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drawings/drawing1.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228"/>
  <workbookPr/>
  <mc:AlternateContent xmlns:mc="http://schemas.openxmlformats.org/markup-compatibility/2006">
    <mc:Choice Requires="x15">
      <x15ac:absPath xmlns:x15ac="http://schemas.microsoft.com/office/spreadsheetml/2010/11/ac" url="C:\Users\shelley\Dropbox (Energy Innovation)\PC (2)\Documents\GitHub_Repositories\eps-saudiarabia\"/>
    </mc:Choice>
  </mc:AlternateContent>
  <xr:revisionPtr revIDLastSave="0" documentId="13_ncr:1_{024082B1-B20D-49FD-A813-7F478CFE701B}" xr6:coauthVersionLast="47" xr6:coauthVersionMax="47" xr10:uidLastSave="{00000000-0000-0000-0000-000000000000}"/>
  <bookViews>
    <workbookView xWindow="-120" yWindow="-16320" windowWidth="29040" windowHeight="15840" activeTab="2" xr2:uid="{00000000-000D-0000-FFFF-FFFF00000000}"/>
  </bookViews>
  <sheets>
    <sheet name="About" sheetId="10" r:id="rId1"/>
    <sheet name="Policy Characteristics" sheetId="18" r:id="rId2"/>
    <sheet name="PolicyLevers" sheetId="1" r:id="rId3"/>
    <sheet name="OutputGraphs" sheetId="8" r:id="rId4"/>
    <sheet name="Output Graph Color Key" sheetId="17" r:id="rId5"/>
    <sheet name="ReferenceScenarios" sheetId="9" r:id="rId6"/>
    <sheet name="Targets" sheetId="15" r:id="rId7"/>
    <sheet name="MaxBoundCalculations" sheetId="13" r:id="rId8"/>
  </sheets>
  <definedNames>
    <definedName name="_xlnm._FilterDatabase" localSheetId="2" hidden="1">PolicyLevers!$A$1:$P$535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3" i="1" l="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7" i="1"/>
  <c r="P308" i="1"/>
  <c r="P309" i="1"/>
  <c r="P310" i="1"/>
  <c r="P311" i="1"/>
  <c r="P312" i="1"/>
  <c r="P313" i="1"/>
  <c r="P314" i="1"/>
  <c r="P315" i="1"/>
  <c r="P316" i="1"/>
  <c r="P317" i="1"/>
  <c r="P318" i="1"/>
  <c r="P319" i="1"/>
  <c r="P320" i="1"/>
  <c r="P321" i="1"/>
  <c r="P322" i="1"/>
  <c r="P323" i="1"/>
  <c r="P324" i="1"/>
  <c r="P325" i="1"/>
  <c r="P326" i="1"/>
  <c r="P327" i="1"/>
  <c r="P328" i="1"/>
  <c r="P329" i="1"/>
  <c r="P330" i="1"/>
  <c r="P331" i="1"/>
  <c r="P332" i="1"/>
  <c r="P333" i="1"/>
  <c r="P334" i="1"/>
  <c r="P335" i="1"/>
  <c r="P336" i="1"/>
  <c r="P337" i="1"/>
  <c r="P338" i="1"/>
  <c r="P339" i="1"/>
  <c r="P340" i="1"/>
  <c r="P341" i="1"/>
  <c r="P342" i="1"/>
  <c r="P343" i="1"/>
  <c r="P344" i="1"/>
  <c r="P345" i="1"/>
  <c r="P346" i="1"/>
  <c r="P347" i="1"/>
  <c r="P348" i="1"/>
  <c r="P349" i="1"/>
  <c r="P350" i="1"/>
  <c r="P351" i="1"/>
  <c r="P352" i="1"/>
  <c r="P353" i="1"/>
  <c r="P354" i="1"/>
  <c r="P355" i="1"/>
  <c r="P356" i="1"/>
  <c r="P357" i="1"/>
  <c r="P358" i="1"/>
  <c r="P359" i="1"/>
  <c r="P360" i="1"/>
  <c r="P361" i="1"/>
  <c r="P362" i="1"/>
  <c r="P363" i="1"/>
  <c r="P364" i="1"/>
  <c r="P365" i="1"/>
  <c r="P366" i="1"/>
  <c r="P367" i="1"/>
  <c r="P368" i="1"/>
  <c r="P369" i="1"/>
  <c r="P370" i="1"/>
  <c r="P371" i="1"/>
  <c r="P372" i="1"/>
  <c r="P373" i="1"/>
  <c r="P374" i="1"/>
  <c r="P375" i="1"/>
  <c r="P376" i="1"/>
  <c r="P377" i="1"/>
  <c r="P378" i="1"/>
  <c r="P379" i="1"/>
  <c r="P380" i="1"/>
  <c r="P381" i="1"/>
  <c r="P382" i="1"/>
  <c r="P383" i="1"/>
  <c r="P384" i="1"/>
  <c r="P385" i="1"/>
  <c r="P386" i="1"/>
  <c r="P387" i="1"/>
  <c r="P388" i="1"/>
  <c r="P389" i="1"/>
  <c r="P390" i="1"/>
  <c r="P391" i="1"/>
  <c r="P392" i="1"/>
  <c r="P393" i="1"/>
  <c r="P394" i="1"/>
  <c r="P395" i="1"/>
  <c r="P396" i="1"/>
  <c r="P397" i="1"/>
  <c r="P398" i="1"/>
  <c r="P399" i="1"/>
  <c r="P400" i="1"/>
  <c r="P401" i="1"/>
  <c r="P402" i="1"/>
  <c r="P403" i="1"/>
  <c r="P404" i="1"/>
  <c r="P405" i="1"/>
  <c r="P406" i="1"/>
  <c r="P407" i="1"/>
  <c r="P408" i="1"/>
  <c r="P409" i="1"/>
  <c r="P410" i="1"/>
  <c r="P411" i="1"/>
  <c r="P412" i="1"/>
  <c r="P413" i="1"/>
  <c r="P414" i="1"/>
  <c r="P415" i="1"/>
  <c r="P416" i="1"/>
  <c r="P417" i="1"/>
  <c r="P418" i="1"/>
  <c r="P419" i="1"/>
  <c r="P420" i="1"/>
  <c r="P421" i="1"/>
  <c r="P422" i="1"/>
  <c r="P423" i="1"/>
  <c r="P424" i="1"/>
  <c r="P425" i="1"/>
  <c r="P426" i="1"/>
  <c r="P427" i="1"/>
  <c r="P428" i="1"/>
  <c r="P429" i="1"/>
  <c r="P430" i="1"/>
  <c r="P431" i="1"/>
  <c r="P432" i="1"/>
  <c r="P433" i="1"/>
  <c r="P434" i="1"/>
  <c r="P435" i="1"/>
  <c r="P436" i="1"/>
  <c r="P437" i="1"/>
  <c r="P438" i="1"/>
  <c r="P439" i="1"/>
  <c r="P440" i="1"/>
  <c r="P441" i="1"/>
  <c r="P442" i="1"/>
  <c r="P443" i="1"/>
  <c r="P444" i="1"/>
  <c r="P445" i="1"/>
  <c r="P446" i="1"/>
  <c r="P447" i="1"/>
  <c r="P448" i="1"/>
  <c r="P449" i="1"/>
  <c r="P450" i="1"/>
  <c r="P451" i="1"/>
  <c r="P452" i="1"/>
  <c r="P453" i="1"/>
  <c r="P454" i="1"/>
  <c r="P455" i="1"/>
  <c r="P456" i="1"/>
  <c r="P457" i="1"/>
  <c r="P458" i="1"/>
  <c r="P459" i="1"/>
  <c r="P460" i="1"/>
  <c r="P461" i="1"/>
  <c r="P462" i="1"/>
  <c r="P463" i="1"/>
  <c r="P464" i="1"/>
  <c r="P465" i="1"/>
  <c r="P466" i="1"/>
  <c r="P467" i="1"/>
  <c r="P468" i="1"/>
  <c r="P469" i="1"/>
  <c r="P470" i="1"/>
  <c r="P471" i="1"/>
  <c r="P472" i="1"/>
  <c r="P473" i="1"/>
  <c r="P474" i="1"/>
  <c r="P475" i="1"/>
  <c r="P476" i="1"/>
  <c r="P477" i="1"/>
  <c r="P478" i="1"/>
  <c r="P479" i="1"/>
  <c r="P480" i="1"/>
  <c r="P481" i="1"/>
  <c r="P482" i="1"/>
  <c r="P483" i="1"/>
  <c r="P484" i="1"/>
  <c r="P485" i="1"/>
  <c r="P486" i="1"/>
  <c r="P487" i="1"/>
  <c r="P488" i="1"/>
  <c r="P489" i="1"/>
  <c r="P490" i="1"/>
  <c r="P491" i="1"/>
  <c r="P492" i="1"/>
  <c r="P493" i="1"/>
  <c r="P494" i="1"/>
  <c r="P495" i="1"/>
  <c r="P496" i="1"/>
  <c r="P497" i="1"/>
  <c r="P498" i="1"/>
  <c r="P499" i="1"/>
  <c r="P500" i="1"/>
  <c r="P501" i="1"/>
  <c r="P502" i="1"/>
  <c r="P503" i="1"/>
  <c r="P504" i="1"/>
  <c r="P505" i="1"/>
  <c r="P506" i="1"/>
  <c r="P507" i="1"/>
  <c r="P508" i="1"/>
  <c r="P509" i="1"/>
  <c r="P510" i="1"/>
  <c r="P511" i="1"/>
  <c r="P512" i="1"/>
  <c r="P513" i="1"/>
  <c r="P514" i="1"/>
  <c r="P515" i="1"/>
  <c r="P516" i="1"/>
  <c r="P517" i="1"/>
  <c r="P518" i="1"/>
  <c r="P519" i="1"/>
  <c r="P520" i="1"/>
  <c r="P521" i="1"/>
  <c r="P522" i="1"/>
  <c r="P523" i="1"/>
  <c r="P524" i="1"/>
  <c r="P525" i="1"/>
  <c r="P526" i="1"/>
  <c r="P527" i="1"/>
  <c r="P528" i="1"/>
  <c r="P529" i="1"/>
  <c r="P530" i="1"/>
  <c r="P531" i="1"/>
  <c r="P532" i="1"/>
  <c r="P533" i="1"/>
  <c r="P534" i="1"/>
  <c r="P535" i="1"/>
  <c r="P536" i="1"/>
  <c r="P537" i="1"/>
  <c r="P538" i="1"/>
  <c r="P539" i="1"/>
  <c r="P540" i="1"/>
  <c r="P2" i="1"/>
  <c r="M2" i="8" l="1"/>
  <c r="K2" i="8"/>
  <c r="L2" i="8"/>
  <c r="J2" i="8"/>
  <c r="I2" i="8"/>
  <c r="D2" i="15" l="1"/>
  <c r="C2" i="15"/>
  <c r="A17" i="10" l="1"/>
  <c r="B186" i="13" l="1"/>
  <c r="B187" i="13" s="1"/>
  <c r="G152" i="13"/>
  <c r="B161" i="13"/>
  <c r="G140" i="13"/>
  <c r="G141" i="13"/>
  <c r="G142" i="13"/>
  <c r="G143" i="13"/>
  <c r="G144" i="13"/>
  <c r="G145" i="13"/>
  <c r="B160" i="13" s="1"/>
  <c r="G146" i="13"/>
  <c r="G147" i="13"/>
  <c r="G148" i="13"/>
  <c r="G149" i="13"/>
  <c r="G150" i="13"/>
  <c r="G151" i="13"/>
  <c r="G153" i="13"/>
  <c r="B162" i="13"/>
  <c r="G154" i="13"/>
  <c r="G155" i="13"/>
  <c r="G156" i="13"/>
  <c r="G139" i="13"/>
  <c r="B167" i="13"/>
  <c r="B181" i="13"/>
  <c r="B176" i="13"/>
  <c r="B171" i="13"/>
  <c r="B172" i="13" s="1"/>
  <c r="A127" i="13"/>
  <c r="A128" i="13" s="1"/>
  <c r="A130" i="13"/>
  <c r="A116" i="13"/>
  <c r="A117" i="13" s="1"/>
  <c r="A101" i="13"/>
  <c r="A102" i="13" s="1"/>
  <c r="B88" i="13"/>
  <c r="A91" i="13"/>
  <c r="A93" i="13" s="1"/>
  <c r="A94" i="13" s="1"/>
  <c r="A96" i="13" s="1"/>
  <c r="B194" i="13"/>
  <c r="B196" i="13" s="1"/>
  <c r="B197" i="13" s="1"/>
  <c r="B163" i="13" l="1"/>
  <c r="A131" i="13"/>
  <c r="A103" i="13"/>
  <c r="A105" i="13"/>
  <c r="A106" i="13" s="1"/>
  <c r="B159" i="13"/>
  <c r="A118" i="13"/>
  <c r="A120" i="13"/>
  <c r="A121" i="13" s="1"/>
  <c r="B188" i="13"/>
  <c r="B189" i="13" s="1"/>
  <c r="A107" i="13" l="1"/>
  <c r="A122" i="13"/>
  <c r="A111" i="1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tc={26704279-2885-40D0-93DE-364F111A752C}</author>
    <author>Jeffrey Rissman</author>
  </authors>
  <commentList>
    <comment ref="D3" authorId="0" shapeId="0" xr:uid="{26704279-2885-40D0-93DE-364F111A752C}">
      <text>
        <t>[Threaded comment]
Your version of Excel allows you to read this threaded comment; however, any edits to it will get removed if the file is opened in a newer version of Excel. Learn more: https://go.microsoft.com/fwlink/?linkid=870924
Comment:
    This column is used for grouping policy effects into a single wedge (in a wedge diagram) and a single box (in a cost curve diagram).  Leave blank to omit a lever from these diagrams.  (In that case, the lever will retain its setting during all runs used to build a wedge diagram or cost curve.)</t>
      </text>
    </comment>
    <comment ref="E24" authorId="1" shapeId="0" xr:uid="{ECFBF9C1-1AA1-4DA6-8396-F1DD57212CAE}">
      <text>
        <r>
          <rPr>
            <b/>
            <sz val="9"/>
            <color indexed="81"/>
            <rFont val="Tahoma"/>
            <family val="2"/>
          </rPr>
          <t>Jeffrey Rissman:</t>
        </r>
        <r>
          <rPr>
            <sz val="9"/>
            <color indexed="81"/>
            <rFont val="Tahoma"/>
            <family val="2"/>
          </rPr>
          <t xml:space="preserve">
Leave this cell blank.</t>
        </r>
      </text>
    </comment>
    <comment ref="E26" authorId="1" shapeId="0" xr:uid="{D3B0D598-5BDC-4D74-9073-9A918D445E8F}">
      <text>
        <r>
          <rPr>
            <b/>
            <sz val="9"/>
            <color indexed="81"/>
            <rFont val="Tahoma"/>
            <family val="2"/>
          </rPr>
          <t>Jeffrey Rissman:</t>
        </r>
        <r>
          <rPr>
            <sz val="9"/>
            <color indexed="81"/>
            <rFont val="Tahoma"/>
            <family val="2"/>
          </rPr>
          <t xml:space="preserve">
Leave this cell blank.</t>
        </r>
      </text>
    </comment>
    <comment ref="E82" authorId="1" shapeId="0" xr:uid="{DACB95B4-3BBC-4762-9EDE-596E79B4E3BD}">
      <text>
        <r>
          <rPr>
            <b/>
            <sz val="9"/>
            <color indexed="81"/>
            <rFont val="Tahoma"/>
            <family val="2"/>
          </rPr>
          <t>Jeffrey Rissman:</t>
        </r>
        <r>
          <rPr>
            <sz val="9"/>
            <color indexed="81"/>
            <rFont val="Tahoma"/>
            <family val="2"/>
          </rPr>
          <t xml:space="preserve">
Leave this cell blank.</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Jeffrey Rissman</author>
  </authors>
  <commentList>
    <comment ref="K82" authorId="0" shapeId="0" xr:uid="{74B3C533-D528-4889-BCD8-D1C36D15C05D}">
      <text>
        <r>
          <rPr>
            <b/>
            <sz val="9"/>
            <color indexed="81"/>
            <rFont val="Tahoma"/>
            <family val="2"/>
          </rPr>
          <t>Jeffrey Rissman:</t>
        </r>
        <r>
          <rPr>
            <sz val="9"/>
            <color indexed="81"/>
            <rFont val="Tahoma"/>
            <family val="2"/>
          </rPr>
          <t xml:space="preserve">
Leave this cell blank.</t>
        </r>
      </text>
    </comment>
    <comment ref="K83" authorId="0" shapeId="0" xr:uid="{3892D6E7-B5C6-414A-98E2-F33BA909307C}">
      <text>
        <r>
          <rPr>
            <b/>
            <sz val="9"/>
            <color indexed="81"/>
            <rFont val="Tahoma"/>
            <family val="2"/>
          </rPr>
          <t>Jeffrey Rissman:</t>
        </r>
        <r>
          <rPr>
            <sz val="9"/>
            <color indexed="81"/>
            <rFont val="Tahoma"/>
            <family val="2"/>
          </rPr>
          <t xml:space="preserve">
Leave this cell blank.</t>
        </r>
      </text>
    </comment>
    <comment ref="K84" authorId="0" shapeId="0" xr:uid="{94979228-2569-402C-928F-08CD6A106C59}">
      <text>
        <r>
          <rPr>
            <b/>
            <sz val="9"/>
            <color indexed="81"/>
            <rFont val="Tahoma"/>
            <family val="2"/>
          </rPr>
          <t>Jeffrey Rissman:</t>
        </r>
        <r>
          <rPr>
            <sz val="9"/>
            <color indexed="81"/>
            <rFont val="Tahoma"/>
            <family val="2"/>
          </rPr>
          <t xml:space="preserve">
Leave this cell blank.</t>
        </r>
      </text>
    </comment>
    <comment ref="K87" authorId="0" shapeId="0" xr:uid="{824B9476-8E11-4A9A-B266-04E9E2E69081}">
      <text>
        <r>
          <rPr>
            <b/>
            <sz val="9"/>
            <color indexed="81"/>
            <rFont val="Tahoma"/>
            <family val="2"/>
          </rPr>
          <t>Jeffrey Rissman:</t>
        </r>
        <r>
          <rPr>
            <sz val="9"/>
            <color indexed="81"/>
            <rFont val="Tahoma"/>
            <family val="2"/>
          </rPr>
          <t xml:space="preserve">
Leave this cell blank.</t>
        </r>
      </text>
    </comment>
    <comment ref="K482" authorId="0" shapeId="0" xr:uid="{4A84388F-9D83-4C0D-95B9-809F874559A0}">
      <text>
        <r>
          <rPr>
            <b/>
            <sz val="9"/>
            <color indexed="81"/>
            <rFont val="Tahoma"/>
            <family val="2"/>
          </rPr>
          <t>Jeffrey Rissman:</t>
        </r>
        <r>
          <rPr>
            <sz val="9"/>
            <color indexed="81"/>
            <rFont val="Tahoma"/>
            <family val="2"/>
          </rPr>
          <t xml:space="preserve">
Leave this cell blank.</t>
        </r>
      </text>
    </comment>
    <comment ref="K483" authorId="0" shapeId="0" xr:uid="{4BC563DD-7A65-4A3E-AFDF-BACC914039D7}">
      <text>
        <r>
          <rPr>
            <b/>
            <sz val="9"/>
            <color indexed="81"/>
            <rFont val="Tahoma"/>
            <family val="2"/>
          </rPr>
          <t>Jeffrey Rissman:</t>
        </r>
        <r>
          <rPr>
            <sz val="9"/>
            <color indexed="81"/>
            <rFont val="Tahoma"/>
            <family val="2"/>
          </rPr>
          <t xml:space="preserve">
Leave this cell blank.</t>
        </r>
      </text>
    </comment>
    <comment ref="K484" authorId="0" shapeId="0" xr:uid="{FEA29248-A0A5-4F87-8475-92351B6A746B}">
      <text>
        <r>
          <rPr>
            <b/>
            <sz val="9"/>
            <color indexed="81"/>
            <rFont val="Tahoma"/>
            <family val="2"/>
          </rPr>
          <t>Jeffrey Rissman:</t>
        </r>
        <r>
          <rPr>
            <sz val="9"/>
            <color indexed="81"/>
            <rFont val="Tahoma"/>
            <family val="2"/>
          </rPr>
          <t xml:space="preserve">
Leave this cell blank.</t>
        </r>
      </text>
    </comment>
    <comment ref="K485" authorId="0" shapeId="0" xr:uid="{A4B6E84C-FAA4-4C22-93F1-4F4E68F1306E}">
      <text>
        <r>
          <rPr>
            <b/>
            <sz val="9"/>
            <color indexed="81"/>
            <rFont val="Tahoma"/>
            <family val="2"/>
          </rPr>
          <t>Jeffrey Rissman:</t>
        </r>
        <r>
          <rPr>
            <sz val="9"/>
            <color indexed="81"/>
            <rFont val="Tahoma"/>
            <family val="2"/>
          </rPr>
          <t xml:space="preserve">
Leave this cell blank.</t>
        </r>
      </text>
    </comment>
    <comment ref="K486" authorId="0" shapeId="0" xr:uid="{0FB5D760-E02A-4C4A-A475-F0569C4FB7B8}">
      <text>
        <r>
          <rPr>
            <b/>
            <sz val="9"/>
            <color indexed="81"/>
            <rFont val="Tahoma"/>
            <family val="2"/>
          </rPr>
          <t>Jeffrey Rissman:</t>
        </r>
        <r>
          <rPr>
            <sz val="9"/>
            <color indexed="81"/>
            <rFont val="Tahoma"/>
            <family val="2"/>
          </rPr>
          <t xml:space="preserve">
Leave this cell blank.</t>
        </r>
      </text>
    </comment>
    <comment ref="K487" authorId="0" shapeId="0" xr:uid="{4312ED0F-3143-4EBF-A657-F88F0AD77A82}">
      <text>
        <r>
          <rPr>
            <b/>
            <sz val="9"/>
            <color indexed="81"/>
            <rFont val="Tahoma"/>
            <family val="2"/>
          </rPr>
          <t>Jeffrey Rissman:</t>
        </r>
        <r>
          <rPr>
            <sz val="9"/>
            <color indexed="81"/>
            <rFont val="Tahoma"/>
            <family val="2"/>
          </rPr>
          <t xml:space="preserve">
Leave this cell blank.</t>
        </r>
      </text>
    </comment>
    <comment ref="K488" authorId="0" shapeId="0" xr:uid="{F9AAB4D7-E16B-4EDA-88C5-D8C0239680DE}">
      <text>
        <r>
          <rPr>
            <b/>
            <sz val="9"/>
            <color indexed="81"/>
            <rFont val="Tahoma"/>
            <family val="2"/>
          </rPr>
          <t>Jeffrey Rissman:</t>
        </r>
        <r>
          <rPr>
            <sz val="9"/>
            <color indexed="81"/>
            <rFont val="Tahoma"/>
            <family val="2"/>
          </rPr>
          <t xml:space="preserve">
Leave this cell blank.</t>
        </r>
      </text>
    </comment>
    <comment ref="K489" authorId="0" shapeId="0" xr:uid="{DB97B4ED-16A9-41E0-AF0B-1A69942E2DF7}">
      <text>
        <r>
          <rPr>
            <b/>
            <sz val="9"/>
            <color indexed="81"/>
            <rFont val="Tahoma"/>
            <family val="2"/>
          </rPr>
          <t>Jeffrey Rissman:</t>
        </r>
        <r>
          <rPr>
            <sz val="9"/>
            <color indexed="81"/>
            <rFont val="Tahoma"/>
            <family val="2"/>
          </rPr>
          <t xml:space="preserve">
Leave this cell blank.</t>
        </r>
      </text>
    </comment>
    <comment ref="K490" authorId="0" shapeId="0" xr:uid="{AC3D2BEF-8AE7-4F78-BFE4-F151C7DAC203}">
      <text>
        <r>
          <rPr>
            <b/>
            <sz val="9"/>
            <color indexed="81"/>
            <rFont val="Tahoma"/>
            <family val="2"/>
          </rPr>
          <t>Jeffrey Rissman:</t>
        </r>
        <r>
          <rPr>
            <sz val="9"/>
            <color indexed="81"/>
            <rFont val="Tahoma"/>
            <family val="2"/>
          </rPr>
          <t xml:space="preserve">
Leave this cell blank.</t>
        </r>
      </text>
    </comment>
    <comment ref="K491" authorId="0" shapeId="0" xr:uid="{CA6E4105-5872-4B19-834F-6866CE5FF1F7}">
      <text>
        <r>
          <rPr>
            <b/>
            <sz val="9"/>
            <color indexed="81"/>
            <rFont val="Tahoma"/>
            <family val="2"/>
          </rPr>
          <t>Jeffrey Rissman:</t>
        </r>
        <r>
          <rPr>
            <sz val="9"/>
            <color indexed="81"/>
            <rFont val="Tahoma"/>
            <family val="2"/>
          </rPr>
          <t xml:space="preserve">
Leave this cell blank.</t>
        </r>
      </text>
    </comment>
    <comment ref="K492" authorId="0" shapeId="0" xr:uid="{FBEC4444-2F3A-43CA-AC8F-FCDEDD9647DA}">
      <text>
        <r>
          <rPr>
            <b/>
            <sz val="9"/>
            <color indexed="81"/>
            <rFont val="Tahoma"/>
            <family val="2"/>
          </rPr>
          <t>Jeffrey Rissman:</t>
        </r>
        <r>
          <rPr>
            <sz val="9"/>
            <color indexed="81"/>
            <rFont val="Tahoma"/>
            <family val="2"/>
          </rPr>
          <t xml:space="preserve">
Leave this cell blank.</t>
        </r>
      </text>
    </comment>
    <comment ref="K493" authorId="0" shapeId="0" xr:uid="{6ECE0C34-71C5-465A-9B9A-1F093FD4113C}">
      <text>
        <r>
          <rPr>
            <b/>
            <sz val="9"/>
            <color indexed="81"/>
            <rFont val="Tahoma"/>
            <family val="2"/>
          </rPr>
          <t>Jeffrey Rissman:</t>
        </r>
        <r>
          <rPr>
            <sz val="9"/>
            <color indexed="81"/>
            <rFont val="Tahoma"/>
            <family val="2"/>
          </rPr>
          <t xml:space="preserve">
Leave this cell blank.</t>
        </r>
      </text>
    </comment>
    <comment ref="K494" authorId="0" shapeId="0" xr:uid="{E269D2BE-B121-43C0-9A7B-13BFB0B6FC83}">
      <text>
        <r>
          <rPr>
            <b/>
            <sz val="9"/>
            <color indexed="81"/>
            <rFont val="Tahoma"/>
            <family val="2"/>
          </rPr>
          <t>Jeffrey Rissman:</t>
        </r>
        <r>
          <rPr>
            <sz val="9"/>
            <color indexed="81"/>
            <rFont val="Tahoma"/>
            <family val="2"/>
          </rPr>
          <t xml:space="preserve">
Leave this cell blank.</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OuputGraphSchema" type="4" refreshedVersion="0" background="1">
    <webPr xml="1" sourceData="1" url="Z:\todd\Projects\PolicySolutions\tools\lib\OuputGraphSchema.xml" htmlTables="1" htmlFormat="all"/>
  </connection>
  <connection id="2" xr16:uid="{00000000-0015-0000-FFFF-FFFF01000000}" name="PolicyLeverSchema" type="4" refreshedVersion="0" background="1">
    <webPr xml="1" sourceData="1" url="Z:\todd\Projects\PolicySolutions\tools\lib\PolicyLeverSchema.xml" htmlTables="1" htmlFormat="all"/>
  </connection>
</connections>
</file>

<file path=xl/sharedStrings.xml><?xml version="1.0" encoding="utf-8"?>
<sst xmlns="http://schemas.openxmlformats.org/spreadsheetml/2006/main" count="8019" uniqueCount="1503">
  <si>
    <t>Short Name</t>
  </si>
  <si>
    <t>Vensim Variable Name</t>
  </si>
  <si>
    <t>Text for Pop-Over Panel Description</t>
  </si>
  <si>
    <t>Sector</t>
  </si>
  <si>
    <t>Transportation</t>
  </si>
  <si>
    <t>Boolean Rebate Program for Efficient Components</t>
  </si>
  <si>
    <t>Boolean Improved Contractor Edu and Training</t>
  </si>
  <si>
    <t>Industry</t>
  </si>
  <si>
    <t>Feebate</t>
  </si>
  <si>
    <t>Carbon Capture and Sequestration</t>
  </si>
  <si>
    <t>Fraction of Additional Demand Response Potential Achieved</t>
  </si>
  <si>
    <t>Units</t>
  </si>
  <si>
    <t>on/off</t>
  </si>
  <si>
    <t>% annual growth</t>
  </si>
  <si>
    <t>% of coal use</t>
  </si>
  <si>
    <t>% reduction in energy use</t>
  </si>
  <si>
    <t>% reduction in cost</t>
  </si>
  <si>
    <t>% reduction in fuel use</t>
  </si>
  <si>
    <t>% of potential achieved</t>
  </si>
  <si>
    <t>% of electricity generation</t>
  </si>
  <si>
    <t>% of TDM package implemented</t>
  </si>
  <si>
    <t>Subscript 1 Value</t>
  </si>
  <si>
    <t>Subscript 2 Value</t>
  </si>
  <si>
    <t>LDVs</t>
  </si>
  <si>
    <t>HDVs</t>
  </si>
  <si>
    <t>aircraft</t>
  </si>
  <si>
    <t>rail</t>
  </si>
  <si>
    <t>ships</t>
  </si>
  <si>
    <t>freight</t>
  </si>
  <si>
    <t>Yes</t>
  </si>
  <si>
    <t>No</t>
  </si>
  <si>
    <t>passenger</t>
  </si>
  <si>
    <t>natural gas</t>
  </si>
  <si>
    <t>nuclear</t>
  </si>
  <si>
    <t>hydro</t>
  </si>
  <si>
    <t>wind</t>
  </si>
  <si>
    <t>solar</t>
  </si>
  <si>
    <t>biomass</t>
  </si>
  <si>
    <t>electricity</t>
  </si>
  <si>
    <t>petroleum gasoline</t>
  </si>
  <si>
    <t>petroleum diesel</t>
  </si>
  <si>
    <t>biofuel gasoline</t>
  </si>
  <si>
    <t>biofuel diesel</t>
  </si>
  <si>
    <t>Fraction of Potential Additional CCS Achieved</t>
  </si>
  <si>
    <t>% non-CHP heat converted</t>
  </si>
  <si>
    <t>Fraction of Energy Savings from Early Facility Retirement Achieved</t>
  </si>
  <si>
    <t>Single or Multiple Variable</t>
  </si>
  <si>
    <t>Vensim Names of Graphed Variables</t>
  </si>
  <si>
    <t>Graph Style</t>
  </si>
  <si>
    <t>single</t>
  </si>
  <si>
    <t>line</t>
  </si>
  <si>
    <t>multiple</t>
  </si>
  <si>
    <t>stacked area</t>
  </si>
  <si>
    <t>Output Social Benefits from Emissions Reduction</t>
  </si>
  <si>
    <t>Include in Web App</t>
  </si>
  <si>
    <t>Min Slider Value</t>
  </si>
  <si>
    <t>Max Slider Value</t>
  </si>
  <si>
    <t>Scenario Name for Web App</t>
  </si>
  <si>
    <t>Corresponding .cin File</t>
  </si>
  <si>
    <t>none</t>
  </si>
  <si>
    <t>heat</t>
  </si>
  <si>
    <t>natural gas es</t>
  </si>
  <si>
    <t>nuclear es</t>
  </si>
  <si>
    <t>hydro es</t>
  </si>
  <si>
    <t>solar PV es</t>
  </si>
  <si>
    <t>solar thermal es</t>
  </si>
  <si>
    <t>biomass es</t>
  </si>
  <si>
    <t>Slider Step Size</t>
  </si>
  <si>
    <t>Subscript 1 Display Name</t>
  </si>
  <si>
    <t>Subscript 2 Display Name</t>
  </si>
  <si>
    <t>Passenger</t>
  </si>
  <si>
    <t>Freight</t>
  </si>
  <si>
    <t>Aircraft</t>
  </si>
  <si>
    <t>Rail</t>
  </si>
  <si>
    <t>Ships</t>
  </si>
  <si>
    <t>Natural Gas</t>
  </si>
  <si>
    <t>Nuclear</t>
  </si>
  <si>
    <t>Hydro</t>
  </si>
  <si>
    <t>Solar PV</t>
  </si>
  <si>
    <t>Solar Thermal</t>
  </si>
  <si>
    <t>Biomass</t>
  </si>
  <si>
    <t>Electricity</t>
  </si>
  <si>
    <t>Solar</t>
  </si>
  <si>
    <t>Petroleum Gasoline</t>
  </si>
  <si>
    <t>Petroleum Diesel</t>
  </si>
  <si>
    <t>Biofuel Gasoline</t>
  </si>
  <si>
    <t>Biofuel Diesel</t>
  </si>
  <si>
    <t>Heat</t>
  </si>
  <si>
    <t>Building Energy Efficiency Standards</t>
  </si>
  <si>
    <t>Web App Data</t>
  </si>
  <si>
    <t>This spreadsheet contains data that is used to populate the web application interface</t>
  </si>
  <si>
    <t>panels, output graphs, and reference scenarios available in the web app.</t>
  </si>
  <si>
    <t>A live version of the web application interface powered by a copy of this model</t>
  </si>
  <si>
    <t>can be found at:</t>
  </si>
  <si>
    <t>http://energypolicy.solutions</t>
  </si>
  <si>
    <t>to establish the policy levers, lever bounds, descriptive text for pop-over</t>
  </si>
  <si>
    <t>You are unlikely to need to use or change the contents of this spreadsheet, unless</t>
  </si>
  <si>
    <t>you are adapting the Energy Policy Simulator to a new country and desire</t>
  </si>
  <si>
    <t>a web application interface customized for your country-specific model version.</t>
  </si>
  <si>
    <t>LDVs Feebate Rate</t>
  </si>
  <si>
    <t>motorbikes</t>
  </si>
  <si>
    <t>% of newly sold non-electric building components</t>
  </si>
  <si>
    <t>heating</t>
  </si>
  <si>
    <t>cooling and ventilation</t>
  </si>
  <si>
    <t>envelope</t>
  </si>
  <si>
    <t>lighting</t>
  </si>
  <si>
    <t>appliances</t>
  </si>
  <si>
    <t>other component</t>
  </si>
  <si>
    <t>Heating</t>
  </si>
  <si>
    <t>Cooling and Ventilation</t>
  </si>
  <si>
    <t>Envelope</t>
  </si>
  <si>
    <t>Lighting</t>
  </si>
  <si>
    <t>Appliances</t>
  </si>
  <si>
    <t>Other Components</t>
  </si>
  <si>
    <t>Boolean Improved Device Labeling</t>
  </si>
  <si>
    <t>Annual Additional Capacity Retired due to Early Retirement Policy</t>
  </si>
  <si>
    <t>Boolean Use Non BAU Mandated Capacity Construction Schedule</t>
  </si>
  <si>
    <t>year(s)</t>
  </si>
  <si>
    <t>Subsidy for Elec Production by Fuel</t>
  </si>
  <si>
    <t>% increase in transmission capacity</t>
  </si>
  <si>
    <t>cement and other carbonates</t>
  </si>
  <si>
    <t>natural gas and petroleum systems</t>
  </si>
  <si>
    <t>iron and steel</t>
  </si>
  <si>
    <t>chemicals</t>
  </si>
  <si>
    <t>waste management</t>
  </si>
  <si>
    <t>agriculture</t>
  </si>
  <si>
    <t>other industries</t>
  </si>
  <si>
    <t>Agriculture</t>
  </si>
  <si>
    <t>Other Industries</t>
  </si>
  <si>
    <t>Business as Usual</t>
  </si>
  <si>
    <t>for the Energy Policy Simulator.  The data in other tabs in this spreadsheet are used</t>
  </si>
  <si>
    <t>Percent Reduction in BAU Subsidies</t>
  </si>
  <si>
    <t>% of BAU price</t>
  </si>
  <si>
    <t>Motorbikes</t>
  </si>
  <si>
    <t>Source for Guidance Text (if any)</t>
  </si>
  <si>
    <t>Source for Max Slider Value (if any)</t>
  </si>
  <si>
    <t>Greene et al., 2005, "Feebates, rebates and gas-guzzler taxes: a study of incentives for increased fuel economy", Energy Policy, 33(6), 757-775, http://cta.ornl.gov/cta/Publications/Reports/FeebateEnergyPolicy_FINAL.pdf.</t>
  </si>
  <si>
    <t>Edison Foundation, 2011, "Assessment of Electricity Savings in the U.S. Achievable through 
New Appliance/Equipment Efficiency Standards and Building Efficiency Codes (2010 - 2025)", http://www.edisonfoundation.net/iei/Documents/IEE_CodesandStandardsAssessment_2010-2025_UPDATE.pdf, Page B-2, Table B-1.</t>
  </si>
  <si>
    <t>Energy Information Administration, 2014, "Annual Energy Outlook 2014",
http://www.eia.gov/oiaf/aeo/tablebrowser/#release=AEO2014&amp;subject=6-AEO2014&amp;table=9-AEO2014&amp;region=0-0&amp;cases=hccstom-d012314a,ref2014-d102413a,
Table Browser.  Select Electric Power Sector, Electricity Generating Capacity (and check Reference and Accelerated coal retirements scenarios).</t>
  </si>
  <si>
    <t>National Renewable Energy Laboratory, 2014, Renewable Electricity Futures Scenario Viewer,
http://www.nrel.gov/analysis/re_futures/data_viewer/#
80% RE-ITI (2014) scenario</t>
  </si>
  <si>
    <t>National Renewable Energy Laboratory, 2014, Renewable Electricity Futures (Vol. 1),
http://www.nrel.gov/docs/fy12osti/52409-1.pdf, Page xli, Figure ES-8, 80% RE scenario.</t>
  </si>
  <si>
    <t>U.S. Energy Information Administration, 2014, "Almost all U.S. nuclear plants require life extension past 60 years to operate beyond 2050", http://www.eia.gov/todayinenergy/detail.cfm?id=19091.</t>
  </si>
  <si>
    <t>White House, 2015, "Fact Sheet: President Obama to Announce Historic Carbon Pollution Standards for Power Plants", https://www.whitehouse.gov/the-press-office/2015/08/03/fact-sheet-president-obama-announce-historic-carbon-pollution-standards.</t>
  </si>
  <si>
    <t>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t>
  </si>
  <si>
    <t>Calculated from model data; see the relevant variable(s) in the InputData folder for source information.</t>
  </si>
  <si>
    <t>AVG SALES TAX: The Sales Tax Clearinghouse, FAQ, https://thestc.com/FAQ.stm, Question "What is the average sales tax nationally?"  AVG GASOLINE TAX: Energy Information Administration, 2014, Annual Energy Outlook 2014, http://www.eia.gov/forecasts/aeo/supplement/suptab_130.xlsx, Supplement Table 130.</t>
  </si>
  <si>
    <t>France</t>
  </si>
  <si>
    <t>Rebate Rate</t>
  </si>
  <si>
    <t>$/GPM</t>
  </si>
  <si>
    <t>Ireland</t>
  </si>
  <si>
    <t>Germany</t>
  </si>
  <si>
    <t>$/GPM (gasoline)</t>
  </si>
  <si>
    <t>Fuel Economy Standards [LDVs]</t>
  </si>
  <si>
    <t>Fuel Economy Standards [HDVs]</t>
  </si>
  <si>
    <t>Fuel Economy Standards [Aircraft]</t>
  </si>
  <si>
    <t>Fuel Economy Standards [Ships]</t>
  </si>
  <si>
    <t>Fuel Economy Standards [Rail]</t>
  </si>
  <si>
    <t>Commercial</t>
  </si>
  <si>
    <t>Calculated</t>
  </si>
  <si>
    <t>Building Retrofits</t>
  </si>
  <si>
    <t>2010-2020 Retrofit Proportion</t>
  </si>
  <si>
    <t>Annual Retrofit Rate</t>
  </si>
  <si>
    <t>Transmission Capacity</t>
  </si>
  <si>
    <t>Additional Transmission Capacity by 2030, as a percentage</t>
  </si>
  <si>
    <t>Industrial Energy Efficiency</t>
  </si>
  <si>
    <t>John German and Dan Meszler, 2010, "Best Practices for Feebate Program Design and Implementation", ICCT, http://www.theicct.org/sites/default/files/publications/ICCT_feebates_may2010.pdf, Table 2</t>
  </si>
  <si>
    <t>David McCollum, Gregory Gould, and Davide Greene, 2009, "Greenhouse Gas Emissions from Aviation and Marine Transportation: Mitigation Potential and Policies", Pew Center on Global Climate Change, http://www.c2es.org/docUploads/aviation-and-marine-report-2009.pdf, Table 4</t>
  </si>
  <si>
    <t>U.S. DOE, 2013, "Potential for Energy Efficiency Improvement Beyond the Light-Duty-Vehicle Sector", http://www.nrel.gov/docs/fy13osti/55637.pdf, Section 3.4.5, Paragraph 1</t>
  </si>
  <si>
    <t>Renewable Portoflio Standard</t>
  </si>
  <si>
    <t>Output Total CO2e Emissions</t>
  </si>
  <si>
    <t>Output</t>
  </si>
  <si>
    <t>Value</t>
  </si>
  <si>
    <t>Max technical potential acres available per year</t>
  </si>
  <si>
    <t>See VFC.xlsx, CO2 Aff &amp; Ref tab</t>
  </si>
  <si>
    <t>Max historical acres afforested/reforested per year</t>
  </si>
  <si>
    <t>Historical multiplier</t>
  </si>
  <si>
    <t>Max acres that can be afforested/reforested per year</t>
  </si>
  <si>
    <t>Max acres that can be afforested/reforested per year as a percentage of technical potential</t>
  </si>
  <si>
    <t>Afforestation/Reforestation</t>
  </si>
  <si>
    <t>Ross W. Gorte, 2009, "U.S. Tree Planting for Carbon Sequestration," Congressional Research Service, https://www.fas.org/sgp/crs/misc/R40562.pdf, p.3, paragraph 1</t>
  </si>
  <si>
    <t>MW/year</t>
  </si>
  <si>
    <t>The Brattle Group, 2012, "Potential Coal Plant Retirements: 2012 Update," http://greatlakeslegalfoundation.org/wwcms/wp-content/uploads/documents/regulatory/TrainWreck/12Oct15_BrattleStudy.pdf, Page 8, Table 4</t>
  </si>
  <si>
    <t/>
  </si>
  <si>
    <t>URL for "How to design this policy well" links</t>
  </si>
  <si>
    <t>transportation-sector-main.html#feebate</t>
  </si>
  <si>
    <t>feebate.html</t>
  </si>
  <si>
    <t>transportation-sector-main.html#fuel-econ-std</t>
  </si>
  <si>
    <t>fuel-economy-standard.html</t>
  </si>
  <si>
    <t>transportation-sector-main.html#tdm</t>
  </si>
  <si>
    <t>transportation-demand-management.html</t>
  </si>
  <si>
    <t>buildings-sector-main.html#component-elec</t>
  </si>
  <si>
    <t>building-component-electrification.html</t>
  </si>
  <si>
    <t>buildings-sector-main.html#eff-stds</t>
  </si>
  <si>
    <t>building-energy-efficiency-standards.html</t>
  </si>
  <si>
    <t>buildings-sector-main.html#contractor-ed</t>
  </si>
  <si>
    <t>contractor-training.html</t>
  </si>
  <si>
    <t>buildings-sector-main.html#device-labeling</t>
  </si>
  <si>
    <t>improved-labeling.html</t>
  </si>
  <si>
    <t>buildings-sector-main.html#retrofitting</t>
  </si>
  <si>
    <t>increased-retrofitting.html</t>
  </si>
  <si>
    <t>buildings-sector-main.html#rebate</t>
  </si>
  <si>
    <t>rebate-for-efficient-products.html</t>
  </si>
  <si>
    <t>electricity-sector-main.html#dr</t>
  </si>
  <si>
    <t>demand-response.html</t>
  </si>
  <si>
    <t>electricity-sector-main.html#early-ret</t>
  </si>
  <si>
    <t>early-retirement-of-power-plants.html</t>
  </si>
  <si>
    <t>electricity-sector-main.html#storage</t>
  </si>
  <si>
    <t>grid-scale-electricity-storage.html</t>
  </si>
  <si>
    <t>electricity-sector-main.html#transmission</t>
  </si>
  <si>
    <t>increase-transmission.html</t>
  </si>
  <si>
    <t>electricity-sector-main.html#life-ext</t>
  </si>
  <si>
    <t>electricity-sector-main.html#subsidies</t>
  </si>
  <si>
    <t>subsidy-for-electricity-production.html</t>
  </si>
  <si>
    <t>industry-ag-main.html#clinker</t>
  </si>
  <si>
    <t>cement-clinker-substitution.html</t>
  </si>
  <si>
    <t>industry-ag-main.html#cogen</t>
  </si>
  <si>
    <t>cogeneration-and-waste-heat-recovery.html</t>
  </si>
  <si>
    <t>industry-ag-main.html#early-ret</t>
  </si>
  <si>
    <t>early-retirement-of-industrial-facilities.html</t>
  </si>
  <si>
    <t>industry-ag-main.html#eff-stds</t>
  </si>
  <si>
    <t>industry-energy-efficiency-standards.html</t>
  </si>
  <si>
    <t>industry-ag-main.html#system-integ</t>
  </si>
  <si>
    <t>improved-system-design.html</t>
  </si>
  <si>
    <t>industry-ag-main.html#fuel-switching</t>
  </si>
  <si>
    <t>industry-ag-main.html#methane-capture</t>
  </si>
  <si>
    <t>methane-capture.html</t>
  </si>
  <si>
    <t>industry-ag-main.html#methane-destr</t>
  </si>
  <si>
    <t>methane-destruction.html</t>
  </si>
  <si>
    <t>industry-ag-main.html#worker-training</t>
  </si>
  <si>
    <t>worker-training.html</t>
  </si>
  <si>
    <t>lulucf.html#aff-ref</t>
  </si>
  <si>
    <t>afforestation-and-reforestation.html</t>
  </si>
  <si>
    <t>lulucf.html#set-asides</t>
  </si>
  <si>
    <t>forest-set-asides.html</t>
  </si>
  <si>
    <t>industry-ag-main.html#cropland</t>
  </si>
  <si>
    <t>cropland-management.html</t>
  </si>
  <si>
    <t>lulucf.html#forest-mgmt</t>
  </si>
  <si>
    <t>improved-forest-management.html</t>
  </si>
  <si>
    <t>industry-ag-main.html#livestock</t>
  </si>
  <si>
    <t>livestock-measures.html</t>
  </si>
  <si>
    <t>industry-ag-main.html#rice</t>
  </si>
  <si>
    <t>rice-cultivation-measures.html</t>
  </si>
  <si>
    <t>ccs.html#ccs</t>
  </si>
  <si>
    <t>carbon-capture-and-sequestration.html</t>
  </si>
  <si>
    <t>fuels.html#carbon-tax</t>
  </si>
  <si>
    <t>carbon-tax.html</t>
  </si>
  <si>
    <t>district-heating.html#chp</t>
  </si>
  <si>
    <t>convert-non-chp-heat-production.html</t>
  </si>
  <si>
    <t>fuels.html#fuel-taxes</t>
  </si>
  <si>
    <t>fuel-taxes.html</t>
  </si>
  <si>
    <t>architectural-design.html#rnd</t>
  </si>
  <si>
    <t>research-and-development.html</t>
  </si>
  <si>
    <t>% of losses avoided</t>
  </si>
  <si>
    <t>reduce-tnd-losses.html</t>
  </si>
  <si>
    <t>Percentage Reduction in Plant Downtime</t>
  </si>
  <si>
    <t>preexisting retiring</t>
  </si>
  <si>
    <t>preexisting nonretiring</t>
  </si>
  <si>
    <t>newly built</t>
  </si>
  <si>
    <t>% reduction in downtime</t>
  </si>
  <si>
    <t>reduce-downtime.html</t>
  </si>
  <si>
    <t>Output Human Lives Saved from Reduced Particulate Pollution</t>
  </si>
  <si>
    <t>minimum % elec from solar</t>
  </si>
  <si>
    <t>buildings-sector-main.html#solar-carve-out</t>
  </si>
  <si>
    <t>solar-carve-out.html</t>
  </si>
  <si>
    <t>buildings-sector-main.html#distributed-solar-subsidy</t>
  </si>
  <si>
    <t>distributed-solar-subsidy.html</t>
  </si>
  <si>
    <t>Perc Subsidy for Distributed Solar PV Capacity</t>
  </si>
  <si>
    <t>% of PV system cost</t>
  </si>
  <si>
    <t>Percent Change in Electricity Imports</t>
  </si>
  <si>
    <t>Percent Change in Electricity Exports</t>
  </si>
  <si>
    <t>% change in exports</t>
  </si>
  <si>
    <t>% change in imports</t>
  </si>
  <si>
    <t>electricity-sector-main.html#elec-exports</t>
  </si>
  <si>
    <t>electricity-sector-main.html#elec-imports</t>
  </si>
  <si>
    <t>electricity-imports-exports.html</t>
  </si>
  <si>
    <t>urban residential</t>
  </si>
  <si>
    <t>rural residential</t>
  </si>
  <si>
    <t>commercial</t>
  </si>
  <si>
    <t>Rural Residential</t>
  </si>
  <si>
    <t>Urban Residential</t>
  </si>
  <si>
    <t>Percentage Increase in Transmission Capacity vs BAU</t>
  </si>
  <si>
    <t>Percentage TnD Losses Avoided</t>
  </si>
  <si>
    <t>Fraction of Cement Clinker Substitution Made</t>
  </si>
  <si>
    <t>Fraction of Potential Cogeneration and Waste Heat Recovery Adopted</t>
  </si>
  <si>
    <t>Percentage Improvement in Eqpt Efficiency Standards above BAU</t>
  </si>
  <si>
    <t>Fraction of Installation and System Integration Issues Remedied</t>
  </si>
  <si>
    <t>Fraction of Methane Capture Opportunities Achieved</t>
  </si>
  <si>
    <t>Fraction of Methane Destruction Opportunities Achieved</t>
  </si>
  <si>
    <t>Fraction of Addressable Process Emissions Avoided via Worker Training</t>
  </si>
  <si>
    <t>Fraction of Abatement from Cropland Management Achieved</t>
  </si>
  <si>
    <t>Fraction of Abatement from Livestock Measures Achieved</t>
  </si>
  <si>
    <t>Fraction of Abatement from Rice Cultivation Measures Achieved</t>
  </si>
  <si>
    <t>Fraction of Non CHP Heat Production Converted to CHP</t>
  </si>
  <si>
    <t>Additional Fuel Tax Rate by Fuel</t>
  </si>
  <si>
    <t>RnD Building Capital Cost Perc Reduction</t>
  </si>
  <si>
    <t>RnD CCS Capital Cost Perc Reduction</t>
  </si>
  <si>
    <t>RnD Electricity Capital Cost Perc Reduction</t>
  </si>
  <si>
    <t>RnD Industry Capital Cost Perc Reduction</t>
  </si>
  <si>
    <t>RnD Transportation Capital Cost Perc Reduction</t>
  </si>
  <si>
    <t>RnD Building Fuel Use Perc Reduction</t>
  </si>
  <si>
    <t>RnD CCS Fuel Use Perc Reduction</t>
  </si>
  <si>
    <t>RnD Electricity Fuel Use Perc Reduction</t>
  </si>
  <si>
    <t>RnD Industry Fuel Use Perc Reduction</t>
  </si>
  <si>
    <t>RnD Transportation Fuel Use Perc Reduction</t>
  </si>
  <si>
    <t>Percentage Additional Improvement of Fuel Economy Std</t>
  </si>
  <si>
    <t>Fraction of TDM Package Implemented</t>
  </si>
  <si>
    <t>Reduction in E Use Allowed by Component Eff Std</t>
  </si>
  <si>
    <t>Min Fraction of Total Elec Demand to be Met by Distributed Solar PV</t>
  </si>
  <si>
    <t>Boolean Use Non BAU Guaranteed Dispatch Settings</t>
  </si>
  <si>
    <t>Colors for Variables (for multiple variable graphs)</t>
  </si>
  <si>
    <t>Preexisting</t>
  </si>
  <si>
    <t>MASSACHUSETTS: http://www.mass.gov/eea/energy-utilities-clean-tech/renewable-energy/solar/rps-solar-carve-out/current-status-of-the-rps-solar-carve-out-program.html  COLORADO: http://www.seia.org/research-resources/rps-solar-carve-out-colorado</t>
  </si>
  <si>
    <t>Department of Energy.  Business Energy Investment Tax Credit (ITC).  http://energy.gov/savings/business-energy-investment-tax-credit-itc</t>
  </si>
  <si>
    <t>Energy Information Administation.  2016.  Electric Power Annual.  Table 2.13.</t>
  </si>
  <si>
    <t>The World Bank.  Electric power transmission and distribution losses (% of output).  http://data.worldbank.org/indicator/EG.ELC.LOSS.ZS</t>
  </si>
  <si>
    <t>natural gas nonpeaker es</t>
  </si>
  <si>
    <t>Natural Gas Nonpeaker</t>
  </si>
  <si>
    <t>petroleum es</t>
  </si>
  <si>
    <t>natural gas peaker es</t>
  </si>
  <si>
    <t>Petroleum</t>
  </si>
  <si>
    <t>Natural Gas Peaker</t>
  </si>
  <si>
    <t>E&amp;E Publishing.  The Clean Power Plan - A Summary.  http://www.eenews.net/interactive/clean_power_plan/fact_sheets/rule</t>
  </si>
  <si>
    <t>New</t>
  </si>
  <si>
    <t>See the discussion of multi-junction solar cells on Wikipedia at https://en.wikipedia.org/wiki/Multi-junction_solar_cell.  Also NREL has a useful chart at http://www.nrel.gov/ncpv/images/efficiency_chart.jpg.</t>
  </si>
  <si>
    <t>National Renewable Energy Laboratory.  United States (48 Contiguous States) Potential Wind Capacity Cumulative Area vs. Gross Capacity Factor.  http://apps2.eere.energy.gov/wind/windexchange/pdfs/wind_maps/us_contiguous_wind_potential_chart.pdf</t>
  </si>
  <si>
    <t>Additional Battery Storage Annual Growth Percentage</t>
  </si>
  <si>
    <t>lulucf.html#avoid-def</t>
  </si>
  <si>
    <t>avoid-deforestation.html</t>
  </si>
  <si>
    <t>Buildings: Heating</t>
  </si>
  <si>
    <t>Buildings: Cooling and Ventilation</t>
  </si>
  <si>
    <t>Buildings: Envelope</t>
  </si>
  <si>
    <t>Buildings: Lighting</t>
  </si>
  <si>
    <t>Buildings: Appliances</t>
  </si>
  <si>
    <t>Buildings: Other Components</t>
  </si>
  <si>
    <t>Electricity: Nuclear</t>
  </si>
  <si>
    <t>Electricity: Hydro</t>
  </si>
  <si>
    <t>Electricity: Solar PV</t>
  </si>
  <si>
    <t>Electricity: Solar Thermal</t>
  </si>
  <si>
    <t>Electricity: Biomass</t>
  </si>
  <si>
    <t>Industry: Cement</t>
  </si>
  <si>
    <t>Industry: Iron and Steel</t>
  </si>
  <si>
    <t>Industry: Chemicals</t>
  </si>
  <si>
    <t>Industry: Mining</t>
  </si>
  <si>
    <t>Industry: Agriculture</t>
  </si>
  <si>
    <t>Industry: Other Industries</t>
  </si>
  <si>
    <t>Boolean Ban New Power Plants</t>
  </si>
  <si>
    <t>electricity-sector-main.html#ban</t>
  </si>
  <si>
    <t>ban-new-capacity.html</t>
  </si>
  <si>
    <t>On-Screen Target Name</t>
  </si>
  <si>
    <t>Target Year</t>
  </si>
  <si>
    <t>Target Mouse-Over Text</t>
  </si>
  <si>
    <t>Target CO2e Min Value (MMT)</t>
  </si>
  <si>
    <t>Target CO2e Max Value (MMT)</t>
  </si>
  <si>
    <t>transportation sector</t>
  </si>
  <si>
    <t>industry sector</t>
  </si>
  <si>
    <t>residential buildings sector</t>
  </si>
  <si>
    <t>commercial buildings sector</t>
  </si>
  <si>
    <t>LULUCF sector</t>
  </si>
  <si>
    <t>Transportation Sector</t>
  </si>
  <si>
    <t>Industry Sector</t>
  </si>
  <si>
    <t>Residential Bldg Sector</t>
  </si>
  <si>
    <t>Commercial Bldg Sector</t>
  </si>
  <si>
    <t>electricity sector</t>
  </si>
  <si>
    <t>Electricity Sector</t>
  </si>
  <si>
    <t>LULUCF Sector</t>
  </si>
  <si>
    <t>district-heating.html#convert-coal</t>
  </si>
  <si>
    <t>Policy Group</t>
  </si>
  <si>
    <t>million metric tons / year</t>
  </si>
  <si>
    <t>lives / year</t>
  </si>
  <si>
    <t>terawatt-hours (TWh) / year</t>
  </si>
  <si>
    <t>gigawatts (GW) / year</t>
  </si>
  <si>
    <t>Effects by Policy: CO2e Abatement Cost Curve</t>
  </si>
  <si>
    <t>Boolean Use Non BAU RPS Qualifying Resource Definitions</t>
  </si>
  <si>
    <t>BAU 2050 Tested Fuel Economy for New Light Duty Vehicle</t>
  </si>
  <si>
    <t>(EIA, Annual Energy Outlook, Table 7, 2040 value extraploated to 2050)</t>
  </si>
  <si>
    <t>2050 Optimisitc Fuel Economy, test MPG</t>
  </si>
  <si>
    <t>Potential Pecentage Improvement</t>
  </si>
  <si>
    <t>National Research Council, 2013, "Transitions to Alternative Vehicles and Fuels", https://www.nap.edu/catalog/18264/transitions-to-alternative-vehicles-and-fuels, Table 2.9, Fuel economy test mpg.</t>
  </si>
  <si>
    <t>BAU 2050 Fuel Efficiency of New Trucks</t>
  </si>
  <si>
    <t>Additional Improvement Potential</t>
  </si>
  <si>
    <t>Average Fuel Efficiency of New Freight Trucks in 2010</t>
  </si>
  <si>
    <t>Average Fuel Intensity of New Freight Trucks in 2010</t>
  </si>
  <si>
    <t>Potential Improvement in Fuel Intensity by 2050</t>
  </si>
  <si>
    <t>2050 Potential Fuel Intensity</t>
  </si>
  <si>
    <t>2050 Potential Fuel Efficiency of New Freight Trucks</t>
  </si>
  <si>
    <t>AEO 2012</t>
  </si>
  <si>
    <t>NREL</t>
  </si>
  <si>
    <t>AEO 2016</t>
  </si>
  <si>
    <t>U.S. DoE, 2013, "Potential for Energy Efficiency Improvement Beyond the Light-Duty-Vehicle Sector," http://www.nrel.gov/docs/fy13osti/55637.pdf, Table 2.2</t>
  </si>
  <si>
    <t>BAU 2007 Energy Intensity from AEO 2010 (gallon/seat*mile)</t>
  </si>
  <si>
    <t>BAU Reductions in Energy Intensity relative to 2007</t>
  </si>
  <si>
    <t>BAU 2007 Energy Efficiency from AEO 2010 (seat mpg) - From AEO 2010</t>
  </si>
  <si>
    <t>BAU 2050 Energy Intensity</t>
  </si>
  <si>
    <t>Additional Potential Reduction in Energy Intensity by 2050</t>
  </si>
  <si>
    <t>Potential 2050 Energy Intensity</t>
  </si>
  <si>
    <t>Potential 2050 Energy Efficiency (seat mpg)</t>
  </si>
  <si>
    <t>BAU 2050 Energy Efficiency</t>
  </si>
  <si>
    <t>Potential additional improvement in fuel efficiency by 2050 above BAU</t>
  </si>
  <si>
    <t>BAU 2007 Energy Efficiency from AEO 2010 (ton miles per thousand BTU) - From AEO 2010</t>
  </si>
  <si>
    <t>ASSUME SAME VALUE AS FOR SHIPS</t>
  </si>
  <si>
    <t>Fuel Economy Standards [Motorbikes]</t>
  </si>
  <si>
    <t>Potential 2050 Energy Intensity (MJ/km)</t>
  </si>
  <si>
    <t>BAU energy efficiency in 2050 (see model file VFP), passenger*miles/BTU</t>
  </si>
  <si>
    <t>BAU energy intensity in 2050 (MJ/km)</t>
  </si>
  <si>
    <t>BAU energy efficiency in 2050 (km/MJ)</t>
  </si>
  <si>
    <t>Potential 2050 Energy Efficiency (km/MJ)</t>
  </si>
  <si>
    <t>AEA, 2012, "A review of the efficiency and cost assumptions for road transport vehicles to 2050," https://www.theccc.org.uk/archive/aws/ED57444%20-%20CCC%20RoadV%20Cost-Eff%20to%202050%20FINAL%2025Apr12.pdf, Figure 6.13, Petrol ICE, 2050</t>
  </si>
  <si>
    <t>Average passenger loading (from AVLO file)</t>
  </si>
  <si>
    <t>Distributed Solar Carve Out</t>
  </si>
  <si>
    <t>Reinventing Fire: Transform Scneario - Rooftop PV Generation (TWh/yr)</t>
  </si>
  <si>
    <t>Reinventing Fire: Transform Scneario - Total Generation (TWh/yr)</t>
  </si>
  <si>
    <t>Share from Distributed Solar</t>
  </si>
  <si>
    <t>RMI, 2011, "Reinventing Fire Electricity Sector Methodology," http://www.rmi.org/cms/Download.aspx?id=10765&amp;file=Reinventing+Fire+Electricity+Sector+Methodology.pdf&amp;title=Reinventing+Fire+Electricity+Sector+Methodology, Page 11, 2050 Generation by Case</t>
  </si>
  <si>
    <t>Additional Potential, Assuming 100% possible</t>
  </si>
  <si>
    <t>U.S. EPA, 2016, "Social Cost of CO2, 2015-2020," https://www.epa.gov/climatechange/social-cost-carbon</t>
  </si>
  <si>
    <t>Additional Transmission Capacity by 2050 (MW-miles) for 90% Scenario</t>
  </si>
  <si>
    <t>Existing Total Transmission Capacity in US (MW-Miles), aveage of 150 and 200 million MW-miles</t>
  </si>
  <si>
    <t>National Renewable Energy Laboratory, 2014, Renewable Electricity Futures (Vol. 1),
http://www.nrel.gov/docs/fy12osti/52409-1.pdf, Page 2-10, 90% RE scenario.</t>
  </si>
  <si>
    <t>BAU RPS in 2050 (modeling input)</t>
  </si>
  <si>
    <r>
      <rPr>
        <b/>
        <sz val="11"/>
        <rFont val="Arial"/>
        <family val="2"/>
      </rPr>
      <t>Table 5-1: Assumed marginal efficiency levels for residential electric end uses in 2050 relative to 2006 by scenario and dwelling type</t>
    </r>
  </si>
  <si>
    <r>
      <rPr>
        <b/>
        <sz val="10"/>
        <rFont val="Book Antiqua"/>
        <family val="1"/>
      </rPr>
      <t>2050 End-Use Marginal Efficiency Relative to 2006 (100% = 2006 Efficiency Level)</t>
    </r>
  </si>
  <si>
    <r>
      <rPr>
        <b/>
        <sz val="10"/>
        <rFont val="Book Antiqua"/>
        <family val="1"/>
      </rPr>
      <t>Optimistic Efficiency Technology</t>
    </r>
  </si>
  <si>
    <r>
      <rPr>
        <b/>
        <sz val="10"/>
        <rFont val="Book Antiqua"/>
        <family val="1"/>
      </rPr>
      <t>Green Dream</t>
    </r>
  </si>
  <si>
    <r>
      <rPr>
        <b/>
        <sz val="10"/>
        <rFont val="Book Antiqua"/>
        <family val="1"/>
      </rPr>
      <t>End Use</t>
    </r>
  </si>
  <si>
    <r>
      <rPr>
        <b/>
        <sz val="10"/>
        <rFont val="Book Antiqua"/>
        <family val="1"/>
      </rPr>
      <t>Existing (%)</t>
    </r>
  </si>
  <si>
    <r>
      <rPr>
        <b/>
        <sz val="10"/>
        <rFont val="Book Antiqua"/>
        <family val="1"/>
      </rPr>
      <t>New (%)</t>
    </r>
  </si>
  <si>
    <t>Additional Improvement Potential in 2050</t>
  </si>
  <si>
    <r>
      <rPr>
        <sz val="10"/>
        <rFont val="Book Antiqua"/>
        <family val="1"/>
      </rPr>
      <t>Water Heating</t>
    </r>
  </si>
  <si>
    <r>
      <rPr>
        <sz val="10"/>
        <rFont val="Book Antiqua"/>
        <family val="1"/>
      </rPr>
      <t>Dishwasher</t>
    </r>
  </si>
  <si>
    <r>
      <rPr>
        <sz val="10"/>
        <rFont val="Book Antiqua"/>
        <family val="1"/>
      </rPr>
      <t>Water Heating - Dishwasher</t>
    </r>
  </si>
  <si>
    <r>
      <rPr>
        <sz val="10"/>
        <rFont val="Book Antiqua"/>
        <family val="1"/>
      </rPr>
      <t>Clothes Washer</t>
    </r>
  </si>
  <si>
    <r>
      <rPr>
        <sz val="10"/>
        <rFont val="Book Antiqua"/>
        <family val="1"/>
      </rPr>
      <t>Water Heating - Clothes Washer</t>
    </r>
  </si>
  <si>
    <r>
      <rPr>
        <sz val="10"/>
        <rFont val="Book Antiqua"/>
        <family val="1"/>
      </rPr>
      <t>Clothes Dryer</t>
    </r>
  </si>
  <si>
    <r>
      <rPr>
        <sz val="10"/>
        <rFont val="Book Antiqua"/>
        <family val="1"/>
      </rPr>
      <t>Other</t>
    </r>
  </si>
  <si>
    <t>Other Component</t>
  </si>
  <si>
    <r>
      <rPr>
        <sz val="10"/>
        <rFont val="Book Antiqua"/>
        <family val="1"/>
      </rPr>
      <t>Cooking</t>
    </r>
  </si>
  <si>
    <r>
      <rPr>
        <sz val="10"/>
        <rFont val="Book Antiqua"/>
        <family val="1"/>
      </rPr>
      <t>Refrigerator</t>
    </r>
  </si>
  <si>
    <r>
      <rPr>
        <sz val="10"/>
        <rFont val="Book Antiqua"/>
        <family val="1"/>
      </rPr>
      <t>Freezer</t>
    </r>
  </si>
  <si>
    <r>
      <rPr>
        <sz val="10"/>
        <rFont val="Book Antiqua"/>
        <family val="1"/>
      </rPr>
      <t>Swimming Pool Pump</t>
    </r>
  </si>
  <si>
    <r>
      <rPr>
        <sz val="10"/>
        <rFont val="Book Antiqua"/>
        <family val="1"/>
      </rPr>
      <t>Hot Tub Pump</t>
    </r>
  </si>
  <si>
    <r>
      <rPr>
        <sz val="10"/>
        <rFont val="Book Antiqua"/>
        <family val="1"/>
      </rPr>
      <t>Hot Tub Heating</t>
    </r>
  </si>
  <si>
    <r>
      <rPr>
        <sz val="10"/>
        <rFont val="Book Antiqua"/>
        <family val="1"/>
      </rPr>
      <t>Lighting</t>
    </r>
  </si>
  <si>
    <r>
      <rPr>
        <sz val="10"/>
        <rFont val="Book Antiqua"/>
        <family val="1"/>
      </rPr>
      <t>Space Heating</t>
    </r>
  </si>
  <si>
    <r>
      <rPr>
        <sz val="10"/>
        <rFont val="Book Antiqua"/>
        <family val="1"/>
      </rPr>
      <t>Furnace Fan</t>
    </r>
  </si>
  <si>
    <r>
      <rPr>
        <sz val="10"/>
        <rFont val="Book Antiqua"/>
        <family val="1"/>
      </rPr>
      <t>Central Air Conditioner</t>
    </r>
  </si>
  <si>
    <r>
      <rPr>
        <sz val="10"/>
        <rFont val="Book Antiqua"/>
        <family val="1"/>
      </rPr>
      <t>Room Air Conditioner</t>
    </r>
  </si>
  <si>
    <t>Exclude</t>
  </si>
  <si>
    <t>Itron, 2007, "ASSESSMENT OF LONG-TERM
ELECTRIC ENERGY EFFICIENCY
POTENTIAL IN CALIFORNIA’S
RESIDENTIAL SECTOR," http://www.energy.ca.gov/2007publications/CEC-500-2007-002/CEC-500-2007-002.PDF, p.33, Table 5-1</t>
  </si>
  <si>
    <t>Fraction of Afforestation and Reforestation Achieved</t>
  </si>
  <si>
    <t>Fraction of Forest Set Asides Achieved</t>
  </si>
  <si>
    <t>Fraction of Improved Forest Management Achieved</t>
  </si>
  <si>
    <t>Fraction of Peatland Restoration Achieved</t>
  </si>
  <si>
    <t>Fraction of Forest Restoration Achieved</t>
  </si>
  <si>
    <t>geothermal</t>
  </si>
  <si>
    <t>Geothermal</t>
  </si>
  <si>
    <t>Fraction of Avoided Deforestation Achieved</t>
  </si>
  <si>
    <t>contribution</t>
  </si>
  <si>
    <t>cost curve</t>
  </si>
  <si>
    <t>Passengers</t>
  </si>
  <si>
    <t>International Energy Agency, 2009, "Transport, Energy and CO2: Moving toward Sustainability", http://www.iea.org/publications/freepublications/publication/transport2009.pdf</t>
  </si>
  <si>
    <t>Axis Unit Label(s)</t>
  </si>
  <si>
    <t>URL for "How the model handles this policy" links</t>
  </si>
  <si>
    <t>% of global best practice rate</t>
  </si>
  <si>
    <t>lignite</t>
  </si>
  <si>
    <t>Lignite</t>
  </si>
  <si>
    <t>lignite es</t>
  </si>
  <si>
    <t>Electricity: Lignite</t>
  </si>
  <si>
    <t>Hard Coal</t>
  </si>
  <si>
    <t>hard coal es</t>
  </si>
  <si>
    <t>onshore wind es</t>
  </si>
  <si>
    <t>Fraction of District Heat Hard Coal Use Converted to Other Fuels</t>
  </si>
  <si>
    <t>hard coal</t>
  </si>
  <si>
    <t>Electricity: Hard Coal</t>
  </si>
  <si>
    <t>Onshore Wind</t>
  </si>
  <si>
    <t>Electricity: Onshore Wind</t>
  </si>
  <si>
    <t>offshore wind es</t>
  </si>
  <si>
    <t>Offshore Wind</t>
  </si>
  <si>
    <t>Electricity: Offshore Wind</t>
  </si>
  <si>
    <t>Policy ID Number</t>
  </si>
  <si>
    <t>quads / year</t>
  </si>
  <si>
    <t>Additional EV Subsidy Percentage</t>
  </si>
  <si>
    <t>% of vehicle cost</t>
  </si>
  <si>
    <t>transportation-sector-main.html#ev-subsidy</t>
  </si>
  <si>
    <t>ev-subsidy.html</t>
  </si>
  <si>
    <t>https://www.fueleconomy.gov/feg/taxevb.shtml plus Chevrolet and Tesla websites</t>
  </si>
  <si>
    <t>Additional Minimum Required EV Sales Percentage</t>
  </si>
  <si>
    <t>% of new vehicles sold</t>
  </si>
  <si>
    <t>transportation-sector-main.html#ev-mandate</t>
  </si>
  <si>
    <t>ev-mandate.html</t>
  </si>
  <si>
    <t>https://autoalliance.org/energy-environment/state-electric-vehicle-mandate/</t>
  </si>
  <si>
    <t>https://www.greentechmedia.com/articles/read/electric-buses-are-going-to-dominate plus statistics from FoVObE variable</t>
  </si>
  <si>
    <t>Additional LCFS Percentage</t>
  </si>
  <si>
    <t>% reduction in carbon emissions</t>
  </si>
  <si>
    <t>transportation-sector-main.html#lcfs</t>
  </si>
  <si>
    <t>low-carbon-fuel-standard.html</t>
  </si>
  <si>
    <t>https://www.arb.ca.gov/fuels/lcfs/background/basics.htm</t>
  </si>
  <si>
    <t>Vehicles: Battery Electric</t>
  </si>
  <si>
    <t>Vehicles: Natural Gas</t>
  </si>
  <si>
    <t>Vehicles: Gasoline Engine</t>
  </si>
  <si>
    <t>Vehicles: Diesel Engine</t>
  </si>
  <si>
    <t>Vehicles: Plug-in Hybrid</t>
  </si>
  <si>
    <t>Vehicles: Non-road</t>
  </si>
  <si>
    <t>million vehicles / year</t>
  </si>
  <si>
    <t>CO</t>
  </si>
  <si>
    <t>F-gases</t>
  </si>
  <si>
    <t>CO2</t>
  </si>
  <si>
    <t>VOC</t>
  </si>
  <si>
    <t>NOx</t>
  </si>
  <si>
    <t>PM10</t>
  </si>
  <si>
    <t>PM25</t>
  </si>
  <si>
    <t>SOx</t>
  </si>
  <si>
    <t>BC</t>
  </si>
  <si>
    <t>OC</t>
  </si>
  <si>
    <t>CH4</t>
  </si>
  <si>
    <t>N2O</t>
  </si>
  <si>
    <t>electricity-sector-main.html#red-downtime</t>
  </si>
  <si>
    <t>electricity-sector-main.html#red-tnd-losses</t>
  </si>
  <si>
    <t>battery electric vehicle</t>
  </si>
  <si>
    <t>natural gas vehicle</t>
  </si>
  <si>
    <t>gasoline vehicle</t>
  </si>
  <si>
    <t>diesel vehicle</t>
  </si>
  <si>
    <t>plugin hybrid vehicle</t>
  </si>
  <si>
    <t>nonroad vehicle</t>
  </si>
  <si>
    <t>BAU annual improvement rate</t>
  </si>
  <si>
    <t>Potential annual improvement rate</t>
  </si>
  <si>
    <t>Timeframe (years of model run)</t>
  </si>
  <si>
    <t>BAU total energy use as fraction of start year</t>
  </si>
  <si>
    <t>Potential total energy use as fraction of start year</t>
  </si>
  <si>
    <t>Potential improvement vs. BAU</t>
  </si>
  <si>
    <t>U.S. DOE, 2016, Industrial Energy Efficiency Potential Analysis, https://energy.gov/sites/prod/files/2017/04/f34/energy-savings-by-state-industrial-methodology.pdf</t>
  </si>
  <si>
    <t>Electricity: Natural Gas Nonpeaker</t>
  </si>
  <si>
    <t>Electricity: Natural Gas Peaker</t>
  </si>
  <si>
    <t>Fraction of F Gases Avoided</t>
  </si>
  <si>
    <t>industry-ag-main.html#avoid-f-gases</t>
  </si>
  <si>
    <t>avoid-f-gases.html</t>
  </si>
  <si>
    <t>Nuclear Capacity Lifetime Extension</t>
  </si>
  <si>
    <t>nuclear-lifetime-extension.html</t>
  </si>
  <si>
    <t>Policy Schedule Subscript</t>
  </si>
  <si>
    <t>RnD transportation fuel use reduction</t>
  </si>
  <si>
    <t>RnD industry fuel use reduction</t>
  </si>
  <si>
    <t>RnD electricity fuel use reduction</t>
  </si>
  <si>
    <t>RnD CCS fuel use reduction</t>
  </si>
  <si>
    <t>RnD building fuel use reduction</t>
  </si>
  <si>
    <t>RnD transportation capital cost reduction</t>
  </si>
  <si>
    <t>RnD industry capital cost reduction</t>
  </si>
  <si>
    <t>RnD electricity capital cost reduction</t>
  </si>
  <si>
    <t>RnD CCS capital cost reduction</t>
  </si>
  <si>
    <t>RnD building capital cost reduction</t>
  </si>
  <si>
    <t>cross fuel tax</t>
  </si>
  <si>
    <t>cross carbon tax</t>
  </si>
  <si>
    <t>cross CCS</t>
  </si>
  <si>
    <t>heat convert hard coal use</t>
  </si>
  <si>
    <t>heat convert heat to CHP</t>
  </si>
  <si>
    <t>indst rice cultivation measures</t>
  </si>
  <si>
    <t>land peatland restoration</t>
  </si>
  <si>
    <t>indst livestock measures</t>
  </si>
  <si>
    <t>land forest management</t>
  </si>
  <si>
    <t>indst cropland management</t>
  </si>
  <si>
    <t>land forest set asides</t>
  </si>
  <si>
    <t>land forest restoration</t>
  </si>
  <si>
    <t>land avoid deforestation</t>
  </si>
  <si>
    <t>land afforestation and reforestation</t>
  </si>
  <si>
    <t>indst worker training</t>
  </si>
  <si>
    <t>indst avoid F gases</t>
  </si>
  <si>
    <t>indst methane destruction</t>
  </si>
  <si>
    <t>indst methane capture</t>
  </si>
  <si>
    <t>indst system integration</t>
  </si>
  <si>
    <t>indst efficiency standards</t>
  </si>
  <si>
    <t>indst early retirement</t>
  </si>
  <si>
    <t>indst CHP</t>
  </si>
  <si>
    <t>indst cement clinker substitution</t>
  </si>
  <si>
    <t>elec subsidy</t>
  </si>
  <si>
    <t>elec renewable portfolio standards</t>
  </si>
  <si>
    <t>elec avoid TND loss</t>
  </si>
  <si>
    <t>elec reduce plant downtime</t>
  </si>
  <si>
    <t>elec non BAU RPS qualifying resources</t>
  </si>
  <si>
    <t>elec transmission growth</t>
  </si>
  <si>
    <t>elec storage growth</t>
  </si>
  <si>
    <t>elec early retirement</t>
  </si>
  <si>
    <t>elec demand response</t>
  </si>
  <si>
    <t>elec non BAU guaranteed dispatch</t>
  </si>
  <si>
    <t>elec change imports</t>
  </si>
  <si>
    <t>elec change exports</t>
  </si>
  <si>
    <t>elec ban new power plants</t>
  </si>
  <si>
    <t>bldgs rebate</t>
  </si>
  <si>
    <t>bldgs retrofitting</t>
  </si>
  <si>
    <t>bldgs device labeling</t>
  </si>
  <si>
    <t>bldgs distributed solar subsidy</t>
  </si>
  <si>
    <t>bldgs min fraction distributed solar</t>
  </si>
  <si>
    <t>bldgs contractor training</t>
  </si>
  <si>
    <t>bldgs efficiency standards</t>
  </si>
  <si>
    <t>trans TDM</t>
  </si>
  <si>
    <t>trans LCFS</t>
  </si>
  <si>
    <t>trans fuel economy standards</t>
  </si>
  <si>
    <t>trans LDVs feebate</t>
  </si>
  <si>
    <t>trans EV subsidy</t>
  </si>
  <si>
    <t>trans EV minimum</t>
  </si>
  <si>
    <t>Output Total CO2e Emissions Excluding LULUCF</t>
  </si>
  <si>
    <t>First Tier Menu Name</t>
  </si>
  <si>
    <t>Second Tier Menu Name</t>
  </si>
  <si>
    <t>million barrels / year</t>
  </si>
  <si>
    <t>Output Total Natural Gas Consumption</t>
  </si>
  <si>
    <t>Output Total Electricity Demand</t>
  </si>
  <si>
    <t>PM2.5</t>
  </si>
  <si>
    <t>F-gases (in CO2e)</t>
  </si>
  <si>
    <t>thousand metric tons / year</t>
  </si>
  <si>
    <t>Output Total F Gas Emissions in CO2e</t>
  </si>
  <si>
    <t>Output Total N2O Emissions</t>
  </si>
  <si>
    <t>Output Total CH4 Emissions</t>
  </si>
  <si>
    <t>Output Total OC Emissions</t>
  </si>
  <si>
    <t>Output Total BC Emissions</t>
  </si>
  <si>
    <t>Output Total SOx Emissions</t>
  </si>
  <si>
    <t>Output Total PM25 Emissions</t>
  </si>
  <si>
    <t>Output Total PM10 Emissions</t>
  </si>
  <si>
    <t>Output Total NOx Emissions</t>
  </si>
  <si>
    <t>Output Total CO Emissions</t>
  </si>
  <si>
    <t>Output Total VOC Emissions</t>
  </si>
  <si>
    <t>Output Total CO2 Emissions</t>
  </si>
  <si>
    <t>Variable Names in Graph Key (for multiple variable graphs)</t>
  </si>
  <si>
    <t>Percent Reduction in Soft Costs of Capacity Construction</t>
  </si>
  <si>
    <t>elec reduce soft costs</t>
  </si>
  <si>
    <t>% reduction in soft costs</t>
  </si>
  <si>
    <t>Emissions: CO2e</t>
  </si>
  <si>
    <t>Total (includes land use)</t>
  </si>
  <si>
    <t>Total (excludes land use)</t>
  </si>
  <si>
    <t>By Sector</t>
  </si>
  <si>
    <t>By Source Type</t>
  </si>
  <si>
    <t>By Pollutant</t>
  </si>
  <si>
    <t>Emissions (by Pollutant)</t>
  </si>
  <si>
    <t>Emissions: Energy-Related CO2</t>
  </si>
  <si>
    <t>By Fuel Type</t>
  </si>
  <si>
    <t>Financial: Policy Package Cost/Savings</t>
  </si>
  <si>
    <t>Human Health &amp; Social Benefits</t>
  </si>
  <si>
    <t>Human Lives Saved from Reduced Particulates</t>
  </si>
  <si>
    <t>Monetized Avoided Deaths &amp; Climate Benefits</t>
  </si>
  <si>
    <t>Generation</t>
  </si>
  <si>
    <t>Policy-Driven Change in Generation</t>
  </si>
  <si>
    <t>Capacity</t>
  </si>
  <si>
    <t>Policy-Driven Change in Capacity</t>
  </si>
  <si>
    <t>Levelized Cost of Electricity (after subsidies)</t>
  </si>
  <si>
    <t>Curtailed Electricity from Renewables</t>
  </si>
  <si>
    <t>Transport: Travel Demand</t>
  </si>
  <si>
    <t>Passenger modes</t>
  </si>
  <si>
    <t>Freight modes</t>
  </si>
  <si>
    <t>Buses</t>
  </si>
  <si>
    <t>Light Freight Trucks</t>
  </si>
  <si>
    <t>CO2 Emissions by Vehicle Type</t>
  </si>
  <si>
    <t>Fuel Use by Fuel Type</t>
  </si>
  <si>
    <t>Buildings: Energy Use</t>
  </si>
  <si>
    <t>By Building Component</t>
  </si>
  <si>
    <t>By Building Type</t>
  </si>
  <si>
    <t>By Energy Source</t>
  </si>
  <si>
    <t>Fuel Costs (by Fuel, by Sector)</t>
  </si>
  <si>
    <t>Technology Costs</t>
  </si>
  <si>
    <t>Batteries</t>
  </si>
  <si>
    <t>CCS Capital Equipment</t>
  </si>
  <si>
    <t>Onshore Wind Turbines</t>
  </si>
  <si>
    <t>Solar PV (Utility-Scale)</t>
  </si>
  <si>
    <t>Transport: Fuel Use and CO2 Emissions</t>
  </si>
  <si>
    <t>decadal column</t>
  </si>
  <si>
    <t>Output Curtailed Electricity Output[solar PV es]; Output Curtailed Electricity Output[onshore wind es]; Output Curtailed Electricity Output[offshore wind es]</t>
  </si>
  <si>
    <t>ffff00, c2dffd, 087bf1</t>
  </si>
  <si>
    <t>Utility Solar PV, Onshore Wind, Offshore Wind</t>
  </si>
  <si>
    <t>Output Passenger Dist Transported[motorbikes,passenger]; Output Passenger Dist Transported[rail,passenger]; Output Passenger Dist Transported[aircraft,passenger]; Output Passenger Dist Transported[HDVs,passenger]; Output Passenger Dist Transported[LDVs,passenger]</t>
  </si>
  <si>
    <t>million vehicles</t>
  </si>
  <si>
    <t>thousand vehicles / year</t>
  </si>
  <si>
    <t>Output Components Energy Use by Component[other component]; Output Components Energy Use by Component[appliances]; Output Components Energy Use by Component[lighting]; Output Components Energy Use by Component[cooling and ventilation]; Output Components Energy Use by Component[heating]</t>
  </si>
  <si>
    <t>Other Components, Appliances, Lighting, Cooling and Ventilation, Heating</t>
  </si>
  <si>
    <t>Commercial, Rural Residential, Urban Residential</t>
  </si>
  <si>
    <t>004185, 00b050, 969696</t>
  </si>
  <si>
    <t>Process Emissions, Energy, Land Use</t>
  </si>
  <si>
    <t>969696, c01b00, 00b050</t>
  </si>
  <si>
    <t>trillion cubic feet / year</t>
  </si>
  <si>
    <t>ffff00</t>
  </si>
  <si>
    <t>Output Fuel Costs per Unit Energy by Sector[petroleum gasoline,transportation sector]</t>
  </si>
  <si>
    <t>Output Battery Cost</t>
  </si>
  <si>
    <t>Output Construction Cost per Unit Capacity before Construction Subsidies[onshore wind es]</t>
  </si>
  <si>
    <t>Output Construction Cost per Unit Capacity before Construction Subsidies[solar PV es]</t>
  </si>
  <si>
    <t>Output Components Energy Use by Building Type[commercial]; Output Components Energy Use by Building Type[rural residential]; Output Components Energy Use by Building Type[urban residential]</t>
  </si>
  <si>
    <t>reduce-soft-costs.html</t>
  </si>
  <si>
    <t>endogenous-learning.html#red-soft-costs</t>
  </si>
  <si>
    <t>Percentage Reduction of Separately Regulated Pollutants</t>
  </si>
  <si>
    <t>trans reduce regulated pollutants</t>
  </si>
  <si>
    <t>% reduction in emissions</t>
  </si>
  <si>
    <t>conventional-pollutant-standards.html</t>
  </si>
  <si>
    <t>transportation-sector-main.html#conv-pol-stds</t>
  </si>
  <si>
    <t>Output Energy Related CO2 Emissions with Reallocated Energy Carrier Emissions by Waste Management; Output Energy Related CO2 Emissions with Reallocated Energy Carrier Emissions by Agriculture; Output Energy Related CO2 Emissions with Reallocated Energy Carrier Emissions by Buildings Sector; Output Energy Related CO2 Emissions with Reallocated Energy Carrier Emissions by Transportation Sector; Output Energy Related CO2 Emissions with Reallocated Energy Carrier Emissions by Industry Sector</t>
  </si>
  <si>
    <t xml:space="preserve"> f593e0, 04ffaf, 087bf1, c01b00, 969696</t>
  </si>
  <si>
    <t>U.S. EPA, 2015, "The Social Cost of Carbon", https://www.epa.gov/climatechange/social-cost-carbon, Row "2050".  (For source for adjustment to 2018 dollars, see cpi.xlsx in InputData.)</t>
  </si>
  <si>
    <t>thousand vehicles</t>
  </si>
  <si>
    <t>NPV through 2050 (no revenue use assumption)</t>
  </si>
  <si>
    <t>NPV through 2030 (no revenue use assumption)</t>
  </si>
  <si>
    <t>Change in CapEx + OpEx (no revenue use assumption)</t>
  </si>
  <si>
    <t>International Energy Agency and Cement Sustainability Initiative. 2018. Technology Roadmap: Low-Carbon Transition in the Cement Industry. p41. http://www.iea.org/publications/freepublications/publication/TechnologyRoadmapLowCarbonTransitionintheCementIndustry.pdf</t>
  </si>
  <si>
    <t>Industry: Emissions</t>
  </si>
  <si>
    <t>Total by Industry</t>
  </si>
  <si>
    <t>Total by Pollutant</t>
  </si>
  <si>
    <t>Process Emissions by Industry</t>
  </si>
  <si>
    <t>Process Emissions by Pollutant</t>
  </si>
  <si>
    <t>Fuel Use by Vehicle Type</t>
  </si>
  <si>
    <t>c01b00, 087bf1, f1bb18, 00b050, 000000</t>
  </si>
  <si>
    <t>c01b00, 087bf1, f1bb18, 000000</t>
  </si>
  <si>
    <t>Fraction of Industrial Fuel Use Shifted to Other Fuels</t>
  </si>
  <si>
    <t>electricity if</t>
  </si>
  <si>
    <t>hard coal if</t>
  </si>
  <si>
    <t>natural gas if</t>
  </si>
  <si>
    <t>biomass if</t>
  </si>
  <si>
    <t>petroleum diesel if</t>
  </si>
  <si>
    <t>heat if</t>
  </si>
  <si>
    <t>Electricity Use</t>
  </si>
  <si>
    <t>Biomass Use</t>
  </si>
  <si>
    <t>Petroleum Use</t>
  </si>
  <si>
    <t>Coal Use</t>
  </si>
  <si>
    <t>Natural Gas Use</t>
  </si>
  <si>
    <t>Purchased Heat Use</t>
  </si>
  <si>
    <t>% of fuel shifted</t>
  </si>
  <si>
    <t>indst fuel type shifting</t>
  </si>
  <si>
    <t>Cement Industry</t>
  </si>
  <si>
    <t>Natural Gas and Petroleum Industry</t>
  </si>
  <si>
    <t>Iron and Steel Industry</t>
  </si>
  <si>
    <t>Chemicals Industry</t>
  </si>
  <si>
    <t>Mining Industry</t>
  </si>
  <si>
    <t>U. S. EPA, 2012, "Fact Sheet: EPA and NHTSA Set Standards to Reduce Greenhouse Gases and Improve Fuel Economy for Model Years 2017-2025 Cars and Light Trucks", https://nepis.epa.gov/Exe/ZyNET.exe/P100EZ7C.txt?ZyActionD=ZyDocument&amp;Client=EPA&amp;Index=2011%20Thru%202015&amp;Docs=&amp;Query=&amp;Time=&amp;EndTime=&amp;SearchMethod=1&amp;TocRestrict=n&amp;Toc=&amp;TocEntry=&amp;QField=&amp;QFieldYear=&amp;QFieldMonth=&amp;QFieldDay=&amp;UseQField=&amp;IntQFieldOp=0&amp;ExtQFieldOp=0&amp;XmlQuery=&amp;File=D%3A%5CZYFILES%5CINDEX%20DATA%5C11THRU15%5CTXT%5C00000005%5CP100EZ7C.txt&amp;User=ANONYMOUS&amp;Password=anonymous&amp;SortMethod=h%7C-&amp;MaximumDocuments=1&amp;FuzzyDegree=0&amp;ImageQuality=r75g8/r75g8/x150y150g16/i425&amp;Display=hpfr&amp;DefSeekPage=x&amp;SearchBack=ZyActionL&amp;Back=ZyActionS&amp;BackDesc=Results%20page&amp;MaximumPages=1&amp;ZyEntry=4, Table 1, Row 4.</t>
  </si>
  <si>
    <t>U.S. EPA, 2015, "EPA and NHTSA Propose Standards to Reduce Greenhouse Gas Emissions and Improve Fuel Efficiency of Medium- and Heavy-Duty Vehicles for Model Year 2018 and Beyond", https://nepis.epa.gov/Exe/ZyNET.exe/P100P7NL.txt?ZyActionD=ZyDocument&amp;Client=EPA&amp;Index=2016%20Thru%202020&amp;Docs=&amp;Query=&amp;Time=&amp;EndTime=&amp;SearchMethod=1&amp;TocRestrict=n&amp;Toc=&amp;TocEntry=&amp;QField=&amp;QFieldYear=&amp;QFieldMonth=&amp;QFieldDay=&amp;UseQField=&amp;IntQFieldOp=0&amp;ExtQFieldOp=0&amp;XmlQuery=&amp;File=D%3A%5CZYFILES%5CINDEX%20DATA%5C16THRU20%5CTXT%5C00000002%5CP100P7NL.txt&amp;User=ANONYMOUS&amp;Password=anonymous&amp;SortMethod=h%7C-&amp;MaximumDocuments=1&amp;FuzzyDegree=0&amp;ImageQuality=r75g8/r75g8/x150y150g16/i425&amp;Display=hpfr&amp;DefSeekPage=x&amp;SearchBack=ZyActionL&amp;Back=ZyActionS&amp;BackDesc=Results%20page&amp;MaximumPages=1&amp;ZyEntry=3, Page 3.</t>
  </si>
  <si>
    <t>Output First Year NPV of CapEx and OpEx through This Year; Output Cumulative Total CO2e Emissions</t>
  </si>
  <si>
    <t>Additional Carbon Tax Rate</t>
  </si>
  <si>
    <t>NPV through 2050 (revenue-neutral taxes)</t>
  </si>
  <si>
    <t>NPV through 2030 (revenue-neutral taxes)</t>
  </si>
  <si>
    <t>Output First Year NPV of CapEx and OpEx through This Year with Revenue Neutral Taxes and Subsidies; Output Cumulative Total CO2e Emissions</t>
  </si>
  <si>
    <t>Change in CapEx + OpEx (revenue-neutral taxes)</t>
  </si>
  <si>
    <t>Output Total Change in Fuel and OM Expenditures; Output Total Change in Capital Expenditures; Output Carbon Tax on Process Emissions; Output Rebate of Taxes Less Subsidies; Output Total Change in CapEx and OpEx with Revenue Neutral Taxes and Subsidies</t>
  </si>
  <si>
    <t>Output Total Change in Fuel and OM Expenditures; Output Total Change in Capital Expenditures; Output Carbon Tax on Process Emissions; Output Total Change in CapEx and OpEx</t>
  </si>
  <si>
    <t>Energy Consumption</t>
  </si>
  <si>
    <t>Primary Energy by Source</t>
  </si>
  <si>
    <t>Primary Energy by End Use Sector</t>
  </si>
  <si>
    <t>Electricity Consumption</t>
  </si>
  <si>
    <t>Natural Gas Consumption</t>
  </si>
  <si>
    <t>Change in Energy Exports</t>
  </si>
  <si>
    <t>Change in Energy Imports</t>
  </si>
  <si>
    <t>trillion BTU / year</t>
  </si>
  <si>
    <t>geothermal es</t>
  </si>
  <si>
    <t>VOCs</t>
  </si>
  <si>
    <t>Buildings</t>
  </si>
  <si>
    <t>Land Use</t>
  </si>
  <si>
    <t>Output Agriculture CO2e Emissions</t>
  </si>
  <si>
    <t>Output Buildings Sector CO2e Emissions</t>
  </si>
  <si>
    <t>Output Total CO2e Emissions by Sector[electricity sector]</t>
  </si>
  <si>
    <t>Output Total CO2e Emissions by Sector[LULUCF sector]</t>
  </si>
  <si>
    <t>Output Total CO2e Emissions by Sector[transportation sector]</t>
  </si>
  <si>
    <t>Output Waste Management CO2e Emissions</t>
  </si>
  <si>
    <t>Percent Reduction in Nonenergy Nonagriculture Industry Product Demand</t>
  </si>
  <si>
    <t>Water &amp; Waste</t>
  </si>
  <si>
    <t>coal mining</t>
  </si>
  <si>
    <t>indst reduce nonenergy product demand</t>
  </si>
  <si>
    <t>% demand reduction</t>
  </si>
  <si>
    <t>Allwood and Cullen, "Sustainable Materials Without the Hot Air: Making Buildings, Vehicles and Products Efficiently and with Less New Material"</t>
  </si>
  <si>
    <t>Allwood and Cullen, "Sustainable Materials With Both Eyes Open" - page 185, http://www.withbotheyesopen.com/read.php?c=12</t>
  </si>
  <si>
    <t>Percent Animal Products Shifted to Nonanimal Products</t>
  </si>
  <si>
    <t>indst shift to nonanimal products</t>
  </si>
  <si>
    <t>% reduction in animal products</t>
  </si>
  <si>
    <t>https://en.wikipedia.org/wiki/List_of_countries_by_meat_consumption_per_capita (article revision 00:12, 22 Feb 2019)</t>
  </si>
  <si>
    <t>Toggle Whether Carbon Tax Affects Process Emissions</t>
  </si>
  <si>
    <t>Toggle Whether Carbon Tax Affects Non CO2 Emissions</t>
  </si>
  <si>
    <t>cross toggle whether carbon tax affects process emissions</t>
  </si>
  <si>
    <t>cross toggle whether carbon tax affects non CO2 emissions</t>
  </si>
  <si>
    <t>electricity-sector-main.html#ces</t>
  </si>
  <si>
    <t>clean-energy-standard.html</t>
  </si>
  <si>
    <t>Output Industry Sector Excluding Ag and Waste CO2e Emissions</t>
  </si>
  <si>
    <t>Reduce EV Range Anxiety and Charging Time</t>
  </si>
  <si>
    <t>trans reduce EV range anxiety and charging time</t>
  </si>
  <si>
    <t>% reduction in concern</t>
  </si>
  <si>
    <t>EV Charger Deployment</t>
  </si>
  <si>
    <t>trans EV charger deployment</t>
  </si>
  <si>
    <t>chargers / 100k pop</t>
  </si>
  <si>
    <r>
      <rPr>
        <b/>
        <sz val="11"/>
        <rFont val="Calibri"/>
        <family val="2"/>
        <scheme val="minor"/>
      </rPr>
      <t>Number of EV chargers:</t>
    </r>
    <r>
      <rPr>
        <sz val="11"/>
        <rFont val="Calibri"/>
        <family val="2"/>
        <scheme val="minor"/>
      </rPr>
      <t xml:space="preserve"> https://evadoption.com/ev-charging-stations-statistics/                                             </t>
    </r>
    <r>
      <rPr>
        <b/>
        <sz val="11"/>
        <rFont val="Calibri"/>
        <family val="2"/>
        <scheme val="minor"/>
      </rPr>
      <t xml:space="preserve">Number of gas stations: </t>
    </r>
    <r>
      <rPr>
        <sz val="11"/>
        <rFont val="Calibri"/>
        <family val="2"/>
        <scheme val="minor"/>
      </rPr>
      <t xml:space="preserve">U.S. Census, Statistics of U.S. Businesses, https://www.census.gov/data/tables/2016/econ/susb/2016-susb-annual.html                                                            </t>
    </r>
    <r>
      <rPr>
        <b/>
        <sz val="11"/>
        <rFont val="Calibri"/>
        <family val="2"/>
        <scheme val="minor"/>
      </rPr>
      <t xml:space="preserve">Pumps per station: </t>
    </r>
    <r>
      <rPr>
        <sz val="11"/>
        <rFont val="Calibri"/>
        <family val="2"/>
        <scheme val="minor"/>
      </rPr>
      <t>https://247wallst.com/economy/2014/05/22/why-are-there-115000-or-150000-gas-stations-in-america/</t>
    </r>
  </si>
  <si>
    <r>
      <rPr>
        <b/>
        <sz val="11"/>
        <rFont val="Calibri"/>
        <family val="2"/>
        <scheme val="minor"/>
      </rPr>
      <t xml:space="preserve">Ranges: </t>
    </r>
    <r>
      <rPr>
        <sz val="11"/>
        <rFont val="Calibri"/>
        <family val="2"/>
        <scheme val="minor"/>
      </rPr>
      <t xml:space="preserve">https://www.energy.gov/eere/vehicles/articles/fotw-1010-january-1-2018-all-electric-light-vehicle-ranges-can-exceed-those                                              </t>
    </r>
    <r>
      <rPr>
        <b/>
        <sz val="11"/>
        <rFont val="Calibri"/>
        <family val="2"/>
        <scheme val="minor"/>
      </rPr>
      <t xml:space="preserve">Charging Times: </t>
    </r>
    <r>
      <rPr>
        <sz val="11"/>
        <rFont val="Calibri"/>
        <family val="2"/>
        <scheme val="minor"/>
      </rPr>
      <t>https://www.chargepoint.com/files/Quick_Guide_to_Fast_Charging.pdf</t>
    </r>
  </si>
  <si>
    <t>Electricity: Levelized Costs, Curtailment and Water Use</t>
  </si>
  <si>
    <t>Water Withdrawals by Power Plants</t>
  </si>
  <si>
    <t>Water Consumption by Power Plants</t>
  </si>
  <si>
    <t>cubic km / yr</t>
  </si>
  <si>
    <t>Share of Preexisting Buildings Subject to Retrofitting</t>
  </si>
  <si>
    <t>% of existing buildings</t>
  </si>
  <si>
    <t>Max policy ID number (for use in header of "PolicyLevers" table)</t>
  </si>
  <si>
    <t>Electricity Generation, Capacity, and Demand</t>
  </si>
  <si>
    <t>Electricity Demand by Sector</t>
  </si>
  <si>
    <t>crude oil</t>
  </si>
  <si>
    <t>LPG propane or butane</t>
  </si>
  <si>
    <t>municipal solid waste</t>
  </si>
  <si>
    <t>hydrogen</t>
  </si>
  <si>
    <t>Crude Oil</t>
  </si>
  <si>
    <t>LPG/Propane/Butane</t>
  </si>
  <si>
    <t>Municipal Solid Waste</t>
  </si>
  <si>
    <t>Hydrogen</t>
  </si>
  <si>
    <t>jet fuel or kerosene</t>
  </si>
  <si>
    <t>Jet Fuel/Kerosene</t>
  </si>
  <si>
    <t>heavy or residual fuel oil</t>
  </si>
  <si>
    <t>Heavy/Residual Fuel Oil</t>
  </si>
  <si>
    <t>Fraction of Hydrogen Production Pathways Shifted</t>
  </si>
  <si>
    <t>hydgn shift production pathways</t>
  </si>
  <si>
    <t>% of hydrogen production</t>
  </si>
  <si>
    <t>bldgs new component fuel shifting</t>
  </si>
  <si>
    <t>Fraction of New Bldg Components Shifted to Other Fuels</t>
  </si>
  <si>
    <t>District Heat &amp; Hydrogen</t>
  </si>
  <si>
    <t>Hydrogen Electrolyzers</t>
  </si>
  <si>
    <t>Output Hydrogen Production Equipment CapEx[electrolysis]</t>
  </si>
  <si>
    <t>Percent Reduction in Fossil Fuel Exports</t>
  </si>
  <si>
    <t>indst reduce fossil fuel exports</t>
  </si>
  <si>
    <t>% reduction in exports</t>
  </si>
  <si>
    <t>Minimum Required Hydrogen Vehicle Sales Percentage</t>
  </si>
  <si>
    <t>trans hydrogen vehicle minimum</t>
  </si>
  <si>
    <t>https://wamu.org/story/19/03/18/japan-is-betting-big-on-the-future-of-hydrogen-cars/</t>
  </si>
  <si>
    <t>district heat and hydrogen sector</t>
  </si>
  <si>
    <t>District Heat &amp; Hydrogen Sectors</t>
  </si>
  <si>
    <t>Output Total CO2e Emissions by Sector[district heat and hydrogen sector]</t>
  </si>
  <si>
    <t>Output Total CO2e Emissions by Sector[district heat and hydrogen sector]; Output Buildings Sector CO2e Emissions; Output Total CO2e Emissions by Sector[transportation sector]; Output Total CO2e Emissions by Sector[electricity sector]; Output Industry Sector Excluding Ag and Waste CO2e Emissions; Output Total CO2e Emissions by Sector[LULUCF sector]; Output Agriculture CO2e Emissions; Output Waste Management CO2e Emissions</t>
  </si>
  <si>
    <t>Output Process Emissions in CO2e; Output Energy Related CO2e Emissions; Output Total CO2e Emissions by Sector[LULUCF sector]</t>
  </si>
  <si>
    <t>By Sector (reallocated energy carriers)</t>
  </si>
  <si>
    <t>Output Hydrogen Sector Electricity Use; Output Waste Management Electricity Use; Output Agriculture Electricity Use; Output Transportation Sector Electricity Use; Output Industry Sector Electricity Use; Output Buildings Sector Electricity Use</t>
  </si>
  <si>
    <t>620e7a, f593e0, 04ffaf, c01b00, 969696, 087bf1</t>
  </si>
  <si>
    <t>Output New Vehicles in Thousands[motorbikes,passenger,battery electric vehicle]; Output New Vehicles in Thousands[motorbikes,passenger,gasoline vehicle]</t>
  </si>
  <si>
    <t>Battery Electric Vehicle, Gasoline Engine Vehicle</t>
  </si>
  <si>
    <t>0-65-133</t>
  </si>
  <si>
    <t>RGB</t>
  </si>
  <si>
    <t>Hex</t>
  </si>
  <si>
    <t>Color</t>
  </si>
  <si>
    <t>Meaning</t>
  </si>
  <si>
    <t>Vehicle Technologies</t>
  </si>
  <si>
    <t>150-150-150</t>
  </si>
  <si>
    <t>004185</t>
  </si>
  <si>
    <t>hydrogen vehicle</t>
  </si>
  <si>
    <t>LPG vehicle</t>
  </si>
  <si>
    <t>191-176-136</t>
  </si>
  <si>
    <t>98-14-122</t>
  </si>
  <si>
    <t>192-27-0</t>
  </si>
  <si>
    <t>0-0-0</t>
  </si>
  <si>
    <t>000000</t>
  </si>
  <si>
    <t>bfb088</t>
  </si>
  <si>
    <t>969696</t>
  </si>
  <si>
    <t>c01b00</t>
  </si>
  <si>
    <t>plug-in hydrid vehicle</t>
  </si>
  <si>
    <t>0-176-80</t>
  </si>
  <si>
    <t>00b050</t>
  </si>
  <si>
    <t>Sectors</t>
  </si>
  <si>
    <t>620e7a</t>
  </si>
  <si>
    <t>087bf1</t>
  </si>
  <si>
    <t>04ffaf</t>
  </si>
  <si>
    <t>f593e0</t>
  </si>
  <si>
    <t>241-187-24</t>
  </si>
  <si>
    <t>8-123-241</t>
  </si>
  <si>
    <t>4-255-175</t>
  </si>
  <si>
    <t>245-147-224</t>
  </si>
  <si>
    <t>Emissions Types</t>
  </si>
  <si>
    <t>energy-related emissions</t>
  </si>
  <si>
    <t>process emissions</t>
  </si>
  <si>
    <t>land use emissions</t>
  </si>
  <si>
    <t>GHGs</t>
  </si>
  <si>
    <t>004d10</t>
  </si>
  <si>
    <t>0-77-16</t>
  </si>
  <si>
    <t>Electricity Sources</t>
  </si>
  <si>
    <t>Distributed Solar PV</t>
  </si>
  <si>
    <t>Utility Solar PV</t>
  </si>
  <si>
    <t>Distributed Non-Solar</t>
  </si>
  <si>
    <t>Imported Electricity</t>
  </si>
  <si>
    <t>ff6400</t>
  </si>
  <si>
    <t>f1bb18</t>
  </si>
  <si>
    <t>c2dffd</t>
  </si>
  <si>
    <t>ff00ff</t>
  </si>
  <si>
    <t>af64ff</t>
  </si>
  <si>
    <t>194-223-253</t>
  </si>
  <si>
    <t>255-100-0</t>
  </si>
  <si>
    <t>255-255-0</t>
  </si>
  <si>
    <t>620e7a, 087bf1, c01b00, f1bb18, 969696, 00b050, 04ffaf, f593e0</t>
  </si>
  <si>
    <t>255-0-255</t>
  </si>
  <si>
    <t>175-100-255</t>
  </si>
  <si>
    <t>Vehicle Types</t>
  </si>
  <si>
    <t>Cars &amp; SUVs</t>
  </si>
  <si>
    <t>Freight Ships</t>
  </si>
  <si>
    <t>Freight Rail</t>
  </si>
  <si>
    <t>Passenger Rail</t>
  </si>
  <si>
    <t>Freight Aircraft</t>
  </si>
  <si>
    <t>Passenger Aircraft</t>
  </si>
  <si>
    <t>c01b00, 04ffaf, c2dffd, f1bb18, 969696</t>
  </si>
  <si>
    <t>Passenger Ships</t>
  </si>
  <si>
    <t>Med &amp; Heavy Trucks</t>
  </si>
  <si>
    <t>Fuel + O&amp;M</t>
  </si>
  <si>
    <t>Capital Equipment</t>
  </si>
  <si>
    <t>Carbon Tax on Process Emissions</t>
  </si>
  <si>
    <t>Tax Rebate (Net)</t>
  </si>
  <si>
    <t>Total</t>
  </si>
  <si>
    <t>Cash Flow Components</t>
  </si>
  <si>
    <t>Cash Flow Entities</t>
  </si>
  <si>
    <t>Government</t>
  </si>
  <si>
    <t>Non-Energy Industries</t>
  </si>
  <si>
    <t>Foreign Entities</t>
  </si>
  <si>
    <t>Electricity Suppliers</t>
  </si>
  <si>
    <t>Coal Suppliers</t>
  </si>
  <si>
    <t>Petroleum and Natural Gas Suppliers</t>
  </si>
  <si>
    <t>Biomass and Biofuel Suppliers</t>
  </si>
  <si>
    <t>Other Energy Suppliers</t>
  </si>
  <si>
    <t>Industries</t>
  </si>
  <si>
    <t>Cement and Other Carbonates</t>
  </si>
  <si>
    <t>Chemicals</t>
  </si>
  <si>
    <t>Iron and Steel</t>
  </si>
  <si>
    <t>Natural Gas and Petroleum Systems</t>
  </si>
  <si>
    <t>Building Components</t>
  </si>
  <si>
    <t>Building Types</t>
  </si>
  <si>
    <t>Liquid Biofuels</t>
  </si>
  <si>
    <t>District Heat</t>
  </si>
  <si>
    <t>Meaning 1</t>
  </si>
  <si>
    <t>Commercial Buildings</t>
  </si>
  <si>
    <t>Buildings / Residential Buildings</t>
  </si>
  <si>
    <t>000000, 00b050, f1bb18, 087bf1, c01b00</t>
  </si>
  <si>
    <t>Solar (total of all solar types)</t>
  </si>
  <si>
    <t>Wind (total of both wind types)</t>
  </si>
  <si>
    <t>Heavy or Residual Fuel Oil</t>
  </si>
  <si>
    <t>173-102-0</t>
  </si>
  <si>
    <t>116-0-0</t>
  </si>
  <si>
    <t>ad6600</t>
  </si>
  <si>
    <t>f1bb18, 969696</t>
  </si>
  <si>
    <t>Output Vehicles in Millions[motorbikes,passenger,battery electric vehicle]; Output Vehicles in Millions[motorbikes,passenger,gasoline vehicle]</t>
  </si>
  <si>
    <t>Primary Energy Sources</t>
  </si>
  <si>
    <t>Output Total CO2e Emissions by Pollutant[N2O]; Output Total CO2e Emissions by Pollutant[F gases]; Output Total CO2e Emissions by Pollutant[CH4]; Output Total CO2e Emissions by Pollutant[CO2]</t>
  </si>
  <si>
    <t>N2O, F-gases, CH4, CO2</t>
  </si>
  <si>
    <t>00b050, 000000, c01b00, 969696</t>
  </si>
  <si>
    <t>Output Industry Sector CO2e Emissions by Pollutant[N2O]; Output Industry Sector CO2e Emissions by Pollutant[F gases]; Output Industry Sector CO2e Emissions by Pollutant[CH4]; Output Industry Sector CO2e Emissions by Pollutant[CO2]</t>
  </si>
  <si>
    <t>Output Process Emissions in CO2e by Pollutant[N2O]; Output Process Emissions in CO2e by Pollutant[F gases]; Output Process Emissions in CO2e by Pollutant[CH4]; Output Process Emissions in CO2e by Pollutant[CO2]</t>
  </si>
  <si>
    <t>Hydrogen, Electricity, Natural Gas, Jet Fuel, LPG, Biofuel Diesel, Biofuel Gasoline, Petroleum Diesel, Petroleum Gasoline</t>
  </si>
  <si>
    <t>620e7a, f1bb18, c01b00, c2dffd, 087bf1, 00b050, 04ffaf, 000000, 969696</t>
  </si>
  <si>
    <t>Kerosene</t>
  </si>
  <si>
    <t>Transportation Fuels</t>
  </si>
  <si>
    <t>Jet Fuel</t>
  </si>
  <si>
    <t>LPG</t>
  </si>
  <si>
    <t>LPG Propane and Butane</t>
  </si>
  <si>
    <t>Other Petroleum</t>
  </si>
  <si>
    <t>Industry Fuels</t>
  </si>
  <si>
    <t>Buildings Fuels</t>
  </si>
  <si>
    <t>Hydrogen Consumption</t>
  </si>
  <si>
    <t>Output Total Hydrogen Consumption</t>
  </si>
  <si>
    <t>Refined Petroleum Fuels</t>
  </si>
  <si>
    <t>Coal</t>
  </si>
  <si>
    <t>Uranium</t>
  </si>
  <si>
    <t>Change in Energy Export Revenue</t>
  </si>
  <si>
    <t>Change in Energy Import Expenditures</t>
  </si>
  <si>
    <t>Energy Exports</t>
  </si>
  <si>
    <t>Energy Export Revenue</t>
  </si>
  <si>
    <t>Energy Imports</t>
  </si>
  <si>
    <t>Energy Import Expenditures</t>
  </si>
  <si>
    <t>000000, 087bf1, f593e0, 04ffaf, f1bb18, 969696, c01b00, 00b050, 620e7a</t>
  </si>
  <si>
    <t>Output Fuel Costs per Unit Energy by Sector[electricity,commercial buildings sector]; Output Fuel Costs per Unit Energy by Sector[electricity,residential buildings sector]; Output Fuel Costs per Unit Energy by Sector[electricity,transportation sector]; Output Fuel Costs per Unit Energy by Sector[electricity,industry sector]; Output Fuel Costs per Unit Energy by Sector[electricity,district heat and hydrogen sector]</t>
  </si>
  <si>
    <t>Commercial Buildings Sector, Residential Buildings Sector, Transportation Sector, Industry Sector, Hydrogen Sector</t>
  </si>
  <si>
    <t>004185, 087bf1, c01b00, 969696, 620e7a</t>
  </si>
  <si>
    <t>LPG Propane or Butane</t>
  </si>
  <si>
    <t>Commercial Buildings Sector, Residential Buildings Sector, Electricity Sector, Transportation Sector, Industry Sector</t>
  </si>
  <si>
    <t>004185, 087bf1, f1bb18, c01b00, 969696</t>
  </si>
  <si>
    <t>Cash Flow Change (by Entity)</t>
  </si>
  <si>
    <t>Output Change in Cash Flow by Entity[government]; Output Change in Cash Flow by Entity[nonenergy industries]; Output Change in Cash Flow by Entity[labor and consumers]; Output Change in Cash Flow by Entity[foreign entities]; Output Change in Cash Flow by Entity[electricity suppliers]; Output Change in Cash Flow by Entity[coal suppliers]; Output Change in Cash Flow by Entity[natural gas and petroleum suppliers]; Output Change in Cash Flow by Entity[biomass and biofuel suppliers]; Output Change in Cash Flow by Entity[other energy suppliers]</t>
  </si>
  <si>
    <t>Government, Non-Energy Industries, Labor and Consumers, Foreign Entities, Electricity Suppliers, Coal Suppliers, Natural Gas and Petroleum Suppliers, Biomass and Biofuel Suppliers, Other Energy Suppliers</t>
  </si>
  <si>
    <t>Labor and Consumers</t>
  </si>
  <si>
    <t>Government Cash Flow Components</t>
  </si>
  <si>
    <t>Non-Energy Industries Cash Flow Components</t>
  </si>
  <si>
    <t>Labor and Consumers Cash Flow Components</t>
  </si>
  <si>
    <t>Foreign Entities Cash Flow Components</t>
  </si>
  <si>
    <t>Electricity Supplier Cash Flow Components</t>
  </si>
  <si>
    <t>Change in CapEx + OpEx Components</t>
  </si>
  <si>
    <t>Change in Energy Expenditures (inverted)</t>
  </si>
  <si>
    <t>Change in Nonenergy Expenditures (inverted)</t>
  </si>
  <si>
    <t>Output Change in Revenue by Entity[government]; Output Change in Energy Expenditures by Entity Inverted[government]; Output Change in Nonenergy Expenditures by Entity Inverted[government]; Output Change in Cash Flow by Entity[government]</t>
  </si>
  <si>
    <t>Change in Revenue, Change in Energy Expenditures (inverted), Change in Non-Energy Expenditures (inverted), Total</t>
  </si>
  <si>
    <t>00b050, c01b00, 087bf1, 000000</t>
  </si>
  <si>
    <t>00b050, c01b00, 087bf1, 000002</t>
  </si>
  <si>
    <t>00b050, c01b00, 087bf1, 000003</t>
  </si>
  <si>
    <t>Output Change in Revenue by Entity[labor and consumers]; Output Change in Energy Expenditures by Entity Inverted[labor and consumers]; Output Change in Nonenergy Expenditures by Entity Inverted[labor and consumers]; Output Change in Cash Flow by Entity[labor and consumers]</t>
  </si>
  <si>
    <t>Output Change in Revenue by Entity[foreign entities]; Output Change in Energy Expenditures by Entity Inverted[foreign entities]; Output Change in Nonenergy Expenditures by Entity Inverted[foreign entities]; Output Change in Cash Flow by Entity[foreign entities]</t>
  </si>
  <si>
    <t>Change in Revenue / Change in Domestic Revenue</t>
  </si>
  <si>
    <t>Change in Export Revenue</t>
  </si>
  <si>
    <t>Change in Domestic Revenue, Change in Export Revenue, Change in Energy Expenditures (inverted), Change in Non-Energy Expenditures (inverted), Total</t>
  </si>
  <si>
    <t>00b050, f1bb18, c01b00, 087bf1, 000001</t>
  </si>
  <si>
    <t>Output Change in Domestic Revenue by Entity[nonenergy industries]; Output Change in Export Revenue by Entity[nonenergy industries]; Output Change in Energy Expenditures by Entity Inverted[nonenergy industries]; Output Change in Nonenergy Expenditures by Entity Inverted[nonenergy industries]; Output Change in Cash Flow by Entity[nonenergy industries]</t>
  </si>
  <si>
    <t>Output Change in Domestic Revenue by Entity[electricity suppliers]; Output Change in Export Revenue by Entity[electricity suppliers]; Output Change in Energy Expenditures by Entity Inverted[electricity suppliers]; Output Change in Nonenergy Expenditures by Entity Inverted[electricity suppliers]; Output Change in Cash Flow by Entity[electricity suppliers]</t>
  </si>
  <si>
    <t>Output Change in Domestic Revenue by Entity[natural gas and petroleum suppliers]; Output Change in Export Revenue by Entity[natural gas and petroleum suppliers]; Output Change in Energy Expenditures by Entity Inverted[natural gas and petroleum suppliers]; Output Change in Nonenergy Expenditures by Entity Inverted[natural gas and petroleum suppliers]; Output Change in Cash Flow by Entity[natural gas and petroleum suppliers]</t>
  </si>
  <si>
    <t>00b050, f1bb18, c01b00, 087bf1, 000003</t>
  </si>
  <si>
    <t>Output Change in Domestic Revenue by Entity[other energy suppliers]; Output Change in Export Revenue by Entity[other energy suppliers]; Output Change in Energy Expenditures by Entity Inverted[other energy suppliers]; Output Change in Nonenergy Expenditures by Entity Inverted[other energy suppliers]; Output Change in Cash Flow by Entity[other energy suppliers]</t>
  </si>
  <si>
    <t>Other Energy Supplier Cash Flow Components</t>
  </si>
  <si>
    <t>ev-charger-deployment.html</t>
  </si>
  <si>
    <t>reduce-range-anxiety-charging-time.html</t>
  </si>
  <si>
    <t>hydrogen-vehicle-mandate.html</t>
  </si>
  <si>
    <t>material-efficiency-longevity-reuse.html</t>
  </si>
  <si>
    <t>water-conservation-waste-reduction.html</t>
  </si>
  <si>
    <t>reduce-fuel-exports.html</t>
  </si>
  <si>
    <t>shift-to-non-animal-products.html</t>
  </si>
  <si>
    <t>district-heat-fuel-switching.html</t>
  </si>
  <si>
    <t>switch-hydrogen-production-pathway.html</t>
  </si>
  <si>
    <t>industry-elec-and-hydrogen.html</t>
  </si>
  <si>
    <t>forest-restoration.html</t>
  </si>
  <si>
    <t>peatland-restoration.html</t>
  </si>
  <si>
    <t>hydrogen if</t>
  </si>
  <si>
    <t>crude oil if</t>
  </si>
  <si>
    <t>heavy or residual fuel oil if</t>
  </si>
  <si>
    <t>LPG propane or butane if</t>
  </si>
  <si>
    <t>Crude Oil Use</t>
  </si>
  <si>
    <t>Hydrogen Use</t>
  </si>
  <si>
    <t>Heavy or Residual Fuel Oil Use</t>
  </si>
  <si>
    <t>LPG Propane or Butane Use</t>
  </si>
  <si>
    <t>https://www.prnewswire.com/news-releases/electric-boats-and-ships-2017-2027-300561222.html</t>
  </si>
  <si>
    <t>Toggle Whether Policies Affect Energy Prices</t>
  </si>
  <si>
    <t>cross toggle whether policies affect energy prices</t>
  </si>
  <si>
    <t>no</t>
  </si>
  <si>
    <t>% increase in km/l</t>
  </si>
  <si>
    <t>crude oil es</t>
  </si>
  <si>
    <t>heavy or residual fuel oil es</t>
  </si>
  <si>
    <t>Heavy Fuel Oil</t>
  </si>
  <si>
    <t>Diesel</t>
  </si>
  <si>
    <t>Desalination Cogen</t>
  </si>
  <si>
    <t>2018 SAR/MWh</t>
  </si>
  <si>
    <t>Petroleum and Natural Gas</t>
  </si>
  <si>
    <t>2018 SR/metric ton CO2e</t>
  </si>
  <si>
    <t>Fuel Price Deregulation</t>
  </si>
  <si>
    <t>Industry: Petroleum and Natural Gas</t>
  </si>
  <si>
    <t>Electricity: Crude Oil</t>
  </si>
  <si>
    <t>Electricity: Fuel Oil</t>
  </si>
  <si>
    <t>2030 MEIM RE Target</t>
  </si>
  <si>
    <t>Scenario_MEIMTarget.cin</t>
  </si>
  <si>
    <t>Example Scenario</t>
  </si>
  <si>
    <t>Scenario_Example.cin</t>
  </si>
  <si>
    <t>KSA INDC Contribution</t>
  </si>
  <si>
    <t>The Kingdom of Saudi Arabia submitted its Intended Nationally Determined Contributions (INDCs) to the UNFCCC in Nov 2015.  The submission outlined plans to achieve avoidance of up to 130 million tons of CO2e annually by 2030 relative to a dynamic baseline.</t>
  </si>
  <si>
    <t>BAU CO2e Emissions in 2030 from EPS model run:</t>
  </si>
  <si>
    <t>Source</t>
  </si>
  <si>
    <t>KSA Designated National Authority</t>
  </si>
  <si>
    <t>Third National Communication of the Kingdom of Saudi Arabia</t>
  </si>
  <si>
    <t>https://unfccc.int/sites/default/files/resource/Saudi%20Arabia%20NC3_22%20Dec%202016.pdf</t>
  </si>
  <si>
    <t>Page 41, Section 3.2.10</t>
  </si>
  <si>
    <t>Adjustments for KSA Deployment</t>
  </si>
  <si>
    <t>The following vehicle types are not used:</t>
  </si>
  <si>
    <t>passenger ships</t>
  </si>
  <si>
    <t>freight aircraft</t>
  </si>
  <si>
    <t>freight motorbikes</t>
  </si>
  <si>
    <t>The following fuel subscripts are remapped in the KSA EPS:</t>
  </si>
  <si>
    <t>EPS Subscript</t>
  </si>
  <si>
    <t>Meaning for KSA EPS</t>
  </si>
  <si>
    <t>industry</t>
  </si>
  <si>
    <t>desalination cogen</t>
  </si>
  <si>
    <t>The following industry subscripts are remapped in the KSA EPS:</t>
  </si>
  <si>
    <t>All of the energy use for desalination plants is located in the Industry sector</t>
  </si>
  <si>
    <t>of the model, not the electricity sector.</t>
  </si>
  <si>
    <t>Output Freight Dist Transported[LDVs,freight]; Output Freight Dist Transported[ships,freight]; Output Freight Dist Transported[rail,freight]; Output Freight Dist Transported[HDVs,freight]</t>
  </si>
  <si>
    <t>Light Freight Trucks, Freight Ships, Freight Rail, Med &amp; Heavy Trucks</t>
  </si>
  <si>
    <t>f593e0, 004185, 00b050, 000000</t>
  </si>
  <si>
    <t>Output Transportation Pollutant Emissions by Vehicle Type[motorbikes,passenger,CO2]; Output Transportation Pollutant Emissions by Vehicle Type[ships,freight,CO2]; Output Transportation Pollutant Emissions by Vehicle Type[rail,freight,CO2]; Output Transportation Pollutant Emissions by Vehicle Type[rail,passenger,CO2]; Output Transportation Pollutant Emissions by Vehicle Type[HDVs,passenger,CO2]; Output Transportation Pollutant Emissions by Vehicle Type[LDVs,freight,CO2]; Output Transportation Pollutant Emissions by Vehicle Type[aircraft,passenger,CO2]; Output Transportation Pollutant Emissions by Vehicle Type[HDVs,freight,CO2]; Output Transportation Pollutant Emissions by Vehicle Type[LDVs,passenger,CO2]</t>
  </si>
  <si>
    <t>c01b00, 004185, 00b050, 04ffaf, f1bb18, f593e0, c2dffd, 000000, 969696</t>
  </si>
  <si>
    <t>Output Transportation Sector Fuel Used by Vehicle Type[motorbikes,passenger]; Output Transportation Sector Fuel Used by Vehicle Type[ships,freight]; Output Transportation Sector Fuel Used by Vehicle Type[rail,freight]; Output Transportation Sector Fuel Used by Vehicle Type[rail,passenger]; Output Transportation Sector Fuel Used by Vehicle Type[HDVs,passenger]; Output Transportation Sector Fuel Used by Vehicle Type[LDVs,freight]; Output Transportation Sector Fuel Used by Vehicle Type[aircraft,passenger]; Output Transportation Sector Fuel Used by Vehicle Type[HDVs,freight]; Output Transportation Sector Fuel Used by Vehicle Type[LDVs,passenger]</t>
  </si>
  <si>
    <t>Output Industrial Fuel Use by Industry[cement and other carbonates]; Output Industrial Fuel Use by Industry[iron and steel]; Output Industrial Fuel Use by Industry[chemicals]; Output Industrial Fuel Use by Industry[natural gas and petroleum systems]; Output Industrial Fuel Use by Industry[other industries]</t>
  </si>
  <si>
    <t>00b050, 087bf1, f1bb18, c01b00, 000000</t>
  </si>
  <si>
    <t>Output Industry Sector CO2e Emissions by Industry[cement and other carbonates]; Output Industry Sector CO2e Emissions by Industry[iron and steel]; Output Industry Sector CO2e Emissions by Industry[chemicals]; Output Industry Sector CO2e Emissions by Industry[natural gas and petroleum systems]; Output Industry Sector CO2e Emissions by Industry[other industries]</t>
  </si>
  <si>
    <t>Cement and Other Carbonates, Iron and Steel, Chemicals, Petroleum and Natural Gas Systems, Other Industries</t>
  </si>
  <si>
    <t>Output Process Emissions in CO2e by Industry[cement and other carbonates]; Output Process Emissions in CO2e by Industry[iron and steel]; Output Process Emissions in CO2e by Industry[chemicals]; Output Process Emissions in CO2e by Industry[natural gas and petroleum systems]; Output Process Emissions in CO2e by Industry[other industries]</t>
  </si>
  <si>
    <t>00b050,087bf1, f1bb18, c01b00, 000000</t>
  </si>
  <si>
    <t>2018 SAR / ton CO2e abated, Annual average abatement potential (MtCO2e)</t>
  </si>
  <si>
    <t>billion 2018 SAR / year</t>
  </si>
  <si>
    <t>Petroleum and Natural Gas Supplier Cash Flow Components</t>
  </si>
  <si>
    <t>2018 SAR / megawatt-hour (MWh)</t>
  </si>
  <si>
    <t>trillion passenger-km / year</t>
  </si>
  <si>
    <t>trillion freight ton-km / year</t>
  </si>
  <si>
    <t>Motorbikes, Rail, Aircraft, Buses, Cars &amp; SUVs</t>
  </si>
  <si>
    <t>Crude Oil Consumption</t>
  </si>
  <si>
    <t>Refined Petroleum Fuels Consumption</t>
  </si>
  <si>
    <t>2018 SAR / barrel</t>
  </si>
  <si>
    <t>Electricity Sector, Industry Sector</t>
  </si>
  <si>
    <t>ffff00, 969696</t>
  </si>
  <si>
    <t>Output Fuel Costs per Unit Energy by Sector[crude oil,electricity sector]; Output Fuel Costs per Unit Energy by Sector[crude oil,industry sector]</t>
  </si>
  <si>
    <t>2018 SAR / thousand cubic meters</t>
  </si>
  <si>
    <t>2018 SAR / liter</t>
  </si>
  <si>
    <t>2018 SAR / kilowatt-hour (kWh)</t>
  </si>
  <si>
    <t>cost of eqpt. to capture 1 metric ton CO2e/yr (2018 SAR)</t>
  </si>
  <si>
    <t>2018 SAR / megawatt (MW)</t>
  </si>
  <si>
    <t>2018 SAR / kg</t>
  </si>
  <si>
    <t>cost of eqpt. to produce 1 kg H2/yr (2018 SAR)</t>
  </si>
  <si>
    <t>Output Capital Cost of Epqt to Sequester One Ton of CO2 per Year[industry sector]</t>
  </si>
  <si>
    <t>Renewable Portfolio Std Percentage</t>
  </si>
  <si>
    <t>Financial: Cash Flow Changes</t>
  </si>
  <si>
    <t>^ Total Only</t>
  </si>
  <si>
    <t>Output Total Change in CapEx and OpEx with Revenue Neutral Taxes and Subsidies</t>
  </si>
  <si>
    <t>Output Total Change in CapEx and OpEx</t>
  </si>
  <si>
    <t>Transport: Vehicles by Technology</t>
  </si>
  <si>
    <t>Sales: Cars and SUVs</t>
  </si>
  <si>
    <t>Sales: Buses</t>
  </si>
  <si>
    <t>Sales: Light Freight Trucks</t>
  </si>
  <si>
    <t>Sales: Med &amp; Heavy Freight Trucks</t>
  </si>
  <si>
    <t>Sales: Motorbikes</t>
  </si>
  <si>
    <t>Fleet Composition: Cars and SUVs</t>
  </si>
  <si>
    <t>Fleet Composition: Buses</t>
  </si>
  <si>
    <t>Fleet Composition: Light Freight Trucks</t>
  </si>
  <si>
    <t>Fleet Composition: Med &amp; Heavy Freight Trucks</t>
  </si>
  <si>
    <t>Fleet Composition: Motorbikes</t>
  </si>
  <si>
    <t>Output Crude Oil Consumption</t>
  </si>
  <si>
    <t>Output Refined Petroleum Fuels Consumption</t>
  </si>
  <si>
    <t>municipal solid waste es</t>
  </si>
  <si>
    <t>KSA water uses, PAGE 13 of https://unesdoc.unesco.org/ark:/48223/pf0000232179    Flood irrigation percentage: https://www.sciencedirect.com/science/article/pii/S2214999615012217</t>
  </si>
  <si>
    <t>Percent Reduction in Nonenergy Nonagriculture Industry Product Demand[waste management]</t>
  </si>
  <si>
    <t>Desalination</t>
  </si>
  <si>
    <t>Desalination, Agriculture, Buildings, Transportation, Industry</t>
  </si>
  <si>
    <t>Hydrogen Supply, Desalination, Agriculture, Transportation, Industry, Buildings</t>
  </si>
  <si>
    <t>Industry: Fuel Use</t>
  </si>
  <si>
    <t>Effects by Policy: CO2e Wedge Diagrams</t>
  </si>
  <si>
    <t>http://www.kt-met.com/en/what-we-do/epc-contractor/hydrogen-syngas-production/hydrogen-production-unit-saudi-arabia    https://www.engineering-airliquide.com/project-delivery-services-references/hydrogen-plant-saudi-arabia</t>
  </si>
  <si>
    <t>By Industry (Including Feedstocks)</t>
  </si>
  <si>
    <t>By Fuel (Including Feedstocks)</t>
  </si>
  <si>
    <t>By Industry (Excluding Feedstocks)</t>
  </si>
  <si>
    <t>By Fuel (Excluding Feedstocks)</t>
  </si>
  <si>
    <t>Cement and Other Carbonates, Iron and Steel, Chemicals, Natural Gas and Petroleum Systems, Other Industries</t>
  </si>
  <si>
    <t>Output Industrial Fuel Use by Fuel[hydrogen if]; Output Industrial Fuel Use by Fuel[electricity if]; Output Industrial Fuel Use by Fuel[natural gas if]; Output Industrial Fuel Use by Fuel[LPG propane or butane if]; Output Industrial Fuel Use by Fuel[heavy or residual fuel oil if]; Output Industrial Fuel Use by Fuel[crude oil if]; Output Industrial Fuel Use by Fuel[petroleum diesel if]</t>
  </si>
  <si>
    <t>Hydrogen, Electricity, Natural Gas, LPG Propane and Butane, Heavy or Residual Fuel Oil, Crude Oil, Other Petroleum</t>
  </si>
  <si>
    <t>620e7a, f1bb18, c01b00, 087bf1, ad6600, 740000, 000000</t>
  </si>
  <si>
    <t>Output Industrial Fuel Use for Energy Purposes by Industry[cement and other carbonates]; Output Industrial Fuel Use for Energy Purposes by Industry[iron and steel]; Output Industrial Fuel Use for Energy Purposes by Industry[chemicals]; Output Industrial Fuel Use for Energy Purposes by Industry[natural gas and petroleum systems]; Output Industrial Fuel Use for Energy Purposes by Industry[other industries]</t>
  </si>
  <si>
    <t>Output Industrial Fuel Use for Energy Purposes by Fuel[hydrogen if]; Output Industrial Fuel Use for Energy Purposes by Fuel[electricity if]; Output Industrial Fuel Use for Energy Purposes by Fuel[natural gas if]; Output Industrial Fuel Use for Energy Purposes by Fuel[LPG propane or butane if]; Output Industrial Fuel Use for Energy Purposes by Fuel[heavy or residual fuel oil if]; Output Industrial Fuel Use for Energy Purposes by Fuel[crude oil if]; Output Industrial Fuel Use for Energy Purposes by Fuel[petroleum diesel if]</t>
  </si>
  <si>
    <t>Hydrogen Vehicle, Battery Electric Vehicle, Gasoline Engine Vehicle</t>
  </si>
  <si>
    <t>620e7a, f1bb18, 969696</t>
  </si>
  <si>
    <t>Output New Vehicles in Thousands[HDVs,passenger,hydrogen vehicle]; Output New Vehicles in Thousands[HDVs,passenger,battery electric vehicle]; Output New Vehicles in Thousands[HDVs,passenger,diesel vehicle]</t>
  </si>
  <si>
    <t>Hydrogen Vehicle, Battery Electric Vehicle, Diesel Engine Vehicle</t>
  </si>
  <si>
    <t>620e7a, f1bb18, 000000</t>
  </si>
  <si>
    <t>Output New Vehicles in Thousands[LDVs,freight,hydrogen vehicle]; Output New Vehicles in Thousands[LDVs,freight,battery electric vehicle]; Output New Vehicles in Thousands[LDVs,freight,gasoline vehicle]</t>
  </si>
  <si>
    <t>Output New Vehicles in Thousands[HDVs,freight,hydrogen vehicle]; Output New Vehicles in Thousands[HDVs,freight,battery electric vehicle]; Output New Vehicles in Thousands[HDVs,freight,gasoline vehicle]; Output New Vehicles in Thousands[HDVs,freight,diesel vehicle]</t>
  </si>
  <si>
    <t>Hydrogen Vehicle, Battery Electric Vehicle, Gasoline Engine Vehicle, Diesel Engine Vehicle</t>
  </si>
  <si>
    <t>620e7a, f1bb18, 969696, 000000</t>
  </si>
  <si>
    <t>Output Vehicles in Millions[HDVs,passenger,hydrogen vehicle]; Output Vehicles in Millions[HDVs,passenger,battery electric vehicle]; Output Vehicles in Millions[HDVs,passenger,diesel vehicle]</t>
  </si>
  <si>
    <t>Output Vehicles in Millions[LDVs,freight,hydrogen vehicle]; Output Vehicles in Millions[LDVs,freight,battery electric vehicle]; Output Vehicles in Millions[LDVs,freight,gasoline vehicle]</t>
  </si>
  <si>
    <t>Output Vehicles in Millions[HDVs,freight,hydrogen vehicle]; Output Vehicles in Millions[HDVs,freight,battery electric vehicle]; Output Vehicles in Millions[HDVs,freight,gasoline vehicle]; Output Vehicles in Millions[HDVs,freight,diesel vehicle]</t>
  </si>
  <si>
    <t>desalination</t>
  </si>
  <si>
    <t>Notes on the "Desalination" Category</t>
  </si>
  <si>
    <t>The energy use from non-desalination water treatment and waste management</t>
  </si>
  <si>
    <t>are part of the "Other Industries" category, not the "Desalination" category.</t>
  </si>
  <si>
    <t>Industry: Desalination</t>
  </si>
  <si>
    <t>Percentage Improvement in Eqpt Efficiency Standards above BAU[waste management]</t>
  </si>
  <si>
    <t>cross reduce BAU subsidies</t>
  </si>
  <si>
    <t>Electricity: Heavy or Residual Fuel Oil</t>
  </si>
  <si>
    <t>Electricity: Municipal Solid Waste</t>
  </si>
  <si>
    <t>Process emissions for the "Desalination" category include CH4 and N2O from</t>
  </si>
  <si>
    <t>Energy Exports, Imports and Production</t>
  </si>
  <si>
    <t>Energy Production</t>
  </si>
  <si>
    <t>Output Energy Production including Electricity and Heat[hydrogen]; Output Energy Production including Electricity and Heat[electricity]; Output Energy Production including Electricity and Heat[natural gas]; Output Refined Petroleum Fuels Production; Output Energy Production including Electricity and Heat[crude oil]</t>
  </si>
  <si>
    <t>Hydrogen, Electricity, Natural Gas, Refined Petroleum Fuels, Crude Oil</t>
  </si>
  <si>
    <t>620e7a, f1bb18, c01b00, 000000, 740000</t>
  </si>
  <si>
    <t>Change in Energy Production</t>
  </si>
  <si>
    <t>Output Change in Energy Production including Electricity and Heat[hydrogen]; Output Change in Energy Production including Electricity and Heat[electricity]; Output Change in Energy Production including Electricity and Heat[natural gas]; Output Change in Refined Petroleum Fuels Production; Output Change in Energy Production including Electricity and Heat[crude oil]</t>
  </si>
  <si>
    <t>Fuel + O&amp;M, Capital Equipment, Carbon Tax on Process Emissions, Total</t>
  </si>
  <si>
    <t>cross fuel price deregulation</t>
  </si>
  <si>
    <t>% of price deregulated</t>
  </si>
  <si>
    <t>Calculated from model data</t>
  </si>
  <si>
    <t>Energy Export, Import, and Production Types</t>
  </si>
  <si>
    <t>All</t>
  </si>
  <si>
    <t>Output Energy Related CO2 Emissions from Waste Management; Output Energy Related CO2 Emissions by Sector[district heat and hydrogen sector]; Output Energy Related CO2 Emissions from Buildings Sector; Output Energy Related CO2 Emissions by Sector[transportation sector]; Output Energy Related CO2 Emissions by Sector[electricity sector]; Output Energy Related CO2 Emissions by Sector[industry sector]</t>
  </si>
  <si>
    <t>Desalination, Hydrogen, Buildings, Transportation, Electricity, Industry</t>
  </si>
  <si>
    <t>f593e0, 620e7a, 087bf1, c01b00, f1bb18, 969696</t>
  </si>
  <si>
    <t>Output Energy Related CO2 Emissions from Refined Petroleum Fuels; Output Energy Related CO2 Emissions by Fuel[crude oil]; Output Energy Related CO2 Emissions by Fuel[natural gas]</t>
  </si>
  <si>
    <t>Refined Petroleum Fuels, Crude Oil, Natural Gas</t>
  </si>
  <si>
    <t>000000, 740000, c01b00</t>
  </si>
  <si>
    <t>Fuel + O&amp;M, Capital Equipment, Carbon Tax on Process Emissions, Tax Rebate (Net), Total</t>
  </si>
  <si>
    <t>Motorbikes, Freight Ships, Freight Rail, Passenger Rail, Buses, Light Freight Trucks, Aircraft, Med &amp; Heavy Trucks, Cars and SUVs</t>
  </si>
  <si>
    <t>Coal Mining</t>
  </si>
  <si>
    <t>Output Components Energy Use by Energy Source[kerosene bf]; Output Components Energy Use by Energy Source[LPG propane or butane bf]; Output Components Energy Use by Energy Source[electricity bf]</t>
  </si>
  <si>
    <t>Kerosene, LPG Propane and Butane, Electricity</t>
  </si>
  <si>
    <t>c2dffd, 087bf1, f1bb18</t>
  </si>
  <si>
    <t>Output Total Primary Energy Use by Type[geothermal]; Output Total Primary Energy Use by Type[solar]; Output Total Primary Energy Use by Type[wind];Output Total Primary Energy Use by Type[nuclear]; Output Refined Petroleum Fuels Primary Energy Use; Output Total Primary Energy Use by Type[crude oil]; Output Total Primary Energy Use by Type[natural gas]</t>
  </si>
  <si>
    <t>Desalination Cogeneration, Solar, Wind, Nuclear, Refined Petroleum Fuels, Crude Oil, Natural Gas</t>
  </si>
  <si>
    <t>620e7a, f1bb18, c2dffd, 04ffaf, 000000, 740000, c01b00, 004d10, 969696</t>
  </si>
  <si>
    <t>Output Refined Petroleum Fuels Exports; Output Energy Exports including Electricity[crude oil]</t>
  </si>
  <si>
    <t>Refined Petroleum Fuels, Crude Oil</t>
  </si>
  <si>
    <t>000000, 740000</t>
  </si>
  <si>
    <t>Output Change in Refined Petroleum Fuels Exports; Output Change in Energy Exports including Electricity[crude oil]</t>
  </si>
  <si>
    <t>Output Refined Petroleum Fuels Export Revenue; Output Energy Export Revenue including Electricity[crude oil]</t>
  </si>
  <si>
    <t>Output Change in Refined Petroleum Fuels Export Revenue; Output Change in Energy Export Revenue including Electricity[crude oil]</t>
  </si>
  <si>
    <t>Output Refined Petroleum Fuels Imports</t>
  </si>
  <si>
    <t>Output Change in Refined Petroleum Fuels Imports</t>
  </si>
  <si>
    <t>Output Refined Petroleum Fuels Import Expenditures</t>
  </si>
  <si>
    <t>Output Change in Refined Petroleum Fuels Import Expenditures</t>
  </si>
  <si>
    <t>Output Fuel Costs per Unit Energy by Sector[natural gas,electricity sector]; Output Fuel Costs per Unit Energy by Sector[natural gas,industry sector]; Output Fuel Costs per Unit Energy by Sector[natural gas,district heat and hydrogen sector]</t>
  </si>
  <si>
    <t>Electricity Sector, Industry Sector, Hydrogen Sector</t>
  </si>
  <si>
    <t>f1bb18, 969696, 620e7a</t>
  </si>
  <si>
    <t>Output Fuel Costs per Unit Energy by Sector[heavy or residual fuel oil,electricity sector]; Output Fuel Costs per Unit Energy by Sector[heavy or residual fuel oil,transportation sector]; Output Fuel Costs per Unit Energy by Sector[heavy or residual fuel oil,industry sector]</t>
  </si>
  <si>
    <t>Electricity Sector, Transportation Sector, Industry Sector</t>
  </si>
  <si>
    <t>f1bb18, c01b00, 969696</t>
  </si>
  <si>
    <t>Output Fuel Costs per Unit Energy by Sector[LPG propane or butane,commercial buildings sector]; Output Fuel Costs per Unit Energy by Sector[LPG propane or butane,residential buildings sector]; Output Fuel Costs per Unit Energy by Sector[LPG propane or butane,industry sector]</t>
  </si>
  <si>
    <t>Commercial Buildings Sector, Residential Buildings Sector, Industry Sector</t>
  </si>
  <si>
    <t>004185, 087bf1, 969696</t>
  </si>
  <si>
    <t>Output Fuel Costs per Unit Energy by Sector[hydrogen,transportation sector]; Output Fuel Costs per Unit Energy by Sector[hydrogen,industry sector]</t>
  </si>
  <si>
    <t>Transportation Sector, Industry Sector</t>
  </si>
  <si>
    <t>c01b00, 969696</t>
  </si>
  <si>
    <t>all waste management, including solid waste disposal and wastewater treatment that is not desalination.</t>
  </si>
  <si>
    <t>However, only desalination energy use is included in the "desalination" category.</t>
  </si>
  <si>
    <t>Energy use for solid waste handling (minimal) and non-desalination water treatment</t>
  </si>
  <si>
    <t>is included in the "Other Industries" category.</t>
  </si>
  <si>
    <t>Output Primary Energy Use by District Heat Sector; Output Primary Energy Use by Buildings Sector; Output Primary Energy Use by Water and Waste Sector; Output Primary Energy Use by Transportation Sector; Output Primary Energy Use by Electricity Sector; Output Primary Energy Use by Industry Sector</t>
  </si>
  <si>
    <t>Hydrogen Supply, Buildings, Desalination, Transportation, Electricity, Industry</t>
  </si>
  <si>
    <t>620e7a, 087bf1, f593e0, c01b00, f1bb18, 969696</t>
  </si>
  <si>
    <t>Hydrogen, Buildings, Transportation, Electricity, Industry, Land Use, Agriculture, Desalination &amp; Waste</t>
  </si>
  <si>
    <t>Output New Vehicles in Millions[LDVs,passenger,hydrogen vehicle]; Output New Vehicles in Millions[LDVs,passenger,battery electric vehicle]; Output New Vehicles in Millions[LDVs,passenger,diesel vehicle]; Output New Vehicles in Millions[LDVs,passenger,gasoline vehicle]</t>
  </si>
  <si>
    <t>Hydrogen Vehicle, Battery Electric Vehicle, Diesel Engine Vehicle, Gasoline Engine Vehicle</t>
  </si>
  <si>
    <t>620e7a, f1bb18, 000000, 969696</t>
  </si>
  <si>
    <t>Output Vehicles in Millions[LDVs,passenger,hydrogen vehicle]; Output Vehicles in Millions[LDVs,passenger,battery electric vehicle]; Output Vehicles in Millions[LDVs,passenger,diesel vehicle]; Output Vehicles in Millions[LDVs,passenger,gasoline vehicle]</t>
  </si>
  <si>
    <t>Output Transportation Sector Fuel Used by Fuel[hydrogen tf]; Output Transportation Sector Fuel Used by Fuel[electricity tf]; Output Transportation Sector Fuel Used by Fuel[natural gas tf]; Output Transportation Sector Fuel Used by Fuel[jet fuel tf]; Output Transportation Sector Fuel Used by Fuel[LPG propane or butane tf]; Output Transportation Sector Fuel Used by Fuel[biofuel diesel tf]; Output Transportation Sector Fuel Used by Fuel[biofuel gasoline tf]; Output Transportation Sector Fuel Used by Fuel[petroleum diesel tf]; Output Transportation Sector Fuel Used by Fuel[petroleum gasoline tf]</t>
  </si>
  <si>
    <t>Output Fuel Costs per Unit Energy by Sector[petroleum diesel,commercial buildings sector]; Output Fuel Costs per Unit Energy by Sector[petroleum diesel,residential buildings sector]; Output Fuel Costs per Unit Energy by Sector[petroleum diesel,electricity sector]; Output Fuel Costs per Unit Energy by Sector[petroleum diesel,transportation sector]; Output Fuel Costs per Unit Energy by Sector[petroleum diesel,industry sector]</t>
  </si>
  <si>
    <t>Waste-to-Energy</t>
  </si>
  <si>
    <t>Output Electricity Generation by Type[geothermal es]; Output Electricity Generation by Type[solar thermal es]; Output Distributed Solar PV Output; Output Electricity Generation by Type[solar PV es]; Output Electricity Generation by Type[onshore wind es]; Output Electricity Generation by Type[nuclear es]; Output Electricity Generation by Type[municipal solid waste es]; Output Electricity Generation by Type[petroleum es]; Output Electricity Generation by Type[heavy or residual fuel oil es]; Output Electricity Generation by Type[crude oil es]; Output Electricity Generation by Type[natural gas peaker es]; Output Electricity Generation by Type[natural gas nonpeaker es]; Output Net Imports of Electricity</t>
  </si>
  <si>
    <t>Desalination Cogen, Solar Thermal, Distributed Solar PV, Utility Solar PV, Onshore Wind, Nuclear, Municipal Solid Waste, Other Petroleum, Heavy or Residual Fuel Oil, Crude Oil, Natural Gas Peaker, Natural Gas Nonpeaker, Imported Electricity</t>
  </si>
  <si>
    <t>620e7a, ff6400, f1bb18, ffff00, c2dffd, 04ffaf, ff00ff, 000000, ad6600, 740000, f593e0, c01b00, af64ff</t>
  </si>
  <si>
    <t>Output Change in Electricity Generation by Type[geothermal es]; Output Change in Electricity Generation by Type[solar thermal es]; Output Change in Distributed Solar PV Output; Output Change in Electricity Generation by Type[solar PV es]; Output Change in Electricity Generation by Type[onshore wind es]; Output Change in Electricity Generation by Type[nuclear es]; Output Change in Electricity Generation by Type[municipal solid waste es]; Output Change in Electricity Generation by Type[petroleum es]; Output Change in Electricity Generation by Type[heavy or residual fuel oil es]; Output Change in Electricity Generation by Type[crude oil es]; Output Change in Electricity Generation by Type[natural gas peaker es]; Output Change in Electricity Generation by Type[natural gas nonpeaker es]; Output Net Imports of Electricity</t>
  </si>
  <si>
    <t>Output Electricity Generation Capacity[geothermal es]; Output Electricity Generation Capacity[solar thermal es]; Output Distributed Solar PV Capacity; Output Electricity Generation Capacity[solar PV es]; Output Electricity Generation Capacity[onshore wind es]; Output Electricity Generation Capacity[nuclear es]; Output Electricity Generation Capacity[municipal solid waste es]; Output Electricity Generation Capacity[petroleum es]; Output Electricity Generation Capacity[heavy or residual fuel oil es]; Output Electricity Generation Capacity[crude oil es]; Output Electricity Generation Capacity[natural gas peaker es]; Output Electricity Generation Capacity[natural gas nonpeaker es]; Output Net Imports of Electricity</t>
  </si>
  <si>
    <t>Output Change in Electricity Generation Capacity[geothermal es]; Output Change in Electricity Generation Capacity[solar thermal es]; Output Change in Distributed Solar Capacity; Output Change in Electricity Generation Capacity[solar PV es]; Output Change in Electricity Generation Capacity[onshore wind es]; Output Change in Electricity Generation Capacity[nuclear es]; Output Change in Electricity Generation Capacity[municipal solid waste es]; Output Change in Electricity Generation Capacity[petroleum es]; Output Change in Electricity Generation Capacity[heavy or residual fuel oil es]; Output Change in Electricity Generation Capacity[crude oil es]; Output Change in Electricity Generation Capacity[natural gas peaker es]; Output Change in Electricity Generation Capacity[natural gas nonpeaker es]; Output Net Imports of Electricity</t>
  </si>
  <si>
    <t>Output Cost per Unit New Elec Output[solar thermal es]; Output Cost per Unit New Elec Output[solar PV es]; Output Cost per Unit New Elec Output[onshore wind es]; Output Cost per Unit New Elec Output[nuclear es]; Output Cost per Unit New Elec Output[municipal solid waste es]; Output Cost per Unit New Elec Output[petroleum es]; Output Cost per Unit New Elec Output[heavy or residual fuel oil es]; Output Cost per Unit New Elec Output[crude oil es]; Output Cost per Unit New Elec Output[natural gas peaker es]; Output Cost per Unit New Elec Output[natural gas nonpeaker es]</t>
  </si>
  <si>
    <t>Solar Thermal, Utility Solar PV, Onshore Wind, Nuclear, Municipal Solid Waste, Other Petroleum, Heavy or Residual Fuel Oil, Crude Oil, Natural Gas Peaker, Natural Gas Nonpeaker</t>
  </si>
  <si>
    <t>ff6400, ffff00, c2dffd, 04ffaf, ff00ff, 000000, ad6600, 740000, f593e0, c01b00</t>
  </si>
  <si>
    <t>Output Water Withdrawn by Power Plants[geothermal es]; Output Water Withdrawn by Power Plants[solar thermal es]; Output Water Withdrawn by Power Plants[solar PV es]; Output Water Withdrawn by Power Plants[nuclear es]; Output Water Withdrawn by Power Plants[municipal solid waste es]; Output Water Withdrawn by Power Plants[petroleum es]; Output Water Withdrawn by Power Plants[heavy or residual fuel oil es]; Output Water Withdrawn by Power Plants[crude oil es]; Output Water Withdrawn by Power Plants[natural gas peaker es]; Output Water Withdrawn by Power Plants[natural gas nonpeaker es]</t>
  </si>
  <si>
    <t>Desalination Cogeneration, Solar Thermal, Utility Solar PV, Nuclear, Municipal Solid Waste, Other Petroleum, Heavy or Residual Fuel Oil, Crude Oil, Natural Gas Peaker, Natural Gas Nonpeaker</t>
  </si>
  <si>
    <t>620e7a, ff6400, ffff00, 04ffaf, ff00ff, 000000, ad6600, 740000, f593e0, c01b00</t>
  </si>
  <si>
    <t>Output Water Consumed by Power Plants[geothermal es]; Output Water Consumed by Power Plants[solar thermal es]; Output Water Consumed by Power Plants[solar PV es]; Output Water Consumed by Power Plants[nuclear es]; Output Water Consumed by Power Plants[municipal solid waste es]; Output Water Consumed by Power Plants[petroleum es]; Output Water Consumed by Power Plants[heavy or residual fuel oil es]; Output Water Consumed by Power Plants[crude oil es]; Output Water Consumed by Power Plants[natural gas peaker es]; Output Water Consumed by Power Plants[natural gas nonpeaker es]</t>
  </si>
  <si>
    <t>Scenario_BAU.cin</t>
  </si>
  <si>
    <t>Reduce</t>
  </si>
  <si>
    <t>Agriculture, Land Use, and Water: Desalination Energy Efficiency Standards</t>
  </si>
  <si>
    <t>**Description:** This policy reduces fuel consumption for desalination by increasing the efficiency of desalination equipment through stronger standards.  This policy does not represent changing the type of desalination technology used.  The policy setting refers to overall energy use reduction, not the reduction in energy use of newly sold equipment. // **Guidance for setting values:** No assessment of efficiency improvement potential for industrial equipment in Saudi Arabia is available.  However, Saudi Arabia imports most of its industrial equipment, and that equipment may have improvement potential similar to that of the United States.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  // **CCE Category:** Reduce</t>
  </si>
  <si>
    <t>Agriculture, Land Use, and Water: Livestock Measures</t>
  </si>
  <si>
    <t>**Description:** This policy reduces greenhouse gas emissions from agriculture through livestock-related measures, such as feed supplements or drugs to prevent enteric methane formation. // **Guidance for setting values:** If this policy is fully implemented, agricultural process emissions are reduced by 5%.  // **CCE Category:** Reduce</t>
  </si>
  <si>
    <t>Agriculture, Land Use, and Water: Rice Cultivation Measures</t>
  </si>
  <si>
    <t>**Description:** This policy reduces greenhouse gas emissions from agriculture through measures pertaining to rice cultivation, such as improved flooding practices that avoid anaerobic, methane-forming conditions. // **Guidance for setting values:** If this policy is fully implemented, agricultural process emissions in 2050 are reduced by 0.4%.  // **CCE Category:** Reduce</t>
  </si>
  <si>
    <t>Agriculture, Land Use, and Water: Shift to Non-Animal Products</t>
  </si>
  <si>
    <t>**Description:** This policy causes non-animal products to be substituted for animal products, which might be achieved by changes in consumer preferences or by changes in costs of agricultural products (such as by redirecting subsidies currently paid to farmers who raise animals or feed crops to farmers growing fruits, vegetables, and other plant-based foods for human consumption).  Moderate settings of this policy lever do not imply a vegan diet: for instance, a 50% setting could represent each individual consuming half as many animal products, rather than half of the population consuming no animal products. // **Guidance for setting values:** According to OECD statistics, per capita meat consumption in Saudi Arabia is 41 kg/person/year, compared to a global value of 35 kg/person/year.  If Saudi Arabia were to achieve a rate similar to the global average, this would be a reduction of 14%.  // **CCE Category:** Reduce</t>
  </si>
  <si>
    <t>Agriculture, Land Use, and Water: Water Conservation</t>
  </si>
  <si>
    <t>**Description:** This policy reduces demand for water desalination and groundwater through techniques such as optimizing the timing and delivery of water for irrigating agriculture, re-use of treated wastewater, use of water-efficient crop varieties, preventing leakage from water distribution systems, and water-efficient fixtures and appliances in buildings. // **Guidance for setting values:** In Saudi Arabia, agriculture accounts for 83% of water consumption, while municipal uses account for 13% and industrial uses 4%.  As of 2012, roughly 35% of farmland in Saudi Arabia was irrigated using traditional flood irrigation, which is less water-efficient than modern drip irrigation.  Also as of 2012, water leakage from municipal distribution systems was estimated to be between 20% and 40%.  Combining these fixes with other measures, such as wastewater re-use, could yield water demand reduction potential of around 50%.  // **CCE Category:** Reduce</t>
  </si>
  <si>
    <t>Buildings and Appliances: Building Component Electrification</t>
  </si>
  <si>
    <t>Buildings and Appliances: Building Energy Efficiency Standards</t>
  </si>
  <si>
    <t>Buildings and Appliances: Contractor Training</t>
  </si>
  <si>
    <t>**Description:** This policy represents a program to train contractors in energy-efficient products and installation practices.  This covers activities such as air sealing, building framing, and choice and application of insulation.  This policy affects newly sold building envelope components, which reduce the energy use of heating, cooling, and ventilation systems in buildings by 15%.  // **CCE Category:** Reduce</t>
  </si>
  <si>
    <t>Buildings and Appliances: Distributed Solar Carve-Out</t>
  </si>
  <si>
    <t>**Description:** This policy requires at least the specified percentage of total retail electricity demand to be generated by residential and commercial buildings' distributed solar systems (typically rooftop PV). // **Guidance for setting values:** In an effort to diversify the energy mix in Saudi Arbian's residential sector, in August 2017, the Electricity and Cogeneration Regularity Authority (ECRA) approved a net metering scheme, allowing buildings with PV systems under 2 MW to sell their surplus electricity to the grid.  No specific capacity or generation target has been set.  // **CCE Category:** Reduce</t>
  </si>
  <si>
    <t>Buildings and Appliances: Distributed Solar Subsidy</t>
  </si>
  <si>
    <t>Buildings and Appliances: Improved Labeling</t>
  </si>
  <si>
    <t>**Description:** This policy represents a program requiring newly sold heating systems, cooling and ventilation systems, and appliances to feature prominent, well-designed labels highlighting their energy efficiencies.  The policy reduces energy consumption of newly sold buiding components of these types by 10%.  // **CCE Category:** Reduce</t>
  </si>
  <si>
    <t>Buildings and Appliances: Rebate for Efficient Products</t>
  </si>
  <si>
    <t>**Description:** This policy represents a rebate paid to customers who purchase high-efficiency air conditioning equipment (with a typical energy savings of 36% relative to typical AC equipment, according to the Saudi Energy Efficiency Center, or SEER).  // **CCE Category:** Reduce</t>
  </si>
  <si>
    <t>Buildings and Appliances: Retrofit Existing Buildings</t>
  </si>
  <si>
    <t>**Description:** The specified percentage of urban residential buildings that existed at the start of the model run will be retrofit with more efficient heating, cooling, and envelope components. // **Guidance for setting values:** By 2050, roughly 37% of the preexisting buildings will still survive without major rennovations, so a value of 37% will retrofit all such surviving buildings by 2050.  Policy settings higher than this will retrofit all eligible buildings sooner than 2050.  // **CCE Category:** Reduce</t>
  </si>
  <si>
    <t>Cross-Sector: Domestic Carbon Pricing</t>
  </si>
  <si>
    <t>Cross-Sector: Fuel Taxes</t>
  </si>
  <si>
    <t>**Description:** This policy increases the tax rate for electricity.  It is expressed as a percentage of the BAU Scenario price, which includes sales and excise taxes. // **Guidance for setting values:** In 2012, the national average sales tax rate was 6.8% and the national average tax rate on gasoline was 14%.  // **CCE Category:** Reduce</t>
  </si>
  <si>
    <t>District Heat and Hydrogen: Switch District Heat Coal to NG</t>
  </si>
  <si>
    <t>**Description:** This policy causes a percentage of the district heat that would be generated by burning coal to instead be generated by burning natural gas. // **Guidance for setting values:** In the BAU Scenario, the fraction of heat derived from coal is constant at 17% and from natural gas is constant at 64%.  Therefore, a policy setting of 50% would increase the natural gas fraction to 72.5% in 2050.  // **CCE Category:** Reduce</t>
  </si>
  <si>
    <t>District Heat and Hydrogen: Use CHP for District Heat</t>
  </si>
  <si>
    <t>**Description:** This policy causes a percentage of the district heat that would be generated by dedicated heat plants to instead be generated via CHP plants.  In this model, this causes them to consume no additional fuel, since it is assumed CHP plants would be run anyway in order to produce electricity. // **Guidance for setting values:** In the BAU Scenario, the fraction of heat derived from CHP plants is constant at roughly 50%.  Therefore, a policy setting of 50% would increase the CHP fraction to 75% in 2050.  // **CCE Category:** Reduce</t>
  </si>
  <si>
    <t>Electricity Supply: Demand Response</t>
  </si>
  <si>
    <t>**Description:** This policy represents regulations that cause more demand response (DR) capacity to be added to the electric grid.  Demand response provides flexibility that allows for the integration of more wind and solar PV, if the electricity system is flexibility-constrained. // **Guidance for setting values:** A 100% setting provides for an additional 350 GW of demand response capacity in 2050 (on top of a BAU quantity of 41 GW).  // **CCE Category:** Reduce</t>
  </si>
  <si>
    <t>Electricity Supply: Grid-Scale Electricity Storage</t>
  </si>
  <si>
    <t>**Description:** This policy causes grid-scale electricity storage from chemical batteries to grow at the specified percentage, annually, above the amount predicted in the BAU Scenario. // **Guidance for setting values:** NREL's Renewable Electricity Futures study suggests that if aiming to achieve 80% of electricity from renewables in 2050 and assuming incremental technology improvement (the "80% RE-ITI (2014)" scenario), 94 GW of storage would need to be added to the existing 26 GW in 2018 by 2050.  This is an annual growth rate of about 8%.  The EPS only applies this growth rate to storage other than pumped hydro, so a 9% annual growth rate achieves a storage penetration level in 2050 similar to that of NREL.  // **CCE Category:** Reduce</t>
  </si>
  <si>
    <t>Electricity Supply: Increase Transmission</t>
  </si>
  <si>
    <t>**Description:** This policy causes additional transmission capacity to be built relative to the BAU case.  Transmission increases the flexibility of the grid, allowing for the integration of more wind and solar PV, if the electricity system is flexibility-constrained. // **Guidance for setting values:** In the BAU case, Saudi Arabia has relatively little transmission growth over the model run period.  // **CCE Category:** Reduce</t>
  </si>
  <si>
    <t>Electricity Supply: KSA 2030 Renewables Target</t>
  </si>
  <si>
    <t>Electricity Supply: Non BAU RPS Qualifying Resources</t>
  </si>
  <si>
    <t>Electricity Supply: Nuclear Plant Lifetime Extension</t>
  </si>
  <si>
    <t>**Description:** This policy extends the lifetime of all nuclear plants by the specified number of years. // **Guidance for setting values:** The BAU case assumes 60-year lifetimes for nuclear plants, because currently-running nuclear plants (licensed for 40 years) routinely receive 20-year extensions.  Some utilities may apply for further 20-year license extensions (allowing for a lifetime of 80 years).  // **CCE Category:** Reduce</t>
  </si>
  <si>
    <t>Electricity Supply: Reduce Soft Costs</t>
  </si>
  <si>
    <t>**Description:** This policy specifies a reduction in soft costs (costs for things other than capital equipment) for new onshore wind plants, such as the costs of permitting, financing, project management, assembly, etc. // **Guidance for setting values:** Costs of permitting and financing can be reduced by streamlining permitting processes, but some soft costs (such as labor) may be difficult to reduce via policy.  A value of 50% would be an aggressive soft cost reduction.  // **CCE Category:** Reduce</t>
  </si>
  <si>
    <t>Electricity Supply: Reduce Transmission &amp; Distribution Losses</t>
  </si>
  <si>
    <t>**Description:** This policy specifies the reduction in transmission and distribution losses that will be achieved by 2050. // **Guidance for setting values:** Saudi Arabia has transmission and distribution losses of about 8%.  Germany, Japan, Finland, and the Netherlands have T&amp;D losses of around 4%.  Therefore, a 50% policy setting would cause Saudi Arabia to match these countries' current level of T&amp;D losses by 2050.  // **CCE Category:** Reduce</t>
  </si>
  <si>
    <t>Industry: Cogeneration and Waste Heat Recovery</t>
  </si>
  <si>
    <t>**Description:** This policy reduces fuel consumption in the industry sector by increasing the use of cogeneration (also known as combined heat and power) and recovery of waste heat (to perform useful work). // **Guidance for setting values:** If this policy is fully implemented, fuel use is reduced by 4.6% for all industries (excluding desalination, which already uses cogeneration) in 2050.  // **CCE Category:** Reduce</t>
  </si>
  <si>
    <t>Industry: Early Retirement of Industrial Facilities</t>
  </si>
  <si>
    <t>**Description:** This policy reduces fuel consumption in the industry sector by retiring older, inefficient industrial facilities sooner than they otherwise would retire.  This policy does not affect demand for industrial products, so it is assumed that any facilities retired under this policy are replaced by new facilities or increased output from existing facilities in the same year. // **Guidance for setting values:** If this policy is fully implemented, fuel use is reduced for most industries between 2% and 9% in 2050.  // **CCE Category:** Reduce</t>
  </si>
  <si>
    <t>Industry: Improved System Design</t>
  </si>
  <si>
    <t>**Description:** This policy reduces fuel consumption in the industry sector by improving the way components are put together and the way material or energy flows between them. // **Guidance for setting values:** If this policy is fully implemented, fuel use is reduced by 3.6% for all industries in 2050.  // **CCE Category:** Reduce</t>
  </si>
  <si>
    <t>Industry: Industry Energy Efficiency Standards</t>
  </si>
  <si>
    <t>**Description:** This policy reduces fuel consumption in the cement industry by increasing the efficiency of industrial equipment through stronger standards.  The policy setting refers to overall energy use reduction, not the reduction in energy use of newly sold equipment. // **Guidance for setting values:** No assessment of efficiency improvement potential for industrial equipment in Saudi Arabia is available.  However, Saudi Arabia imports most of its industrial equipment, and that equipment may have improvement potential similar to that of the United States.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  // **CCE Category:** Reduce</t>
  </si>
  <si>
    <t>Industry: Material Efficiency, Longevity, &amp; Re-Use</t>
  </si>
  <si>
    <t>Industry: Methane Capture</t>
  </si>
  <si>
    <t>**Description:** This policy reduces methane emissions from the industry sector by increasing the capture of methane that is currently being released into the atmosphere (for example, from leaks in pipes or decomposition of trash in landfills). // **Guidance for setting values:** If this policy is fully implemented, process emissions are reduced by 41% from the petroleum and natural gas industry and 59% from water treatment.  // **CCE Category:** Reduce</t>
  </si>
  <si>
    <t>Industry: Methane Destruction</t>
  </si>
  <si>
    <t>**Description:** This policy reduces methane emissions from the industry sector by increasing the burning of methane that is currently being released into the atmosphere due to industrial processes. // **Guidance for setting values:** If this policy is fully implemented, process emissions in 2050 are reduced by 36% from the mining industry and 1% from the waste management industry.  // **CCE Category:** Reduce</t>
  </si>
  <si>
    <t>Industry: Reduce F-gases</t>
  </si>
  <si>
    <t>**Description:** This policy reduces emissions of high-GWP, fluorinated gases (F-gases) from the industry sector by improving production processes and by substituing less-harmful chemicals. // **Guidance for setting values:** If this policy is fully implemented, process emissions are reduced by 9% from the chemicals industry and 53% from the "other industries" category.  // **CCE Category:** Reduce</t>
  </si>
  <si>
    <t>Industry: Reduce Fossil Fuel Exports</t>
  </si>
  <si>
    <t>Industry: Worker Training</t>
  </si>
  <si>
    <t>**Description:** This policy reduces emissions of greenhouse gases from the inudstry sector by improving worker training and equipment maintenance. // **Guidance for setting values:** If this policy is fully implemented, process emissions are reduced by 4% from the petroleum and natural gas industry and 34% from the "other industries" category.  // **CCE Category:** Reduce</t>
  </si>
  <si>
    <t>Research and Development: Capital Cost Reduction</t>
  </si>
  <si>
    <t>Research and Development: Fuel Use Reduction</t>
  </si>
  <si>
    <t>Transportation: Conventional Pollutant Standards</t>
  </si>
  <si>
    <t>Transportation: Electric Vehicle Charger Deployment</t>
  </si>
  <si>
    <t>**Description:** This policy represents increasing the deployment of EV charging stations, including DC Fast and Level 2 charging stations.  It is set in chargers per 100,000 people (cumulative, not per year), additional to chargers in the BAU case.  This policy only affects passenger LDVs.  // **Guidance for setting values:** As of Mar 2019, Saudi Arabia had almost zero electric vehicle charges installed.  A setting of 100 would result in about 33,000 charging stations being built.  // **CCE Category:** Reduce</t>
  </si>
  <si>
    <t>Transportation: Electric Vehicle Range &amp; Charging Time</t>
  </si>
  <si>
    <t>**Description:** This policy specifies a percentage reduction in vehicle buyers' aversion to electric vehicles due to concerns over the vehicles' range (how far the EV can travel on a charge) and charging time.  A 100% setting implies consumers are no more concerned about EV range and charging time than they are about range and fueling time of gasoline vehicles.  It does not imply that range is infinite, nor that charging is instantaneous.  This policy only affects passenger LDVs.  // **Guidance for setting values:** In the U.S., model year 2017 all-electric (not hybrid) vehicles had ranges from 58 to 335 miles (median 114 miles), and the typical charging time was 0.5 hours (with a DC Fast charger) or 3.5 hours (with a Level 2 charger).  // **CCE Category:** Reduce</t>
  </si>
  <si>
    <t>Transportation: Electric Vehicle Sales Mandate</t>
  </si>
  <si>
    <t>Transportation: Electric Vehicle Subsidy</t>
  </si>
  <si>
    <t>**Description:** This policy causes government to pay for the specified percentage of the purchase price of new battery electric passenger LDVs.  This is in addition to EV subsidies that exist in the BAU case.  // **Guidance for setting values:** As of March 2019, Saudi Arabia does not have any EV subsidies or incentives.  Typical subsidies in the United States are around 20% of the purchase price of an long-range EV, such as a Tesla Model 3 or Chevrolet Bolt EV.  // **CCE Category:** Reduce</t>
  </si>
  <si>
    <t>Transportation: Feebate</t>
  </si>
  <si>
    <t>**Description:** This policy implements a fee on sales of inefficient light-duty vehicles (LDVs; namely cars and SUVs) that is rebated to buyers of efficient LDVs.  The feebate policy is revenue-neutral, as the pivot point (the efficiency level that incurs neither a rebate nor a fee) is set such that the total of all fees equals the total of all rebates. // **Guidance for setting values:** The feebate is set as a fraction of the global best practice feebate rate.  The global best practice feebate rate is SAR 7500 per (.024 l/km), which equates to a SAR 7500 fee on an LDV that gets 8.5 km/l if the pivot point is 10.6 km/l.  (To see this: 8.5 km/l is 0.118 l/km.  10.6 km/l is 0.094 l/km.  The difference is -.024 l/km.  So in order to levy a SAR 7500 fee on the 8.5 km/l car when the pivot point is 10.6 km/l, we need a rate of SAR 7500/.024 l/km.)  // **CCE Category:** Reduce</t>
  </si>
  <si>
    <t>Transportation: Fuel Economy Standard</t>
  </si>
  <si>
    <t>Transportation: Hydrogen Vehicle Sales Mandate</t>
  </si>
  <si>
    <t>Transportation: Transportation Demand Management</t>
  </si>
  <si>
    <t>Remove</t>
  </si>
  <si>
    <t>Agriculture, Land Use, and Water: Afforestation</t>
  </si>
  <si>
    <t>**Description:** This policy increases the sequestration of CO2 by planting trees and expanding grenspace.  In Saudi Arabia, this lever is based on the Riyadh metro area's afforestation plans (with trees fed by treated wastewater), tripled to represent the potential for similar projects in or near the major cities of Jeddah and Dammam. // **Guidance for setting values:** If this policy is fully implemented, the afforestation/reforestation rate is roughly 150 square kilometers per year, a rate at which the afforestation projects would be completed by 2030.  // **CCE Category:** Remove</t>
  </si>
  <si>
    <t>Agriculture, Land Use, and Water: Avoid Desertification</t>
  </si>
  <si>
    <t>Agriculture, Land Use, and Water: Cropland Management</t>
  </si>
  <si>
    <t>**Description:** This policy reduces greenhouse gas emissions from agriculture through cropland management practices, such as improved crop rotations, reduced soil tillage, and improvements in fertilizer composition and application.  Measures particular to rice cultivation are handled under a separate policy. // **Guidance for setting values:** If this policy is fully implemented, agricultural process emissions in 2050 are reduced by 0.5%.  // **CCE Category:** Remove</t>
  </si>
  <si>
    <t>Agriculture, Land Use, and Water: Forest Restoration</t>
  </si>
  <si>
    <t>Agriculture, Land Use, and Water: Forest Set-Asides</t>
  </si>
  <si>
    <t>**Description:** This policy avoids the release of CO2 from forests by reducing timber harvesting. // **Guidance for setting values:** A 100% setting of this lever reduces timber harvesting by 2% of the BAU amount per year, reaching a roughly 70% reduction in timber harvesting by 2050.  // **CCE Category:** Remove</t>
  </si>
  <si>
    <t>Agriculture, Land Use, and Water: Improved Forest Management</t>
  </si>
  <si>
    <t>**Description:** This policy increases CO2 sequestration by forests through improved forest management practices.  // **Guidance for setting values:** If this policy is fully implemented, half of the 94 million acres of forest not currently under best management practices will instead be managed with best practices by 2050.  // **CCE Category:** Remove</t>
  </si>
  <si>
    <t>Agriculture, Land Use, and Water: Peatland Restoration</t>
  </si>
  <si>
    <t>Cross-Sector: Carbon Capture, Use, &amp; Sequestration</t>
  </si>
  <si>
    <t>**Description:** This policy specifies the fraction of the potential annual amount of carbon capture and sequestration (CCS) that is achieved in 2050, above the amount predicted in the business-as-usual scenario. // **Guidance for setting values:** If this policy is fully implemented, the Saudi Arabia will sequester an additional 1.6 billion tons of CO2 in 2050 (on top of a BAU Scenario quantity of 1.3 million tons).  // **CCE Category:** Remove</t>
  </si>
  <si>
    <t>Cross-cutting</t>
  </si>
  <si>
    <t>Cross-Sector: End Existing Subsidies</t>
  </si>
  <si>
    <t>Cross-Sector: Fuel Price Deregulation</t>
  </si>
  <si>
    <t>Cross-Sector: Shift Hydrogen Production to Electrolysis</t>
  </si>
  <si>
    <t>**Description:** This policy causes a percentage of merchant hydrogen (i.e. hydrogen produced for sale, not hydrogen produced and consumed on-site within a facility) to be produced via electrolysis rather than via other production pathways. // **Guidance for setting values:** Today, in Saudi Arabia, essentially all hydrogen production is from fossil fuels (a combination of natural gas, naphtha, and LPG).  // **CCE Category:** Cross-cutting</t>
  </si>
  <si>
    <t>Electricity Supply: Carbon-free Electricity Standard</t>
  </si>
  <si>
    <t>**Description:** This policy specifies an increase in the fraction of potential electricity generation that must come from qualifying zero-emission sources (solar, wind, and nuclear) in 2050.  // **Guidance for setting values:** Today, Saudi Arabia does not have a carbon free electricity standard.  However, MEIM has announced a renewable capacity target of 60 GW in 2030, which would represent roughly 40% of all electricity capacity in that year.  // **CCE Category:** Cross-cutting</t>
  </si>
  <si>
    <t>Electricity Supply: Non BAU Guaranteed Dispatch</t>
  </si>
  <si>
    <t>Electricity Supply: Subsidy for Electricity Production</t>
  </si>
  <si>
    <t>Industry: Cement Clinker Substitution</t>
  </si>
  <si>
    <t>**Description:** This policy reduces CO2 emissions from the cement industry by substituting other inputs, such as fly ash, for a portion of the clinker in cement. // **Guidance for setting values:**  If this policy is fully implemented, the share of clinker in cement is reduced to 60%.  // **CCE Category:** Cross-cutting</t>
  </si>
  <si>
    <t>Industry: Electrification + Hydrogen</t>
  </si>
  <si>
    <t>Transportation: Low Carbon Fuel Standard</t>
  </si>
  <si>
    <t>Other</t>
  </si>
  <si>
    <t>Cross-Sector: Exempt Non-CO2 Emissions from C Tax</t>
  </si>
  <si>
    <t>Cross-Sector: Exempt Process Emissions from C Tax</t>
  </si>
  <si>
    <t>Cross-Sector: Fixed Energy Prices</t>
  </si>
  <si>
    <t>Electricity Supply: Ban New Power Plants</t>
  </si>
  <si>
    <t>Electricity Supply: Change Electricity Exports</t>
  </si>
  <si>
    <t>Electricity Supply: Change Electricity Imports</t>
  </si>
  <si>
    <t>Electricity Supply: Early Retirement of Power Plants</t>
  </si>
  <si>
    <t>Electricity Supply: Non BAU Mandated Capacity Construction</t>
  </si>
  <si>
    <t>Electricity Supply: Reduce Plant Downtime</t>
  </si>
  <si>
    <t>Target 1 Title</t>
  </si>
  <si>
    <t>Target 1 Year</t>
  </si>
  <si>
    <t>Target 1 Min Value</t>
  </si>
  <si>
    <t>Target 1 Max Value</t>
  </si>
  <si>
    <t>Target 1 Description</t>
  </si>
  <si>
    <t>Target 2 Title</t>
  </si>
  <si>
    <t>Target 2 Year</t>
  </si>
  <si>
    <t>Target 2 Min Value</t>
  </si>
  <si>
    <t>Target 2 Max Value</t>
  </si>
  <si>
    <t>Target 2 Description</t>
  </si>
  <si>
    <t>Reduce: Desalination Energy Efficiency</t>
  </si>
  <si>
    <t>Reduce: Livestock Measures</t>
  </si>
  <si>
    <t>Reduce: Rice Cultivation Measures</t>
  </si>
  <si>
    <t>Reduce: Shift to Non-Animal Products</t>
  </si>
  <si>
    <t>Reduce: Water Conservation</t>
  </si>
  <si>
    <t>Reduce: Building Component Electrification</t>
  </si>
  <si>
    <t>Reduce: Building Energy Efficiency Standards</t>
  </si>
  <si>
    <t>Reduce: Contractor Training</t>
  </si>
  <si>
    <t>Reduce: Distributed Solar Promotion</t>
  </si>
  <si>
    <t>Reduce: Improved Labeling</t>
  </si>
  <si>
    <t>Reduce: Rebate for Efficient Products</t>
  </si>
  <si>
    <t>Reduce: Increased Retrofitting</t>
  </si>
  <si>
    <t>Reduce: Carbon Pricing</t>
  </si>
  <si>
    <t>Reduce: Fuel Taxes</t>
  </si>
  <si>
    <t>Reduce: District Heat Fuel Switching</t>
  </si>
  <si>
    <t>Reduce: District Heat CHP</t>
  </si>
  <si>
    <t>Reduce: Demand Response</t>
  </si>
  <si>
    <t>Reduce: Grid-Scale Electricity Storage</t>
  </si>
  <si>
    <t>Reduce: Increase Transmission</t>
  </si>
  <si>
    <t>Reduce: KSA 2030 Renewables Target</t>
  </si>
  <si>
    <t>Reduce: Non BAU RPS Qualifying Resources</t>
  </si>
  <si>
    <t>Reduce: Nuclear Lifetime Extension</t>
  </si>
  <si>
    <t>Reduce: Reduce Soft Costs</t>
  </si>
  <si>
    <t>Reduce: Reduce T&amp;D Losses</t>
  </si>
  <si>
    <t>Reduce: Cogeneration and Waste Heat Recovery</t>
  </si>
  <si>
    <t>Reduce: Early Retirement of Industrial Facilities</t>
  </si>
  <si>
    <t>Reduce: Improved System Design</t>
  </si>
  <si>
    <t>Reduce: Industry Energy Efficiency Standards</t>
  </si>
  <si>
    <t>Reduce: Material Efficiency, Longevity, &amp; Re-Use</t>
  </si>
  <si>
    <t>Reduce: Methane Capture</t>
  </si>
  <si>
    <t>Reduce: Methane Capture and Destruction</t>
  </si>
  <si>
    <t>Reduce: Reduce F-gases</t>
  </si>
  <si>
    <t>Reduce: Percent Reduction in Fossil Fuel Exports</t>
  </si>
  <si>
    <t>Reduce: Worker Training</t>
  </si>
  <si>
    <t>Reduce: R&amp;D Capital Cost Reductions</t>
  </si>
  <si>
    <t>Reduce: R&amp;D Fuel Use Reductions</t>
  </si>
  <si>
    <t>Reduce: Conventional Pollutant Standard</t>
  </si>
  <si>
    <t>Reduce: EV Charger Deployment</t>
  </si>
  <si>
    <t>Reduce: EV Range &amp; Charging Time</t>
  </si>
  <si>
    <t>Reduce: EV Sales Mandate</t>
  </si>
  <si>
    <t>Reduce: EV Subsidy</t>
  </si>
  <si>
    <t>Reduce: Feebate</t>
  </si>
  <si>
    <t>Reduce: Vehicle Fuel Economy Standards</t>
  </si>
  <si>
    <t>Reduce: Hydrogen Veh Sales Mandate</t>
  </si>
  <si>
    <t>Reduce: Transportation Demand Management</t>
  </si>
  <si>
    <t>Remove: Afforestation</t>
  </si>
  <si>
    <t>Remove: Avoid Desertification</t>
  </si>
  <si>
    <t>Remove: Cropland Management</t>
  </si>
  <si>
    <t>Remove: Forest Restoration</t>
  </si>
  <si>
    <t>Remove: Forest Set-Asides</t>
  </si>
  <si>
    <t>Remove: Improved Forest Management</t>
  </si>
  <si>
    <t>Remove: Peatland Restoration</t>
  </si>
  <si>
    <t>Remove: Carbon Capture, Use, &amp; Sequestration</t>
  </si>
  <si>
    <t>Cross-cutting: End Existing Subsidies</t>
  </si>
  <si>
    <t>Cross-cutting: Fuel Price Deregulation</t>
  </si>
  <si>
    <t>Cross-cutting: Hydrogen Electrolysis</t>
  </si>
  <si>
    <t>Cross-cutting: Carbon-free Electricity Standard</t>
  </si>
  <si>
    <t>Cross-cutting: Non BAU Guaranteed Dispatch</t>
  </si>
  <si>
    <t>Cross-cutting: Subsidy for Electricity Production</t>
  </si>
  <si>
    <t>Cross-cutting: Cement Clinker Substitution</t>
  </si>
  <si>
    <t>Cross-cutting: Electrification + Hydrogen</t>
  </si>
  <si>
    <t>Cross-cutting: Low Carbon Fuel Standard</t>
  </si>
  <si>
    <t>Other: Carbon Tax Exemptions</t>
  </si>
  <si>
    <t>Other: Fixed Energy Prices</t>
  </si>
  <si>
    <t>Other: Ban New Power Plants</t>
  </si>
  <si>
    <t>Other: Electricity Imports and Exports</t>
  </si>
  <si>
    <t>Other: Early Retirement of Power Plants</t>
  </si>
  <si>
    <t>Other: Non BAU Mandated Capacity Construction</t>
  </si>
  <si>
    <t>Other: Reduce Plant Downtime</t>
  </si>
  <si>
    <t>**Description:**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**New Onshore Wind:** Availability of wind cannot be changed by policy, so the main method of increasing capacity factor is technological improvement of wind turbines.  The U.S. National Renewable Energy Laboratory estimates that "near-future" wind technology could increase capacity factors by about 10 percentage points.  In Saudi Arabia, the average capacity factor of new turbines is roughly 24%, so an improvement to 34% might be represented as a 13%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26% setting of this policy lever. // **CCE Category:** Other</t>
  </si>
  <si>
    <t>**Description:** This policy causes the specified quantity of otherwise non-retiring capacity of the selected type(s) to be retired each year. In the case of water desalination plants, this represents these plants ceasing to provide electricity to the grid. Note that the fuel use for desalination plants is handled in the Industry sector, not the Electricity sector, of the KSA EPS, so you will need to use an Industry sector policy lever (in addition to this lever) to fully represent the conversion of these plants to reverse osmosis. // **Natural Gas Nonpeaker:** Roughly 17 GW of non-peaker power plants were primarily fueled by natural gas in 2018.  Early retirement of roughly 525 MW/year would retire all of these plants by 2050. // **Desalination Cogen:** There was roughly 13.5 GW of desalination cogeneration capacity in 2018.  Early retirement of roughly 425 MW/year would eliminate the contribution of all of these plants to the grid by 2050. // **Diesel:** Roughly 7 GW of power plants were primarily fueled by diesel in 2018, and most are anticipated to retire or switch to other fuels before 2030 in the BAU case. // **Crude Oil:** Roughly 19 GW of power plants were primarily fueled by crude oil in 2018.  Early retirement of roughly 600 MW/year would retire all of these plants by 2050. // **Heavy Fuel Oil:** Roughly 14 GW of power plants were primarily fueled by heavy fuel oil in 2018.  Early retirement of roughly 450 MW/year would retire all of these plants by 2050. // **CCE Category:** Other</t>
  </si>
  <si>
    <t>**Description:** This policy prevents new capacity of the selected type(s) from being built or deployed. // **CCE Category:** Other</t>
  </si>
  <si>
    <t>**Description:**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t>
  </si>
  <si>
    <t>**Description:** This policy is a subsidy paid by the government to suppliers of electricity per unit of electricity generated from the selected plant type(s). // **Guidance for setting values:** Saudi Arabia does not have any subsidy paid to renewable or nuclear electricity producers.  Saudi Arabia's administratively-set electricity prices incorporate an implicity subsidy of roughly 40-60% relative to potential market rates, equivalent to roughly 70 - 120 SAR/MWh (depending on end user and usage tier).  // **CCE Category:** Cross-cutting</t>
  </si>
  <si>
    <t>**Description:** This policy causes the price of the selected fuel(s) for domestic buyers to approach international market prices. // **Guidance for setting values:** A value of 100% causes domestic fuel prices to equal international market prices, increasing the domestic price by roughly 700% in 2050.  // **CCE Category:** Cross-cutting</t>
  </si>
  <si>
    <t>**Description:** Transportation Demand Management (TDM) represents a set of policies aimed at reducing demand for certain modes of travel. Passenger Transportation Demand Management (TDM) is aimed at reducing demand for passenger travel, especially in private automobiles.  These policies can include improved public transit systems, more walking and bike paths, zoning for higher density along transit corridors, zoning for mixed-use developments, roadway and congestion pricing, and increased parking fees.  Freight Transportation Demand Management (TDM) represents a set of policies aimed primarily at shifting freight from trucks to rail.  We use the International Energy Agency's BLUE Shifts scenario (from the 2009 report "Transport, Energy, and CO2: Moving Toward Sustainability") to represent passenger TDM policies as a whole. // **Guidance for setting values:** A value of "100%" fully implements the IEA's BLUE Shifts scenario by 2050, which is in line with IEA expectations (since their scenario assumes implementation by 2050). // **CCE Category:** Reduce</t>
  </si>
  <si>
    <t>**Description:** This policy requires the specified percentage of newly sold vehicles of the selected type(s) to consist of hydrogen vehicles.  If that percentage would already be achieved through BAU sales plus the effects of other policies, this policy has no effect.  Manufactures may meet a sales standard through techniques such as more heavily marketing hydrogen vehicles, lowering the price of hydrogen vehicles, or raising the price of non-hydrogen vehicles. // **Guidance for setting values:** // **LDVs and HDVs:** Japan, potentially the country with the greatest commitment to hydrogen vehicles, aims to have 200,000 hydrogen vehicles on its roads by 2025 (which will comprise roughly 0.3% of Japan's vehicles). // **Aircraft:** The use of hydrogen as a fuel for aircraft has been studied, and small prototype aircraft have been built and flown.  However, this remains a technology in early stages, and much research and development work would be required to reach commercialization, particularly for large aircraft. // **Rail:** Hydrogen is not commonly used for rail vehicles today, but given trains' ability to carry large fuel tanks, no serious technical barriers exist to more widespread usage.  The first hydrogen-powered train, the Coradia iLint, entered service in 2018 (in Germany), and 14 more hydrogen trains are planned for that line. // **Ships:** Hydrogen is not commonly used for ships today, but given ships' ability to carry large fuel tanks, no serious technical barriers exist to more widespread usage.  A handful of hydrogen-powered ships have entered service since the mid-2000s, including several passenger ferries.  Due to the difficulty of making battery electric, long-haul freight ships, hydrogen is often seen as one of the best options for decarbonizing these types of ships. // **CCE Category:** Reduce</t>
  </si>
  <si>
    <t>**Description:**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Saudi Arabia has enacted fuel economy standards for passenger cars and light trucks.  From 2016 to 2020, fuel economy standards for passenger cars increase from 14.2 to 17 km/l (20%) and standards for light trucks increase from 11.4 to 13.2 km/l (16%).  There exists headroom for further improvement by 2050.  For instance, EU standards for passenger cars will be 60.6 km/l for by 2021. // **HDVs:** Saudi Arabia does not currently have fuel economy standards for heavy-duty vehicles.  United States fuel economy standards for heavy-duty vehicles vary by vehicle characteristics, but proposed standards for tractor-trailers (which are responsible for roughly 2/3 of U.S. HDV emissions) would reduce GHG emissions by 24% for 2027 model year trucks relative to the 2018 model year, a fuel economy improvement of 32% (in km/l) in 9 years. // **Aircraft:** Saudi Arabia currently does not have fuel economy standards for aircraft.  In the absense of standards, new passenger aircraft fuel economy is projected to improve roughly 18% from 2018-2050 in the BAU case. // **Rail:** Saudi Arabia currently does not have fuel economy standards for trains.  In the absense of standards, new freight train fuel economy is projected to improve roughly 31% from 2018-2050 in the BAU case. // **Ships:** Saudi Arabia currently does not have fuel economy standards for ships.  In the absense of standards, new freight ship fuel economy is projected to improve roughly 39% from 2018-2050 in the BAU case. // **Motorbikes:** Saudi Arabia currently does not have fuel economy standards for motorbikes.  In the absense of standards, new motorbike fuel economy is not projected to change significantly from 2018-2050 in the BAU case. // **CCE Category:** Reduce</t>
  </si>
  <si>
    <t>**Description:** This policy requires the specified percentage of newly sold vehicles of the selected type(s) to consist of battery electric vehicles. If that percentage would already be achieved through BAU sales plus the effects of other policies, such as an EV subsidy, this policy has no effect. Manufactures may meet a sales standard through techniques such as more heavily marketing electric vehicles, lowering the price of electric vehicles, or raising the price of non-electric vehicles. // **Guidance for setting values:** // **Passenger LDVs:** As of March 2019, Saudi Arabia does not have any EV sales target.  However, the proposed, futuristic city NEOM, to be located in Tabuk Province, is expected to include a policy mandating EVs. // **Passenger Motorbikes:** As of March 2019, Saudi Arabia does not have any EV sales target.  However, the proposed, futuristic city NEOM, to be located in Tabuk Province, is expected to include a policy mandating EVs. // **CCE Category:** Reduce</t>
  </si>
  <si>
    <t>**Description:**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 **LDVs:** In Saudi Arabia, starting with model year 2017, light-duty vehicle exhaust emission regulations are based on ECE 83/2005 Euro IV and ECE R 49 Euro IV limits.  Euro IV was a 47-57% reduction (varying by pollutant) relative to the older Euro III standards.  // **HDVs:** In Saudi Arabia, there are currently no conventional pollutant emissions standards for medium and heavy trucks. // **Aircraft:** In Saudi Arabia, there are currently no conventional pollutant emissions standards for aircraft. // **Rail:** In Saudi Arabia, there are currently no conventional pollutant emissions standards for rail. // **Ships:** In Saudi Arabia, there are currently no conventional pollutant emissions standards for ships. // **Motorbikes:** In Saudi Arabia, there are currently no conventional pollutant emissions standards for motorbikes. // **CCE Category:** Reduce</t>
  </si>
  <si>
    <t>**Description:**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</si>
  <si>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</si>
  <si>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r>
      <t>**Description:** This policy reduces production of the selected fuel type(s) for export. This lever may represent a reduction in fuel demand by actors outside the modeled region (i.e., not caused by domestic policy) or a conscious policy within the modeled region to transition its economy away from dependence on fossil fuel exports. // **Guidance for setting values:** Today, exports represent 37% of Saudi Arabia petroleum gasoline production, 55% of petroleum diesel production, 64% of jet fuel and kerosene pro</t>
    </r>
    <r>
      <rPr>
        <sz val="11"/>
        <rFont val="Calibri"/>
        <family val="2"/>
        <scheme val="minor"/>
      </rPr>
      <t>duction, 72% of crude oil production, 15% of heavy and residual fuel oil production, and 86% of LPG, propane, and butane production.</t>
    </r>
  </si>
  <si>
    <t>**Description:** // **Cement and Iron &amp; Steel:** This policy reduces demand for the selected materials through techniques such as material-efficient building codes (using modern designs that require less material per unit floor area), requirements for greater building and infrastructure longevity, greater re-use and re-purposing of buildings (rather than tearing down and building new), etc. // **Guidance for setting values:** In "Sustainable Materials Without the Hot Air: Making Buildings, Vehicles and Products Efficiently and with Less New Material," Allwood and Cullen estimate that concrete use could be reduced by up to 40% using optimized molds, and concrete building longevity could be more than doubled to 200 years.  Together, these measures might reduce concrete demand by up to 70%, if demand for building floorspace reaches steady state. They estimate that steel use could be reduced by 30% by optimizing designs and controlling the loads they experience during installation and use.  If the lifetime of steel products could be doubled, the resulting material reduction could be up to 65%, if sales reach steady state. // **Chemicals:** This policy reduces demand for chemicals and plastics through techniques such as reduction in disposable packaging, requirements for greater product longevity, greater repair and re-use of products, and increased recycling of plastic. // **Guidance for setting values:** Chemicals are often used as inputs to other products (plastics, foams, etc.), so extending the lifetime of various products (cars, buildings, furniture, etc.) can reduce demand for chemicals.  Replacement of disposable packaging with re-usable packaging (such as refillable water bottles) can also reduce chemicals demand. // **Water and Waste:** This policy reduces demand for water treatment and waste management services through techniques such as water conservation, reduction in disposable packaging, requirements for greater product longevity, greater repair and re-use of products, and increased recycling and composting. // **Guidance for setting values:** Optimizing the industrial structure, developing water saving technology, enhancing the water saving propaganda etc. can reduce demand for waster.</t>
  </si>
  <si>
    <t>**Description:** In January 2019, the Saudi Arabian Ministry of Energy, Industry, and Mineral Resources announced 2030 targets for onshore wind, solar PV, and solar thermal generating capacity. And as part of Vision 2030, Saudi Arabia announced a target for waste-to-energy generating capacity. // **Guidance for setting values:** The policy levers cause the onshore wind, solar PV, solar thermal, and municipal solid waste portions of this renewable capacity to be built to meet these respective targets.  // **CCE Category:** Reduce</t>
  </si>
  <si>
    <t>**Description:** This policy applies a tax on fuels used in the selected sector(s) based on their greenhouse gas emissions.  It also increases the base cost of vehicles according to their embedded carbon content. // **Guidance for setting values:** As of Feb 2019, the EU and 25 countries had implemented national carbon pricing, ranging from a high of 487 SAR/ton CO2e in Sweden to a low of 1 SAR/ton CO2e in Ukraine.  The average rate was 110 SAR/ton CO2e and the median rate was 70 SAR/ton CO2e.  // **CCE Category:** Reduce</t>
  </si>
  <si>
    <t>**Description:**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 **Cooling and Ventilation:** In "Evaluating Building Energy Efficiency Investment Options for Saudi Arabia" (2016), KAPSARC found that a variety of design and operating measures could reduce energy use for cooling in buildings by 36%. // **Envelope:** In "Evaluating Building Energy Efficiency Investment Options for Saudi Arabia" (2016), KAPSARC found that a variety of design and operating measures could reduce air infiltration in buildings by 10%. // **Lighting:** In "Evaluating Building Energy Efficiency Investment Options for Saudi Arabia" (2016), KAPSARC found that a reduction in lighting density could reduce energy use for lighting in buildings by 8%.  Greater reductions would be achievable with technology switching to LEDs. // **Appliances:** In "Evaluating Building Energy Efficiency Investment Options for Saudi Arabia" (2016), KAPSARC found that replacing a typical refrigerator with a Class 1 refrigerator would reduce energy consumption by 65%. // **Other Component:** In "Evaluating Building Energy Efficiency Investment Options for Saudi Arabia" (2016), KAPSARC found that a variety of design and operating measures could reduce overall energy demand from buildings (across all components) by 54% to 71%, varying by city. // **CCE Category:** Reduce</t>
  </si>
  <si>
    <t>**Description:** This policy replaces the specified fraction of newly sold non-electric building components in buildings of the selected type(s) with electricity-using components. // **Guidance for setting values:** In Saudi Arabia, the share of electricity among fuels used by residential buildings was roughly 89% in 2018.  Setting this lever to 100% (of new sales in 2050) would result in the share of electricity used reaching 96% by 2050.  // **CCE Category:** Reduce</t>
  </si>
  <si>
    <t>It matches policies to the listing in the "PolicyLevers" tab using the "Vensim Variable Name" column.</t>
  </si>
  <si>
    <t>This tab contains information about each policy that does not vary by subscripted element of that policy.</t>
  </si>
  <si>
    <t>Agriculture, Land Use, and Water - Desalination Energy Efficiency Standards</t>
  </si>
  <si>
    <t>Agriculture, Land Use, and Water - Livestock Measures</t>
  </si>
  <si>
    <t>Agriculture, Land Use, and Water - Rice Cultivation Measures</t>
  </si>
  <si>
    <t>Agriculture, Land Use, and Water - Shift to Non -Animal Products</t>
  </si>
  <si>
    <t>Agriculture, Land Use, and Water - Water Conservation</t>
  </si>
  <si>
    <t>Buildings and Appliances - Building Component Electrification</t>
  </si>
  <si>
    <t>Buildings and Appliances - Building Energy Efficiency Standards</t>
  </si>
  <si>
    <t>Buildings and Appliances - Contractor Training</t>
  </si>
  <si>
    <t>Buildings and Appliances - Distributed Solar Carve -Out</t>
  </si>
  <si>
    <t>Buildings and Appliances - Distributed Solar Subsidy</t>
  </si>
  <si>
    <t>Buildings and Appliances - Improved Labeling</t>
  </si>
  <si>
    <t>Buildings and Appliances - Rebate for Efficient Products</t>
  </si>
  <si>
    <t>Buildings and Appliances - Retrofit Existing Buildings</t>
  </si>
  <si>
    <t>Cross -Sector - Domestic Carbon Pricing</t>
  </si>
  <si>
    <t>Cross -Sector - Fuel Taxes</t>
  </si>
  <si>
    <t>District Heat and Hydrogen - Switch District Heat Coal to NG</t>
  </si>
  <si>
    <t>District Heat and Hydrogen - Use CHP for District Heat</t>
  </si>
  <si>
    <t>Electricity Supply - Demand Response</t>
  </si>
  <si>
    <t>Electricity Supply - Grid -Scale Electricity Storage</t>
  </si>
  <si>
    <t>Electricity Supply - Increase Transmission</t>
  </si>
  <si>
    <t>Electricity Supply - KSA 2030 Renewables Target</t>
  </si>
  <si>
    <t>Electricity Supply - Non BAU RPS Qualifying Resources</t>
  </si>
  <si>
    <t>Electricity Supply - Nuclear Plant Lifetime Extension</t>
  </si>
  <si>
    <t>Electricity Supply - Reduce Soft Costs</t>
  </si>
  <si>
    <t>Electricity Supply - Reduce Transmission &amp; Distribution Losses</t>
  </si>
  <si>
    <t>Industry - Cogeneration and Waste Heat Recovery</t>
  </si>
  <si>
    <t>Industry - Early Retirement of Industrial Facilities</t>
  </si>
  <si>
    <t>Industry - Improved System Design</t>
  </si>
  <si>
    <t>Industry - Industry Energy Efficiency Standards</t>
  </si>
  <si>
    <t>Industry - Material Efficiency, Longevity, &amp; Re -Use</t>
  </si>
  <si>
    <t>Industry - Methane Capture</t>
  </si>
  <si>
    <t>Industry - Methane Destruction</t>
  </si>
  <si>
    <t>Industry - Reduce F -gases</t>
  </si>
  <si>
    <t>Industry - Reduce Fossil Fuel Exports</t>
  </si>
  <si>
    <t>Industry - Worker Training</t>
  </si>
  <si>
    <t>Research and Development - Capital Cost Reduction</t>
  </si>
  <si>
    <t>Research and Development - Fuel Use Reduction</t>
  </si>
  <si>
    <t>Transportation - Conventional Pollutant Standards</t>
  </si>
  <si>
    <t>Transportation - Electric Vehicle Charger Deployment</t>
  </si>
  <si>
    <t>Transportation - Electric Vehicle Range &amp; Charging Time</t>
  </si>
  <si>
    <t>Transportation - Electric Vehicle Sales Mandate</t>
  </si>
  <si>
    <t>Transportation - Electric Vehicle Subsidy</t>
  </si>
  <si>
    <t>Transportation - Feebate</t>
  </si>
  <si>
    <t>Transportation - Fuel Economy Standard</t>
  </si>
  <si>
    <t>Transportation - Hydrogen Vehicle Sales Mandate</t>
  </si>
  <si>
    <t>Transportation - Transportation Demand Management</t>
  </si>
  <si>
    <t>Agriculture, Land Use, and Water - Afforestation</t>
  </si>
  <si>
    <t>Agriculture, Land Use, and Water - Avoid Desertification</t>
  </si>
  <si>
    <t>Agriculture, Land Use, and Water - Cropland Management</t>
  </si>
  <si>
    <t>Agriculture, Land Use, and Water - Forest Restoration</t>
  </si>
  <si>
    <t>Agriculture, Land Use, and Water - Forest Set -Asides</t>
  </si>
  <si>
    <t>Agriculture, Land Use, and Water - Improved Forest Management</t>
  </si>
  <si>
    <t>Agriculture, Land Use, and Water - Peatland Restoration</t>
  </si>
  <si>
    <t>Cross -Sector - Carbon Capture, Use, &amp; Sequestration</t>
  </si>
  <si>
    <t>Cross -Sector - End Existing Subsidies</t>
  </si>
  <si>
    <t>Cross -Sector - Fuel Price Deregulation</t>
  </si>
  <si>
    <t>Cross -Sector - Shift Hydrogen Production to Electrolysis</t>
  </si>
  <si>
    <t>Electricity Supply - Carbon -free Electricity Standard</t>
  </si>
  <si>
    <t>Electricity Supply - Non BAU Guaranteed Dispatch</t>
  </si>
  <si>
    <t>Electricity Supply - Subsidy for Electricity Production</t>
  </si>
  <si>
    <t>Industry - Cement Clinker Substitution</t>
  </si>
  <si>
    <t>Industry - Electrification + Hydrogen</t>
  </si>
  <si>
    <t>Transportation - Low Carbon Fuel Standard</t>
  </si>
  <si>
    <t>Cross -Sector - Exempt Non -CO2 Emissions from C Tax</t>
  </si>
  <si>
    <t>Cross -Sector - Exempt Process Emissions from C Tax</t>
  </si>
  <si>
    <t>Cross -Sector - Fixed Energy Prices</t>
  </si>
  <si>
    <t>Electricity Supply - Ban New Power Plants</t>
  </si>
  <si>
    <t>Electricity Supply - Change Electricity Exports</t>
  </si>
  <si>
    <t>Electricity Supply - Change Electricity Imports</t>
  </si>
  <si>
    <t>Electricity Supply - Early Retirement of Power Plants</t>
  </si>
  <si>
    <t>Electricity Supply - Non BAU Mandated Capacity Construction</t>
  </si>
  <si>
    <t>Electricity Supply - Reduce Plant Downtime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</si>
</sst>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0.0%"/>
    <numFmt numFmtId="165" formatCode="0.0000000"/>
    <numFmt numFmtId="166" formatCode="0.000E+00"/>
    <numFmt numFmtId="167" formatCode="###0;###0"/>
  </numFmts>
  <fonts count="31" x14ac:knownFonts="1">
    <font>
      <sz val="11"/>
      <color theme="1"/>
      <name val="Calibri"/>
      <family val="2"/>
      <scheme val="minor"/>
    </font>
    <font>
      <b/>
      <sz val="11"/>
      <color theme="1"/>
      <name val="Calibri"/>
      <family val="2"/>
      <scheme val="minor"/>
    </font>
    <font>
      <sz val="11"/>
      <name val="Calibri"/>
      <family val="2"/>
      <scheme val="minor"/>
    </font>
    <font>
      <sz val="11"/>
      <color theme="0" tint="-0.499984740745262"/>
      <name val="Calibri"/>
      <family val="2"/>
      <scheme val="minor"/>
    </font>
    <font>
      <sz val="11"/>
      <color theme="1"/>
      <name val="Calibri"/>
      <family val="2"/>
      <scheme val="minor"/>
    </font>
    <font>
      <u/>
      <sz val="11"/>
      <color theme="10"/>
      <name val="Calibri"/>
      <family val="2"/>
      <scheme val="minor"/>
    </font>
    <font>
      <sz val="11"/>
      <color rgb="FF000000"/>
      <name val="Calibri"/>
      <family val="2"/>
      <scheme val="minor"/>
    </font>
    <font>
      <i/>
      <sz val="11"/>
      <color theme="1"/>
      <name val="Calibri"/>
      <family val="2"/>
      <scheme val="minor"/>
    </font>
    <font>
      <b/>
      <sz val="11"/>
      <name val="Calibri"/>
      <family val="2"/>
      <scheme val="minor"/>
    </font>
    <font>
      <sz val="9"/>
      <color indexed="8"/>
      <name val="Calibri"/>
      <family val="2"/>
    </font>
    <font>
      <b/>
      <sz val="9"/>
      <color indexed="8"/>
      <name val="Calibri"/>
      <family val="2"/>
    </font>
    <font>
      <sz val="11"/>
      <name val="Arial Narrow"/>
      <family val="2"/>
    </font>
    <font>
      <b/>
      <sz val="11"/>
      <name val="Arial"/>
      <family val="2"/>
    </font>
    <font>
      <b/>
      <sz val="10"/>
      <name val="Book Antiqua"/>
      <family val="1"/>
    </font>
    <font>
      <sz val="10"/>
      <color rgb="FF000000"/>
      <name val="Times New Roman"/>
      <family val="1"/>
    </font>
    <font>
      <sz val="10"/>
      <name val="Book Antiqua"/>
      <family val="1"/>
    </font>
    <font>
      <sz val="9"/>
      <color rgb="FF000000"/>
      <name val="Arial"/>
      <family val="2"/>
    </font>
    <font>
      <sz val="10"/>
      <color rgb="FFFF0000"/>
      <name val="Times New Roman"/>
      <family val="1"/>
    </font>
    <font>
      <b/>
      <sz val="12"/>
      <name val="Times New Roman"/>
      <family val="1"/>
    </font>
    <font>
      <sz val="9"/>
      <color indexed="8"/>
      <name val="Times New Roman"/>
      <family val="1"/>
    </font>
    <font>
      <b/>
      <sz val="9"/>
      <name val="Times New Roman"/>
      <family val="1"/>
    </font>
    <font>
      <sz val="9"/>
      <name val="Times New Roman"/>
      <family val="1"/>
    </font>
    <font>
      <sz val="10"/>
      <name val="Arial"/>
      <family val="2"/>
    </font>
    <font>
      <b/>
      <sz val="9"/>
      <color indexed="8"/>
      <name val="Times New Roman"/>
      <family val="1"/>
    </font>
    <font>
      <sz val="14"/>
      <color theme="1"/>
      <name val="Roboto"/>
      <family val="2"/>
    </font>
    <font>
      <sz val="9"/>
      <color indexed="81"/>
      <name val="Tahoma"/>
      <family val="2"/>
    </font>
    <font>
      <b/>
      <sz val="9"/>
      <color indexed="81"/>
      <name val="Tahoma"/>
      <family val="2"/>
    </font>
    <font>
      <sz val="11"/>
      <color rgb="FF9C6500"/>
      <name val="Calibri"/>
      <family val="2"/>
      <scheme val="minor"/>
    </font>
    <font>
      <sz val="11"/>
      <color rgb="FFFF0000"/>
      <name val="Calibri"/>
      <family val="2"/>
      <scheme val="minor"/>
    </font>
    <font>
      <sz val="11"/>
      <color rgb="FF9C5700"/>
      <name val="Calibri"/>
      <family val="2"/>
      <scheme val="minor"/>
    </font>
    <font>
      <sz val="11"/>
      <color theme="0" tint="-0.249977111117893"/>
      <name val="Calibri"/>
      <family val="2"/>
      <scheme val="minor"/>
    </font>
  </fonts>
  <fills count="33">
    <fill>
      <patternFill patternType="none"/>
    </fill>
    <fill>
      <patternFill patternType="gray125"/>
    </fill>
    <fill>
      <patternFill patternType="solid">
        <fgColor theme="0" tint="-0.249977111117893"/>
        <bgColor indexed="64"/>
      </patternFill>
    </fill>
    <fill>
      <patternFill patternType="solid">
        <fgColor theme="3" tint="0.59999389629810485"/>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rgb="FFCCCCCC"/>
      </patternFill>
    </fill>
    <fill>
      <patternFill patternType="solid">
        <fgColor indexed="42"/>
        <bgColor indexed="64"/>
      </patternFill>
    </fill>
    <fill>
      <patternFill patternType="solid">
        <fgColor rgb="FF969696"/>
        <bgColor indexed="64"/>
      </patternFill>
    </fill>
    <fill>
      <patternFill patternType="solid">
        <fgColor indexed="55"/>
        <bgColor indexed="64"/>
      </patternFill>
    </fill>
    <fill>
      <patternFill patternType="solid">
        <fgColor rgb="FFFFFF00"/>
        <bgColor indexed="64"/>
      </patternFill>
    </fill>
    <fill>
      <patternFill patternType="solid">
        <fgColor theme="1"/>
        <bgColor indexed="64"/>
      </patternFill>
    </fill>
    <fill>
      <patternFill patternType="solid">
        <fgColor rgb="FF004185"/>
        <bgColor indexed="64"/>
      </patternFill>
    </fill>
    <fill>
      <patternFill patternType="solid">
        <fgColor rgb="FFC01B00"/>
        <bgColor indexed="64"/>
      </patternFill>
    </fill>
    <fill>
      <patternFill patternType="solid">
        <fgColor rgb="FF00B050"/>
        <bgColor indexed="64"/>
      </patternFill>
    </fill>
    <fill>
      <patternFill patternType="solid">
        <fgColor rgb="FF620E7A"/>
        <bgColor indexed="64"/>
      </patternFill>
    </fill>
    <fill>
      <patternFill patternType="solid">
        <fgColor rgb="FFBFB088"/>
        <bgColor indexed="64"/>
      </patternFill>
    </fill>
    <fill>
      <patternFill patternType="solid">
        <fgColor rgb="FF620E70"/>
        <bgColor indexed="64"/>
      </patternFill>
    </fill>
    <fill>
      <patternFill patternType="solid">
        <fgColor rgb="FF087BF1"/>
        <bgColor indexed="64"/>
      </patternFill>
    </fill>
    <fill>
      <patternFill patternType="solid">
        <fgColor rgb="FFF1BB18"/>
        <bgColor indexed="64"/>
      </patternFill>
    </fill>
    <fill>
      <patternFill patternType="solid">
        <fgColor rgb="FF04FFAF"/>
        <bgColor indexed="64"/>
      </patternFill>
    </fill>
    <fill>
      <patternFill patternType="solid">
        <fgColor rgb="FFF593E0"/>
        <bgColor indexed="64"/>
      </patternFill>
    </fill>
    <fill>
      <patternFill patternType="solid">
        <fgColor rgb="FF004D10"/>
        <bgColor indexed="64"/>
      </patternFill>
    </fill>
    <fill>
      <patternFill patternType="solid">
        <fgColor rgb="FFFF6400"/>
        <bgColor indexed="64"/>
      </patternFill>
    </fill>
    <fill>
      <patternFill patternType="solid">
        <fgColor rgb="FFFF00FF"/>
        <bgColor indexed="64"/>
      </patternFill>
    </fill>
    <fill>
      <patternFill patternType="solid">
        <fgColor rgb="FFC2DFFD"/>
        <bgColor indexed="64"/>
      </patternFill>
    </fill>
    <fill>
      <patternFill patternType="solid">
        <fgColor rgb="FFAF64FF"/>
        <bgColor indexed="64"/>
      </patternFill>
    </fill>
    <fill>
      <patternFill patternType="solid">
        <fgColor rgb="FFAD6600"/>
        <bgColor indexed="64"/>
      </patternFill>
    </fill>
    <fill>
      <patternFill patternType="solid">
        <fgColor rgb="FF740000"/>
        <bgColor indexed="64"/>
      </patternFill>
    </fill>
    <fill>
      <patternFill patternType="solid">
        <fgColor rgb="FFFFEB9C"/>
      </patternFill>
    </fill>
    <fill>
      <patternFill patternType="solid">
        <fgColor rgb="FF92D050"/>
        <bgColor indexed="64"/>
      </patternFill>
    </fill>
    <fill>
      <patternFill patternType="solid">
        <fgColor theme="7" tint="0.39997558519241921"/>
        <bgColor indexed="64"/>
      </patternFill>
    </fill>
    <fill>
      <patternFill patternType="solid">
        <fgColor rgb="FFFF0000"/>
        <bgColor indexed="64"/>
      </patternFill>
    </fill>
  </fills>
  <borders count="27">
    <border>
      <left/>
      <right/>
      <top/>
      <bottom/>
      <diagonal/>
    </border>
    <border>
      <left style="thin">
        <color auto="1"/>
      </left>
      <right/>
      <top/>
      <bottom/>
      <diagonal/>
    </border>
    <border>
      <left style="medium">
        <color auto="1"/>
      </left>
      <right style="medium">
        <color auto="1"/>
      </right>
      <top style="medium">
        <color auto="1"/>
      </top>
      <bottom style="medium">
        <color auto="1"/>
      </bottom>
      <diagonal/>
    </border>
    <border>
      <left/>
      <right/>
      <top/>
      <bottom style="thick">
        <color rgb="FF0096D7"/>
      </bottom>
      <diagonal/>
    </border>
    <border>
      <left/>
      <right/>
      <top/>
      <bottom style="dashed">
        <color rgb="FFBFBFBF"/>
      </bottom>
      <diagonal/>
    </border>
    <border>
      <left style="thin">
        <color rgb="FF000000"/>
      </left>
      <right style="thin">
        <color rgb="FF000000"/>
      </right>
      <top style="thin">
        <color rgb="FF000000"/>
      </top>
      <bottom style="thin">
        <color rgb="FFCCCCCC"/>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CCCCCC"/>
      </top>
      <bottom style="thin">
        <color rgb="FFCCCCCC"/>
      </bottom>
      <diagonal/>
    </border>
    <border>
      <left style="thin">
        <color rgb="FF000000"/>
      </left>
      <right style="thin">
        <color rgb="FF000000"/>
      </right>
      <top style="thin">
        <color rgb="FFCCCCCC"/>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style="thin">
        <color rgb="FF000000"/>
      </right>
      <top/>
      <bottom/>
      <diagonal/>
    </border>
    <border>
      <left style="thin">
        <color rgb="FF000000"/>
      </left>
      <right/>
      <top/>
      <bottom/>
      <diagonal/>
    </border>
    <border>
      <left/>
      <right style="thin">
        <color rgb="FF000000"/>
      </right>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theme="4" tint="0.39997558519241921"/>
      </left>
      <right/>
      <top style="thin">
        <color theme="4" tint="0.39997558519241921"/>
      </top>
      <bottom/>
      <diagonal/>
    </border>
    <border>
      <left/>
      <right/>
      <top style="thin">
        <color theme="4" tint="0.39997558519241921"/>
      </top>
      <bottom/>
      <diagonal/>
    </border>
    <border>
      <left/>
      <right style="thin">
        <color theme="4" tint="0.39997558519241921"/>
      </right>
      <top style="thin">
        <color theme="4" tint="0.39997558519241921"/>
      </top>
      <bottom/>
      <diagonal/>
    </border>
    <border>
      <left/>
      <right/>
      <top/>
      <bottom style="medium">
        <color indexed="64"/>
      </bottom>
      <diagonal/>
    </border>
    <border>
      <left style="thin">
        <color auto="1"/>
      </left>
      <right style="thin">
        <color auto="1"/>
      </right>
      <top style="thin">
        <color auto="1"/>
      </top>
      <bottom style="thin">
        <color auto="1"/>
      </bottom>
      <diagonal/>
    </border>
    <border>
      <left style="medium">
        <color indexed="64"/>
      </left>
      <right/>
      <top style="thin">
        <color indexed="64"/>
      </top>
      <bottom style="thin">
        <color indexed="64"/>
      </bottom>
      <diagonal/>
    </border>
  </borders>
  <cellStyleXfs count="22">
    <xf numFmtId="0" fontId="0" fillId="0" borderId="0"/>
    <xf numFmtId="9" fontId="4" fillId="0" borderId="0" applyFont="0" applyFill="0" applyBorder="0" applyAlignment="0" applyProtection="0"/>
    <xf numFmtId="0" fontId="5" fillId="0" borderId="0" applyNumberFormat="0" applyFill="0" applyBorder="0" applyAlignment="0" applyProtection="0"/>
    <xf numFmtId="0" fontId="9" fillId="0" borderId="0"/>
    <xf numFmtId="0" fontId="10" fillId="0" borderId="3" applyNumberFormat="0" applyProtection="0">
      <alignment wrapText="1"/>
    </xf>
    <xf numFmtId="0" fontId="9" fillId="0" borderId="4" applyNumberFormat="0" applyFont="0" applyProtection="0">
      <alignment wrapText="1"/>
    </xf>
    <xf numFmtId="43" fontId="4" fillId="0" borderId="0" applyFont="0" applyFill="0" applyBorder="0" applyAlignment="0" applyProtection="0"/>
    <xf numFmtId="0" fontId="18" fillId="0" borderId="0" applyNumberFormat="0" applyFill="0" applyBorder="0" applyAlignment="0" applyProtection="0"/>
    <xf numFmtId="0" fontId="19" fillId="0" borderId="0" applyNumberFormat="0">
      <alignment horizontal="right"/>
    </xf>
    <xf numFmtId="0" fontId="20" fillId="0" borderId="0" applyNumberFormat="0" applyFill="0" applyBorder="0" applyProtection="0">
      <alignment horizontal="left" vertical="center"/>
    </xf>
    <xf numFmtId="0" fontId="22" fillId="0" borderId="0" applyNumberFormat="0" applyFont="0" applyFill="0" applyBorder="0" applyProtection="0">
      <alignment horizontal="left" vertical="center" indent="2"/>
    </xf>
    <xf numFmtId="0" fontId="22" fillId="0" borderId="0" applyNumberFormat="0" applyFont="0" applyFill="0" applyBorder="0" applyProtection="0">
      <alignment horizontal="left" vertical="center" indent="5"/>
    </xf>
    <xf numFmtId="0" fontId="21" fillId="7" borderId="0" applyBorder="0">
      <alignment horizontal="right" vertical="center"/>
    </xf>
    <xf numFmtId="0" fontId="21" fillId="0" borderId="0"/>
    <xf numFmtId="0" fontId="22" fillId="9" borderId="0" applyNumberFormat="0" applyFont="0" applyBorder="0" applyAlignment="0" applyProtection="0"/>
    <xf numFmtId="0" fontId="23" fillId="7" borderId="25">
      <alignment horizontal="right" vertical="center"/>
    </xf>
    <xf numFmtId="0" fontId="22" fillId="0" borderId="24"/>
    <xf numFmtId="0" fontId="21" fillId="0" borderId="26">
      <alignment horizontal="left" vertical="center" wrapText="1" indent="2"/>
    </xf>
    <xf numFmtId="0" fontId="24" fillId="0" borderId="0"/>
    <xf numFmtId="0" fontId="27" fillId="29" borderId="0" applyNumberFormat="0" applyBorder="0" applyAlignment="0" applyProtection="0"/>
    <xf numFmtId="0" fontId="29" fillId="29" borderId="0" applyNumberFormat="0" applyBorder="0" applyAlignment="0" applyProtection="0"/>
    <xf numFmtId="0" fontId="2" fillId="0" borderId="0"/>
  </cellStyleXfs>
  <cellXfs count="219">
    <xf numFmtId="0" fontId="0" fillId="0" borderId="0" xfId="0"/>
    <xf numFmtId="0" fontId="1" fillId="2" borderId="0" xfId="0" applyFont="1" applyFill="1" applyAlignment="1">
      <alignment wrapText="1"/>
    </xf>
    <xf numFmtId="0" fontId="0" fillId="0" borderId="0" xfId="0" applyFill="1" applyAlignment="1">
      <alignment wrapText="1"/>
    </xf>
    <xf numFmtId="0" fontId="2" fillId="0" borderId="0" xfId="0" applyFont="1" applyAlignment="1">
      <alignment wrapText="1"/>
    </xf>
    <xf numFmtId="0" fontId="0" fillId="0" borderId="0" xfId="0" applyAlignment="1">
      <alignment wrapText="1"/>
    </xf>
    <xf numFmtId="0" fontId="3" fillId="0" borderId="0" xfId="0" applyFont="1" applyAlignment="1">
      <alignment wrapText="1"/>
    </xf>
    <xf numFmtId="0" fontId="0" fillId="0" borderId="1" xfId="0" applyBorder="1" applyAlignment="1">
      <alignment wrapText="1"/>
    </xf>
    <xf numFmtId="0" fontId="0" fillId="0" borderId="0" xfId="0" applyBorder="1" applyAlignment="1">
      <alignment wrapText="1"/>
    </xf>
    <xf numFmtId="0" fontId="1" fillId="2" borderId="0" xfId="0" applyFont="1" applyFill="1" applyAlignment="1">
      <alignment horizontal="right" wrapText="1"/>
    </xf>
    <xf numFmtId="0" fontId="0" fillId="0" borderId="0" xfId="0" applyAlignment="1"/>
    <xf numFmtId="0" fontId="0" fillId="0" borderId="2" xfId="0" applyBorder="1" applyAlignment="1"/>
    <xf numFmtId="0" fontId="9" fillId="0" borderId="0" xfId="3" applyAlignment="1"/>
    <xf numFmtId="0" fontId="1" fillId="0" borderId="0" xfId="0" applyFont="1" applyAlignment="1"/>
    <xf numFmtId="0" fontId="1" fillId="0" borderId="2" xfId="0" applyFont="1" applyBorder="1" applyAlignment="1"/>
    <xf numFmtId="9" fontId="0" fillId="0" borderId="0" xfId="1" applyFont="1" applyAlignment="1"/>
    <xf numFmtId="9" fontId="0" fillId="0" borderId="2" xfId="1" applyNumberFormat="1" applyFont="1" applyBorder="1" applyAlignment="1"/>
    <xf numFmtId="9" fontId="0" fillId="0" borderId="0" xfId="0" applyNumberFormat="1" applyAlignment="1"/>
    <xf numFmtId="165" fontId="0" fillId="0" borderId="0" xfId="0" applyNumberFormat="1" applyAlignment="1"/>
    <xf numFmtId="9" fontId="0" fillId="0" borderId="2" xfId="1" applyFont="1" applyBorder="1" applyAlignment="1"/>
    <xf numFmtId="9" fontId="0" fillId="0" borderId="0" xfId="1" applyFont="1" applyBorder="1" applyAlignment="1"/>
    <xf numFmtId="0" fontId="7" fillId="0" borderId="0" xfId="0" applyFont="1" applyAlignment="1"/>
    <xf numFmtId="11" fontId="0" fillId="0" borderId="0" xfId="0" applyNumberFormat="1" applyAlignment="1"/>
    <xf numFmtId="0" fontId="0" fillId="0" borderId="0" xfId="0" applyFill="1" applyBorder="1" applyAlignment="1"/>
    <xf numFmtId="166" fontId="0" fillId="0" borderId="0" xfId="0" applyNumberFormat="1" applyAlignment="1"/>
    <xf numFmtId="0" fontId="0" fillId="0" borderId="0" xfId="0" applyFont="1" applyAlignment="1"/>
    <xf numFmtId="3" fontId="11" fillId="0" borderId="0" xfId="6" applyNumberFormat="1" applyFont="1" applyFill="1" applyBorder="1" applyAlignment="1" applyProtection="1">
      <alignment horizontal="right"/>
    </xf>
    <xf numFmtId="0" fontId="12" fillId="0" borderId="0" xfId="0" applyFont="1" applyFill="1" applyBorder="1" applyAlignment="1">
      <alignment horizontal="left"/>
    </xf>
    <xf numFmtId="0" fontId="0" fillId="0" borderId="0" xfId="0" applyFill="1" applyBorder="1" applyAlignment="1">
      <alignment horizontal="left"/>
    </xf>
    <xf numFmtId="0" fontId="0" fillId="6" borderId="5" xfId="0" applyFill="1" applyBorder="1" applyAlignment="1">
      <alignment horizontal="left" wrapText="1"/>
    </xf>
    <xf numFmtId="0" fontId="0" fillId="6" borderId="9" xfId="0" applyFill="1" applyBorder="1" applyAlignment="1">
      <alignment horizontal="left" wrapText="1"/>
    </xf>
    <xf numFmtId="0" fontId="13" fillId="6" borderId="10" xfId="0" applyFont="1" applyFill="1" applyBorder="1" applyAlignment="1">
      <alignment horizontal="left" wrapText="1"/>
    </xf>
    <xf numFmtId="0" fontId="13" fillId="6" borderId="11" xfId="0" applyFont="1" applyFill="1" applyBorder="1" applyAlignment="1">
      <alignment horizontal="left" wrapText="1"/>
    </xf>
    <xf numFmtId="0" fontId="14" fillId="0" borderId="0" xfId="0" applyFont="1" applyFill="1" applyBorder="1" applyAlignment="1">
      <alignment horizontal="left"/>
    </xf>
    <xf numFmtId="0" fontId="15" fillId="0" borderId="12" xfId="0" applyFont="1" applyFill="1" applyBorder="1" applyAlignment="1">
      <alignment horizontal="left" wrapText="1"/>
    </xf>
    <xf numFmtId="167" fontId="16" fillId="0" borderId="13" xfId="0" applyNumberFormat="1" applyFont="1" applyFill="1" applyBorder="1" applyAlignment="1">
      <alignment horizontal="center" wrapText="1"/>
    </xf>
    <xf numFmtId="167" fontId="16" fillId="0" borderId="14" xfId="0" applyNumberFormat="1" applyFont="1" applyFill="1" applyBorder="1" applyAlignment="1">
      <alignment horizontal="center" wrapText="1"/>
    </xf>
    <xf numFmtId="0" fontId="15" fillId="0" borderId="15" xfId="0" applyFont="1" applyFill="1" applyBorder="1" applyAlignment="1">
      <alignment horizontal="left" wrapText="1"/>
    </xf>
    <xf numFmtId="167" fontId="16" fillId="0" borderId="16" xfId="0" applyNumberFormat="1" applyFont="1" applyFill="1" applyBorder="1" applyAlignment="1">
      <alignment horizontal="center" wrapText="1"/>
    </xf>
    <xf numFmtId="167" fontId="16" fillId="0" borderId="17" xfId="0" applyNumberFormat="1" applyFont="1" applyFill="1" applyBorder="1" applyAlignment="1">
      <alignment horizontal="center" wrapText="1"/>
    </xf>
    <xf numFmtId="0" fontId="17" fillId="0" borderId="0" xfId="0" applyFont="1" applyFill="1" applyBorder="1" applyAlignment="1">
      <alignment horizontal="left"/>
    </xf>
    <xf numFmtId="16" fontId="0" fillId="0" borderId="0" xfId="0" applyNumberFormat="1" applyAlignment="1"/>
    <xf numFmtId="0" fontId="15" fillId="0" borderId="18" xfId="0" applyFont="1" applyFill="1" applyBorder="1" applyAlignment="1">
      <alignment horizontal="left" wrapText="1"/>
    </xf>
    <xf numFmtId="167" fontId="16" fillId="0" borderId="19" xfId="0" applyNumberFormat="1" applyFont="1" applyFill="1" applyBorder="1" applyAlignment="1">
      <alignment horizontal="center" wrapText="1"/>
    </xf>
    <xf numFmtId="167" fontId="16" fillId="0" borderId="20" xfId="0" applyNumberFormat="1" applyFont="1" applyFill="1" applyBorder="1" applyAlignment="1">
      <alignment horizontal="center" wrapText="1"/>
    </xf>
    <xf numFmtId="10" fontId="0" fillId="0" borderId="2" xfId="1" applyNumberFormat="1" applyFont="1" applyBorder="1" applyAlignment="1"/>
    <xf numFmtId="10" fontId="0" fillId="0" borderId="0" xfId="1" applyNumberFormat="1" applyFont="1" applyBorder="1" applyAlignment="1"/>
    <xf numFmtId="1" fontId="0" fillId="0" borderId="0" xfId="0" applyNumberFormat="1" applyAlignment="1"/>
    <xf numFmtId="1" fontId="0" fillId="0" borderId="0" xfId="1" applyNumberFormat="1" applyFont="1" applyBorder="1" applyAlignment="1"/>
    <xf numFmtId="0" fontId="5" fillId="0" borderId="0" xfId="2" applyAlignment="1"/>
    <xf numFmtId="0" fontId="1" fillId="2" borderId="0" xfId="0" applyFont="1" applyFill="1" applyAlignment="1"/>
    <xf numFmtId="0" fontId="0" fillId="0" borderId="0" xfId="0" applyNumberFormat="1" applyFill="1" applyAlignment="1">
      <alignment horizontal="left" wrapText="1"/>
    </xf>
    <xf numFmtId="0" fontId="0" fillId="0" borderId="0" xfId="0" applyNumberFormat="1" applyFont="1" applyFill="1" applyBorder="1" applyAlignment="1">
      <alignment horizontal="left" wrapText="1"/>
    </xf>
    <xf numFmtId="0" fontId="0" fillId="0" borderId="0" xfId="0" applyNumberFormat="1" applyAlignment="1">
      <alignment wrapText="1"/>
    </xf>
    <xf numFmtId="0" fontId="0" fillId="0" borderId="0" xfId="0" applyFont="1" applyAlignment="1">
      <alignment wrapText="1"/>
    </xf>
    <xf numFmtId="0" fontId="0" fillId="2" borderId="0" xfId="0" applyFill="1"/>
    <xf numFmtId="0" fontId="1" fillId="2" borderId="0" xfId="0" applyFont="1" applyFill="1"/>
    <xf numFmtId="10" fontId="0" fillId="0" borderId="0" xfId="0" applyNumberFormat="1" applyAlignment="1"/>
    <xf numFmtId="0" fontId="8" fillId="2" borderId="21" xfId="0" applyNumberFormat="1" applyFont="1" applyFill="1" applyBorder="1" applyAlignment="1">
      <alignment wrapText="1"/>
    </xf>
    <xf numFmtId="0" fontId="8" fillId="2" borderId="22" xfId="0" applyNumberFormat="1" applyFont="1" applyFill="1" applyBorder="1" applyAlignment="1">
      <alignment wrapText="1"/>
    </xf>
    <xf numFmtId="0" fontId="8" fillId="2" borderId="23" xfId="0" applyNumberFormat="1" applyFont="1" applyFill="1" applyBorder="1" applyAlignment="1">
      <alignment wrapText="1"/>
    </xf>
    <xf numFmtId="0" fontId="1" fillId="0" borderId="0" xfId="0" applyNumberFormat="1" applyFont="1" applyAlignment="1">
      <alignment wrapText="1"/>
    </xf>
    <xf numFmtId="0" fontId="0" fillId="0" borderId="0" xfId="0"/>
    <xf numFmtId="0" fontId="0" fillId="0" borderId="0" xfId="0" applyNumberFormat="1" applyFont="1" applyFill="1" applyBorder="1" applyAlignment="1">
      <alignment wrapText="1"/>
    </xf>
    <xf numFmtId="0" fontId="2" fillId="0" borderId="0" xfId="0" applyNumberFormat="1" applyFont="1" applyFill="1" applyBorder="1" applyAlignment="1">
      <alignment wrapText="1"/>
    </xf>
    <xf numFmtId="0" fontId="2" fillId="0" borderId="0" xfId="0" applyNumberFormat="1" applyFont="1" applyAlignment="1">
      <alignment wrapText="1"/>
    </xf>
    <xf numFmtId="0" fontId="2" fillId="0" borderId="0" xfId="0" applyFont="1" applyFill="1" applyAlignment="1">
      <alignment wrapText="1"/>
    </xf>
    <xf numFmtId="0" fontId="0" fillId="0" borderId="0" xfId="0" applyNumberFormat="1" applyFill="1" applyAlignment="1">
      <alignment wrapText="1"/>
    </xf>
    <xf numFmtId="0" fontId="0" fillId="0" borderId="0" xfId="0" applyFill="1"/>
    <xf numFmtId="0" fontId="0" fillId="11" borderId="0" xfId="0" applyFill="1"/>
    <xf numFmtId="0" fontId="0" fillId="12" borderId="0" xfId="0" applyFill="1"/>
    <xf numFmtId="0" fontId="1" fillId="0" borderId="0" xfId="0" applyFont="1"/>
    <xf numFmtId="0" fontId="0" fillId="2" borderId="0" xfId="0" applyFill="1" applyAlignment="1">
      <alignment horizontal="left"/>
    </xf>
    <xf numFmtId="0" fontId="1" fillId="0" borderId="0" xfId="0" applyFont="1" applyAlignment="1">
      <alignment horizontal="left"/>
    </xf>
    <xf numFmtId="0" fontId="0" fillId="0" borderId="0" xfId="0" applyAlignment="1">
      <alignment horizontal="left"/>
    </xf>
    <xf numFmtId="0" fontId="0" fillId="0" borderId="0" xfId="0" quotePrefix="1" applyAlignment="1">
      <alignment horizontal="left"/>
    </xf>
    <xf numFmtId="49" fontId="0" fillId="0" borderId="0" xfId="0" quotePrefix="1" applyNumberFormat="1" applyAlignment="1">
      <alignment horizontal="left"/>
    </xf>
    <xf numFmtId="0" fontId="0" fillId="8" borderId="0" xfId="0" applyFill="1"/>
    <xf numFmtId="0" fontId="0" fillId="13" borderId="0" xfId="0" applyFill="1"/>
    <xf numFmtId="0" fontId="0" fillId="14" borderId="0" xfId="0" applyFill="1"/>
    <xf numFmtId="0" fontId="0" fillId="15" borderId="0" xfId="0" applyFill="1"/>
    <xf numFmtId="0" fontId="0" fillId="16" borderId="0" xfId="0" applyFill="1"/>
    <xf numFmtId="0" fontId="0" fillId="17" borderId="0" xfId="0" applyFill="1"/>
    <xf numFmtId="0" fontId="0" fillId="18" borderId="0" xfId="0" applyFill="1"/>
    <xf numFmtId="0" fontId="0" fillId="19" borderId="0" xfId="0" applyFill="1"/>
    <xf numFmtId="0" fontId="0" fillId="20" borderId="0" xfId="0" applyFill="1"/>
    <xf numFmtId="0" fontId="0" fillId="21" borderId="0" xfId="0" applyFill="1"/>
    <xf numFmtId="0" fontId="0" fillId="0" borderId="0" xfId="0" applyFill="1" applyAlignment="1">
      <alignment horizontal="left"/>
    </xf>
    <xf numFmtId="0" fontId="0" fillId="22" borderId="0" xfId="0" applyFill="1"/>
    <xf numFmtId="0" fontId="0" fillId="10" borderId="0" xfId="0" applyFill="1"/>
    <xf numFmtId="0" fontId="0" fillId="23" borderId="0" xfId="0" applyFill="1"/>
    <xf numFmtId="0" fontId="0" fillId="24" borderId="0" xfId="0" applyFill="1"/>
    <xf numFmtId="0" fontId="0" fillId="25" borderId="0" xfId="0" applyFill="1"/>
    <xf numFmtId="0" fontId="0" fillId="26" borderId="0" xfId="0" applyFill="1"/>
    <xf numFmtId="0" fontId="0" fillId="0" borderId="0" xfId="0" quotePrefix="1" applyFill="1" applyAlignment="1">
      <alignment horizontal="left"/>
    </xf>
    <xf numFmtId="0" fontId="0" fillId="27" borderId="0" xfId="0" applyFill="1"/>
    <xf numFmtId="0" fontId="0" fillId="28" borderId="0" xfId="0" applyFill="1"/>
    <xf numFmtId="0" fontId="2" fillId="30" borderId="0" xfId="0" applyNumberFormat="1" applyFont="1" applyFill="1" applyBorder="1" applyAlignment="1">
      <alignment wrapText="1"/>
    </xf>
    <xf numFmtId="0" fontId="0" fillId="30" borderId="0" xfId="0" applyNumberFormat="1" applyFont="1" applyFill="1" applyBorder="1" applyAlignment="1">
      <alignment wrapText="1"/>
    </xf>
    <xf numFmtId="0" fontId="0" fillId="10" borderId="2" xfId="0" applyFill="1" applyBorder="1" applyAlignment="1">
      <alignment horizontal="left" wrapText="1"/>
    </xf>
    <xf numFmtId="0" fontId="1" fillId="3" borderId="0" xfId="0" applyFont="1" applyFill="1" applyAlignment="1"/>
    <xf numFmtId="0" fontId="0" fillId="3" borderId="0" xfId="0" applyFill="1" applyAlignment="1"/>
    <xf numFmtId="0" fontId="0" fillId="2" borderId="0" xfId="0" applyFill="1" applyAlignment="1"/>
    <xf numFmtId="0" fontId="0" fillId="30" borderId="0" xfId="0" applyNumberFormat="1" applyFill="1" applyAlignment="1">
      <alignment wrapText="1"/>
    </xf>
    <xf numFmtId="0" fontId="2" fillId="30" borderId="0" xfId="0" applyFont="1" applyFill="1" applyAlignment="1">
      <alignment wrapText="1"/>
    </xf>
    <xf numFmtId="0" fontId="2" fillId="30" borderId="0" xfId="0" applyNumberFormat="1" applyFont="1" applyFill="1" applyAlignment="1">
      <alignment wrapText="1"/>
    </xf>
    <xf numFmtId="0" fontId="0" fillId="30" borderId="0" xfId="0" applyFill="1"/>
    <xf numFmtId="0" fontId="2" fillId="0" borderId="0" xfId="0" quotePrefix="1" applyNumberFormat="1" applyFont="1" applyFill="1" applyBorder="1" applyAlignment="1">
      <alignment wrapText="1"/>
    </xf>
    <xf numFmtId="0" fontId="2" fillId="0" borderId="24" xfId="0" applyNumberFormat="1" applyFont="1" applyBorder="1" applyAlignment="1">
      <alignment wrapText="1"/>
    </xf>
    <xf numFmtId="0" fontId="2" fillId="30" borderId="24" xfId="0" applyNumberFormat="1" applyFont="1" applyFill="1" applyBorder="1" applyAlignment="1">
      <alignment wrapText="1"/>
    </xf>
    <xf numFmtId="0" fontId="0" fillId="0" borderId="24" xfId="0" applyNumberFormat="1" applyFont="1" applyFill="1" applyBorder="1" applyAlignment="1">
      <alignment wrapText="1"/>
    </xf>
    <xf numFmtId="0" fontId="0" fillId="0" borderId="24" xfId="0" applyNumberFormat="1" applyBorder="1" applyAlignment="1">
      <alignment wrapText="1"/>
    </xf>
    <xf numFmtId="0" fontId="2" fillId="0" borderId="24" xfId="0" applyNumberFormat="1" applyFont="1" applyFill="1" applyBorder="1" applyAlignment="1">
      <alignment wrapText="1"/>
    </xf>
    <xf numFmtId="0" fontId="0" fillId="30" borderId="24" xfId="0" applyNumberFormat="1" applyFill="1" applyBorder="1" applyAlignment="1">
      <alignment wrapText="1"/>
    </xf>
    <xf numFmtId="0" fontId="2" fillId="0" borderId="24" xfId="0" quotePrefix="1" applyNumberFormat="1" applyFont="1" applyFill="1" applyBorder="1" applyAlignment="1">
      <alignment wrapText="1"/>
    </xf>
    <xf numFmtId="0" fontId="0" fillId="0" borderId="24" xfId="0" applyBorder="1" applyAlignment="1">
      <alignment wrapText="1"/>
    </xf>
    <xf numFmtId="0" fontId="0" fillId="30" borderId="24" xfId="0" applyNumberFormat="1" applyFont="1" applyFill="1" applyBorder="1" applyAlignment="1">
      <alignment wrapText="1"/>
    </xf>
    <xf numFmtId="0" fontId="2" fillId="0" borderId="24" xfId="0" applyFont="1" applyFill="1" applyBorder="1" applyAlignment="1">
      <alignment wrapText="1"/>
    </xf>
    <xf numFmtId="0" fontId="0" fillId="0" borderId="24" xfId="0" applyBorder="1"/>
    <xf numFmtId="0" fontId="0" fillId="0" borderId="0" xfId="0" applyNumberFormat="1" applyBorder="1" applyAlignment="1">
      <alignment wrapText="1"/>
    </xf>
    <xf numFmtId="0" fontId="0" fillId="30" borderId="0" xfId="0" quotePrefix="1" applyNumberFormat="1" applyFont="1" applyFill="1" applyBorder="1" applyAlignment="1">
      <alignment wrapText="1"/>
    </xf>
    <xf numFmtId="0" fontId="8" fillId="2" borderId="0" xfId="0" applyFont="1" applyFill="1"/>
    <xf numFmtId="0" fontId="8" fillId="2" borderId="0" xfId="0" applyFont="1" applyFill="1" applyAlignment="1">
      <alignment horizontal="left"/>
    </xf>
    <xf numFmtId="0" fontId="8" fillId="3" borderId="1" xfId="0" applyFont="1" applyFill="1" applyBorder="1"/>
    <xf numFmtId="0" fontId="8" fillId="3" borderId="0" xfId="0" applyFont="1" applyFill="1"/>
    <xf numFmtId="0" fontId="28" fillId="0" borderId="0" xfId="0" applyFont="1"/>
    <xf numFmtId="0" fontId="2" fillId="30" borderId="0" xfId="0" applyFont="1" applyFill="1"/>
    <xf numFmtId="49" fontId="2" fillId="30" borderId="0" xfId="0" applyNumberFormat="1" applyFont="1" applyFill="1"/>
    <xf numFmtId="49" fontId="0" fillId="0" borderId="0" xfId="0" applyNumberFormat="1"/>
    <xf numFmtId="9" fontId="3" fillId="0" borderId="0" xfId="0" applyNumberFormat="1" applyFont="1"/>
    <xf numFmtId="49" fontId="3" fillId="0" borderId="0" xfId="0" applyNumberFormat="1" applyFont="1"/>
    <xf numFmtId="49" fontId="0" fillId="30" borderId="0" xfId="0" applyNumberFormat="1" applyFill="1"/>
    <xf numFmtId="49" fontId="2" fillId="0" borderId="0" xfId="0" applyNumberFormat="1" applyFont="1"/>
    <xf numFmtId="49" fontId="3" fillId="0" borderId="1" xfId="0" applyNumberFormat="1" applyFont="1" applyBorder="1"/>
    <xf numFmtId="9" fontId="0" fillId="0" borderId="0" xfId="1" applyFont="1" applyFill="1" applyBorder="1" applyAlignment="1"/>
    <xf numFmtId="9" fontId="0" fillId="0" borderId="0" xfId="0" applyNumberFormat="1"/>
    <xf numFmtId="49" fontId="0" fillId="0" borderId="1" xfId="0" applyNumberFormat="1" applyBorder="1"/>
    <xf numFmtId="0" fontId="0" fillId="0" borderId="1" xfId="0" applyBorder="1"/>
    <xf numFmtId="0" fontId="3" fillId="0" borderId="0" xfId="0" applyFont="1"/>
    <xf numFmtId="9" fontId="3" fillId="0" borderId="0" xfId="1" applyFont="1" applyFill="1" applyBorder="1" applyAlignment="1"/>
    <xf numFmtId="49" fontId="0" fillId="30" borderId="1" xfId="0" applyNumberFormat="1" applyFill="1" applyBorder="1"/>
    <xf numFmtId="49" fontId="3" fillId="0" borderId="0" xfId="1" applyNumberFormat="1" applyFont="1" applyFill="1" applyBorder="1" applyAlignment="1"/>
    <xf numFmtId="49" fontId="3" fillId="0" borderId="1" xfId="1" applyNumberFormat="1" applyFont="1" applyFill="1" applyBorder="1" applyAlignment="1"/>
    <xf numFmtId="9" fontId="2" fillId="30" borderId="0" xfId="0" applyNumberFormat="1" applyFont="1" applyFill="1"/>
    <xf numFmtId="9" fontId="2" fillId="0" borderId="0" xfId="0" applyNumberFormat="1" applyFont="1"/>
    <xf numFmtId="49" fontId="2" fillId="0" borderId="1" xfId="0" applyNumberFormat="1" applyFont="1" applyBorder="1"/>
    <xf numFmtId="164" fontId="0" fillId="0" borderId="0" xfId="0" applyNumberFormat="1"/>
    <xf numFmtId="0" fontId="3" fillId="30" borderId="0" xfId="0" applyFont="1" applyFill="1"/>
    <xf numFmtId="164" fontId="2" fillId="0" borderId="0" xfId="0" applyNumberFormat="1" applyFont="1"/>
    <xf numFmtId="0" fontId="3" fillId="0" borderId="0" xfId="1" applyNumberFormat="1" applyFont="1" applyFill="1" applyBorder="1" applyAlignment="1"/>
    <xf numFmtId="164" fontId="3" fillId="0" borderId="0" xfId="1" applyNumberFormat="1" applyFont="1" applyFill="1" applyBorder="1" applyAlignment="1"/>
    <xf numFmtId="0" fontId="2" fillId="0" borderId="0" xfId="0" applyFont="1"/>
    <xf numFmtId="164" fontId="0" fillId="0" borderId="0" xfId="1" applyNumberFormat="1" applyFont="1" applyFill="1" applyBorder="1" applyAlignment="1"/>
    <xf numFmtId="9" fontId="0" fillId="30" borderId="0" xfId="1" applyFont="1" applyFill="1" applyBorder="1" applyAlignment="1"/>
    <xf numFmtId="49" fontId="27" fillId="29" borderId="0" xfId="19" applyNumberFormat="1" applyBorder="1" applyAlignment="1"/>
    <xf numFmtId="0" fontId="2" fillId="0" borderId="0" xfId="0" applyFont="1" applyAlignment="1">
      <alignment horizontal="left"/>
    </xf>
    <xf numFmtId="0" fontId="3" fillId="0" borderId="0" xfId="0" applyFont="1" applyAlignment="1">
      <alignment horizontal="left"/>
    </xf>
    <xf numFmtId="49" fontId="3" fillId="0" borderId="0" xfId="0" applyNumberFormat="1" applyFont="1" applyAlignment="1">
      <alignment horizontal="left"/>
    </xf>
    <xf numFmtId="9" fontId="3" fillId="0" borderId="0" xfId="1" applyFont="1" applyFill="1" applyBorder="1" applyAlignment="1">
      <alignment horizontal="right"/>
    </xf>
    <xf numFmtId="0" fontId="0" fillId="30" borderId="0" xfId="0" applyFill="1" applyAlignment="1">
      <alignment horizontal="left"/>
    </xf>
    <xf numFmtId="0" fontId="3" fillId="0" borderId="1" xfId="0" applyFont="1" applyBorder="1"/>
    <xf numFmtId="49" fontId="3" fillId="30" borderId="0" xfId="0" applyNumberFormat="1" applyFont="1" applyFill="1"/>
    <xf numFmtId="9" fontId="3" fillId="30" borderId="0" xfId="1" applyFont="1" applyFill="1" applyBorder="1" applyAlignment="1"/>
    <xf numFmtId="49" fontId="2" fillId="0" borderId="0" xfId="1" applyNumberFormat="1" applyFont="1" applyFill="1" applyBorder="1" applyAlignment="1"/>
    <xf numFmtId="0" fontId="2" fillId="0" borderId="1" xfId="0" applyFont="1" applyBorder="1"/>
    <xf numFmtId="9" fontId="3" fillId="0" borderId="0" xfId="1" applyFont="1" applyAlignment="1"/>
    <xf numFmtId="0" fontId="2" fillId="0" borderId="0" xfId="1" applyNumberFormat="1" applyFont="1" applyAlignment="1"/>
    <xf numFmtId="9" fontId="2" fillId="0" borderId="0" xfId="1" applyFont="1" applyFill="1" applyBorder="1" applyAlignment="1"/>
    <xf numFmtId="49" fontId="2" fillId="0" borderId="1" xfId="1" applyNumberFormat="1" applyFont="1" applyFill="1" applyBorder="1" applyAlignment="1"/>
    <xf numFmtId="0" fontId="2" fillId="0" borderId="0" xfId="1" applyNumberFormat="1" applyFont="1" applyFill="1" applyBorder="1" applyAlignment="1"/>
    <xf numFmtId="0" fontId="3" fillId="0" borderId="1" xfId="1" applyNumberFormat="1" applyFont="1" applyFill="1" applyBorder="1" applyAlignment="1"/>
    <xf numFmtId="49" fontId="0" fillId="0" borderId="1" xfId="0" applyNumberFormat="1" applyBorder="1" applyAlignment="1">
      <alignment vertical="top"/>
    </xf>
    <xf numFmtId="0" fontId="3" fillId="0" borderId="1" xfId="0" applyFont="1" applyBorder="1" applyAlignment="1">
      <alignment vertical="top"/>
    </xf>
    <xf numFmtId="0" fontId="3" fillId="0" borderId="0" xfId="0" applyFont="1" applyAlignment="1">
      <alignment vertical="top"/>
    </xf>
    <xf numFmtId="49" fontId="3" fillId="0" borderId="1" xfId="0" applyNumberFormat="1" applyFont="1" applyBorder="1" applyAlignment="1">
      <alignment vertical="top"/>
    </xf>
    <xf numFmtId="0" fontId="5" fillId="0" borderId="1" xfId="2" applyBorder="1" applyAlignment="1"/>
    <xf numFmtId="49" fontId="6" fillId="0" borderId="1" xfId="0" applyNumberFormat="1" applyFont="1" applyBorder="1"/>
    <xf numFmtId="1" fontId="0" fillId="0" borderId="0" xfId="0" applyNumberFormat="1"/>
    <xf numFmtId="1" fontId="0" fillId="30" borderId="0" xfId="0" applyNumberFormat="1" applyFill="1"/>
    <xf numFmtId="164" fontId="0" fillId="0" borderId="0" xfId="0" applyNumberFormat="1" applyAlignment="1">
      <alignment wrapText="1"/>
    </xf>
    <xf numFmtId="9" fontId="0" fillId="0" borderId="0" xfId="0" applyNumberFormat="1" applyAlignment="1">
      <alignment wrapText="1"/>
    </xf>
    <xf numFmtId="49" fontId="0" fillId="0" borderId="0" xfId="0" applyNumberFormat="1" applyAlignment="1">
      <alignment wrapText="1"/>
    </xf>
    <xf numFmtId="9" fontId="0" fillId="0" borderId="0" xfId="1" applyFont="1" applyFill="1" applyBorder="1" applyAlignment="1">
      <alignment wrapText="1"/>
    </xf>
    <xf numFmtId="49" fontId="0" fillId="30" borderId="0" xfId="0" applyNumberFormat="1" applyFill="1" applyAlignment="1">
      <alignment wrapText="1"/>
    </xf>
    <xf numFmtId="49" fontId="2" fillId="0" borderId="0" xfId="0" applyNumberFormat="1" applyFont="1" applyAlignment="1">
      <alignment wrapText="1"/>
    </xf>
    <xf numFmtId="9" fontId="2" fillId="0" borderId="0" xfId="0" applyNumberFormat="1" applyFont="1" applyAlignment="1">
      <alignment wrapText="1"/>
    </xf>
    <xf numFmtId="0" fontId="28" fillId="0" borderId="0" xfId="0" applyFont="1" applyAlignment="1">
      <alignment wrapText="1"/>
    </xf>
    <xf numFmtId="49" fontId="0" fillId="31" borderId="0" xfId="0" applyNumberFormat="1" applyFill="1" applyAlignment="1">
      <alignment wrapText="1"/>
    </xf>
    <xf numFmtId="0" fontId="0" fillId="10" borderId="0" xfId="0" applyFill="1" applyAlignment="1">
      <alignment wrapText="1"/>
    </xf>
    <xf numFmtId="1" fontId="0" fillId="30" borderId="0" xfId="0" applyNumberFormat="1" applyFill="1" applyAlignment="1">
      <alignment wrapText="1"/>
    </xf>
    <xf numFmtId="1" fontId="0" fillId="0" borderId="0" xfId="0" applyNumberFormat="1" applyAlignment="1">
      <alignment wrapText="1"/>
    </xf>
    <xf numFmtId="49" fontId="2" fillId="31" borderId="0" xfId="0" applyNumberFormat="1" applyFont="1" applyFill="1" applyAlignment="1">
      <alignment wrapText="1"/>
    </xf>
    <xf numFmtId="9" fontId="2" fillId="0" borderId="0" xfId="1" applyFont="1" applyFill="1" applyBorder="1" applyAlignment="1">
      <alignment wrapText="1"/>
    </xf>
    <xf numFmtId="49" fontId="2" fillId="30" borderId="0" xfId="0" applyNumberFormat="1" applyFont="1" applyFill="1" applyAlignment="1">
      <alignment wrapText="1"/>
    </xf>
    <xf numFmtId="0" fontId="0" fillId="30" borderId="0" xfId="0" applyFill="1" applyAlignment="1">
      <alignment wrapText="1"/>
    </xf>
    <xf numFmtId="9" fontId="0" fillId="30" borderId="0" xfId="1" applyFont="1" applyFill="1" applyBorder="1" applyAlignment="1">
      <alignment wrapText="1"/>
    </xf>
    <xf numFmtId="0" fontId="0" fillId="0" borderId="0" xfId="0" applyAlignment="1">
      <alignment horizontal="left" wrapText="1"/>
    </xf>
    <xf numFmtId="49" fontId="2" fillId="0" borderId="0" xfId="1" applyNumberFormat="1" applyFont="1" applyFill="1" applyBorder="1" applyAlignment="1">
      <alignment wrapText="1"/>
    </xf>
    <xf numFmtId="49" fontId="2" fillId="30" borderId="0" xfId="20" applyNumberFormat="1" applyFont="1" applyFill="1" applyBorder="1" applyAlignment="1">
      <alignment wrapText="1"/>
    </xf>
    <xf numFmtId="0" fontId="2" fillId="0" borderId="0" xfId="1" applyNumberFormat="1" applyFont="1" applyAlignment="1">
      <alignment wrapText="1"/>
    </xf>
    <xf numFmtId="0" fontId="0" fillId="30" borderId="0" xfId="0" applyFill="1" applyAlignment="1">
      <alignment horizontal="left" wrapText="1"/>
    </xf>
    <xf numFmtId="0" fontId="0" fillId="32" borderId="0" xfId="0" applyFill="1" applyAlignment="1">
      <alignment wrapText="1"/>
    </xf>
    <xf numFmtId="0" fontId="28" fillId="32" borderId="0" xfId="0" applyFont="1" applyFill="1" applyAlignment="1">
      <alignment wrapText="1"/>
    </xf>
    <xf numFmtId="9" fontId="2" fillId="30" borderId="0" xfId="0" applyNumberFormat="1" applyFont="1" applyFill="1" applyAlignment="1">
      <alignment wrapText="1"/>
    </xf>
    <xf numFmtId="0" fontId="2" fillId="0" borderId="0" xfId="0" applyFont="1" applyAlignment="1">
      <alignment horizontal="left" wrapText="1"/>
    </xf>
    <xf numFmtId="0" fontId="0" fillId="31" borderId="0" xfId="0" applyFill="1"/>
    <xf numFmtId="164" fontId="0" fillId="0" borderId="0" xfId="1" applyNumberFormat="1" applyFont="1" applyFill="1" applyBorder="1" applyAlignment="1">
      <alignment wrapText="1"/>
    </xf>
    <xf numFmtId="164" fontId="2" fillId="0" borderId="0" xfId="0" applyNumberFormat="1" applyFont="1" applyAlignment="1">
      <alignment wrapText="1"/>
    </xf>
    <xf numFmtId="0" fontId="8" fillId="2" borderId="0" xfId="21" applyFont="1" applyFill="1" applyAlignment="1">
      <alignment wrapText="1"/>
    </xf>
    <xf numFmtId="0" fontId="8" fillId="2" borderId="0" xfId="21" applyFont="1" applyFill="1" applyAlignment="1">
      <alignment horizontal="right" wrapText="1"/>
    </xf>
    <xf numFmtId="0" fontId="8" fillId="2" borderId="0" xfId="21" applyFont="1" applyFill="1" applyAlignment="1">
      <alignment horizontal="left" wrapText="1"/>
    </xf>
    <xf numFmtId="0" fontId="2" fillId="0" borderId="0" xfId="21"/>
    <xf numFmtId="0" fontId="7" fillId="0" borderId="0" xfId="21" applyFont="1"/>
    <xf numFmtId="0" fontId="1" fillId="0" borderId="0" xfId="21" applyFont="1"/>
    <xf numFmtId="0" fontId="30" fillId="0" borderId="0" xfId="0" applyNumberFormat="1" applyFont="1" applyFill="1"/>
    <xf numFmtId="0" fontId="13" fillId="6" borderId="6" xfId="0" applyFont="1" applyFill="1" applyBorder="1" applyAlignment="1">
      <alignment horizontal="left" wrapText="1"/>
    </xf>
    <xf numFmtId="0" fontId="13" fillId="6" borderId="7" xfId="0" applyFont="1" applyFill="1" applyBorder="1" applyAlignment="1">
      <alignment horizontal="left" wrapText="1"/>
    </xf>
    <xf numFmtId="0" fontId="13" fillId="6" borderId="8" xfId="0" applyFont="1" applyFill="1" applyBorder="1" applyAlignment="1">
      <alignment horizontal="left" wrapText="1"/>
    </xf>
    <xf numFmtId="0" fontId="1" fillId="4" borderId="0" xfId="0" applyFont="1" applyFill="1" applyAlignment="1">
      <alignment horizontal="left"/>
    </xf>
    <xf numFmtId="0" fontId="0" fillId="5" borderId="0" xfId="0" applyFill="1" applyAlignment="1">
      <alignment horizontal="left"/>
    </xf>
  </cellXfs>
  <cellStyles count="22">
    <cellStyle name="2x indented GHG Textfiels" xfId="10" xr:uid="{00000000-0005-0000-0000-000000000000}"/>
    <cellStyle name="5x indented GHG Textfiels" xfId="11" xr:uid="{00000000-0005-0000-0000-000001000000}"/>
    <cellStyle name="AggCels" xfId="12" xr:uid="{00000000-0005-0000-0000-000002000000}"/>
    <cellStyle name="AggGreen_bld" xfId="15" xr:uid="{00000000-0005-0000-0000-000003000000}"/>
    <cellStyle name="Body: normal cell 2" xfId="5" xr:uid="{00000000-0005-0000-0000-000004000000}"/>
    <cellStyle name="Comma 6" xfId="6" xr:uid="{00000000-0005-0000-0000-000005000000}"/>
    <cellStyle name="Constants" xfId="8" xr:uid="{00000000-0005-0000-0000-000006000000}"/>
    <cellStyle name="CustomizationCells" xfId="17" xr:uid="{00000000-0005-0000-0000-000007000000}"/>
    <cellStyle name="Empty_B_border" xfId="16" xr:uid="{00000000-0005-0000-0000-000008000000}"/>
    <cellStyle name="Header: bottom row 2" xfId="4" xr:uid="{00000000-0005-0000-0000-000009000000}"/>
    <cellStyle name="Headline" xfId="7" xr:uid="{00000000-0005-0000-0000-00000A000000}"/>
    <cellStyle name="Hyperlink" xfId="2" builtinId="8"/>
    <cellStyle name="Neutral" xfId="19" builtinId="28"/>
    <cellStyle name="Neutral 2" xfId="20" xr:uid="{6D41A49D-916B-4110-8058-31D43761D051}"/>
    <cellStyle name="Normal" xfId="0" builtinId="0"/>
    <cellStyle name="Normal 2" xfId="3" xr:uid="{00000000-0005-0000-0000-00000E000000}"/>
    <cellStyle name="Normal 2 2" xfId="21" xr:uid="{38E2801A-3A6F-4377-8DD7-44FCF3511822}"/>
    <cellStyle name="Normal 3" xfId="18" xr:uid="{00000000-0005-0000-0000-00000F000000}"/>
    <cellStyle name="Normal GHG Textfiels Bold" xfId="9" xr:uid="{00000000-0005-0000-0000-000010000000}"/>
    <cellStyle name="Normal GHG-Shade" xfId="14" xr:uid="{00000000-0005-0000-0000-000011000000}"/>
    <cellStyle name="Percent" xfId="1" builtinId="5"/>
    <cellStyle name="Обычный_CRF2002 (1)" xfId="13" xr:uid="{00000000-0005-0000-0000-000013000000}"/>
  </cellStyles>
  <dxfs count="4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740000"/>
      <color rgb="FFC1FFC7"/>
      <color rgb="FF741300"/>
      <color rgb="FFAD6600"/>
      <color rgb="FFAA1D00"/>
      <color rgb="FFAF64FF"/>
      <color rgb="FFC2DFFD"/>
      <color rgb="FFFF00FF"/>
      <color rgb="FFFF6400"/>
      <color rgb="FFFF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emf"/><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1</xdr:col>
      <xdr:colOff>7471</xdr:colOff>
      <xdr:row>18</xdr:row>
      <xdr:rowOff>0</xdr:rowOff>
    </xdr:to>
    <xdr:pic>
      <xdr:nvPicPr>
        <xdr:cNvPr id="2" name="Picture 1">
          <a:extLst>
            <a:ext uri="{FF2B5EF4-FFF2-40B4-BE49-F238E27FC236}">
              <a16:creationId xmlns:a16="http://schemas.microsoft.com/office/drawing/2014/main" id="{00000000-0008-0000-05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381000"/>
          <a:ext cx="5362575" cy="3048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21</xdr:row>
      <xdr:rowOff>0</xdr:rowOff>
    </xdr:from>
    <xdr:to>
      <xdr:col>1</xdr:col>
      <xdr:colOff>459441</xdr:colOff>
      <xdr:row>36</xdr:row>
      <xdr:rowOff>180975</xdr:rowOff>
    </xdr:to>
    <xdr:pic>
      <xdr:nvPicPr>
        <xdr:cNvPr id="3" name="Picture 2">
          <a:extLst>
            <a:ext uri="{FF2B5EF4-FFF2-40B4-BE49-F238E27FC236}">
              <a16:creationId xmlns:a16="http://schemas.microsoft.com/office/drawing/2014/main" id="{00000000-0008-0000-05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4000500"/>
          <a:ext cx="5781675" cy="30384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40</xdr:row>
      <xdr:rowOff>0</xdr:rowOff>
    </xdr:from>
    <xdr:to>
      <xdr:col>1</xdr:col>
      <xdr:colOff>649941</xdr:colOff>
      <xdr:row>56</xdr:row>
      <xdr:rowOff>47625</xdr:rowOff>
    </xdr:to>
    <xdr:pic>
      <xdr:nvPicPr>
        <xdr:cNvPr id="4" name="Picture 3">
          <a:extLst>
            <a:ext uri="{FF2B5EF4-FFF2-40B4-BE49-F238E27FC236}">
              <a16:creationId xmlns:a16="http://schemas.microsoft.com/office/drawing/2014/main" id="{00000000-0008-0000-0500-000004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7620000"/>
          <a:ext cx="5972175" cy="3095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60</xdr:row>
      <xdr:rowOff>0</xdr:rowOff>
    </xdr:from>
    <xdr:to>
      <xdr:col>2</xdr:col>
      <xdr:colOff>518373</xdr:colOff>
      <xdr:row>82</xdr:row>
      <xdr:rowOff>83508</xdr:rowOff>
    </xdr:to>
    <xdr:pic>
      <xdr:nvPicPr>
        <xdr:cNvPr id="9" name="Picture 8">
          <a:extLst>
            <a:ext uri="{FF2B5EF4-FFF2-40B4-BE49-F238E27FC236}">
              <a16:creationId xmlns:a16="http://schemas.microsoft.com/office/drawing/2014/main" id="{00000000-0008-0000-0500-000009000000}"/>
            </a:ext>
          </a:extLst>
        </xdr:cNvPr>
        <xdr:cNvPicPr>
          <a:picLocks noChangeAspect="1"/>
        </xdr:cNvPicPr>
      </xdr:nvPicPr>
      <xdr:blipFill>
        <a:blip xmlns:r="http://schemas.openxmlformats.org/officeDocument/2006/relationships" r:embed="rId4"/>
        <a:stretch>
          <a:fillRect/>
        </a:stretch>
      </xdr:blipFill>
      <xdr:spPr>
        <a:xfrm>
          <a:off x="0" y="11452412"/>
          <a:ext cx="6666667" cy="4285714"/>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Jeffrey Rissman" id="{B00FCA73-CF7C-485F-97CC-E019AA8A9F68}" userId="S::jeff@energyinnovation.onmicrosoft.com::f3f117cb-d7f5-455c-900f-329d977050a0"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D3" dT="2021-05-24T22:06:30.26" personId="{B00FCA73-CF7C-485F-97CC-E019AA8A9F68}" id="{26704279-2885-40D0-93DE-364F111A752C}">
    <text>This column is used for grouping policy effects into a single wedge (in a wedge diagram) and a single box (in a cost curve diagram).  Leave blank to omit a lever from these diagrams.  (In that case, the lever will retain its setting during all runs used to build a wedge diagram or cost curve.)</text>
  </threadedComment>
</ThreadedComments>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energypolicy.solutions/" TargetMode="Externa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wamu.org/story/19/03/18/japan-is-betting-big-on-the-future-of-hydrogen-cars/" TargetMode="External"/><Relationship Id="rId1" Type="http://schemas.openxmlformats.org/officeDocument/2006/relationships/hyperlink" Target="https://www.fas.org/sgp/crs/misc/R40562.pdf,%20p.3,%20paragraph%201" TargetMode="External"/><Relationship Id="rId5" Type="http://schemas.openxmlformats.org/officeDocument/2006/relationships/comments" Target="../comments2.xml"/><Relationship Id="rId4"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s://unfccc.int/sites/default/files/resource/Saudi%20Arabia%20NC3_22%20Dec%202016.pdf" TargetMode="Externa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44"/>
  <sheetViews>
    <sheetView workbookViewId="0"/>
  </sheetViews>
  <sheetFormatPr defaultColWidth="8.81640625" defaultRowHeight="14.5" x14ac:dyDescent="0.35"/>
  <cols>
    <col min="1" max="1" width="17.08984375" style="9" customWidth="1"/>
    <col min="2" max="2" width="19.36328125" style="9" customWidth="1"/>
    <col min="3" max="3" width="20.36328125" style="9" customWidth="1"/>
    <col min="4" max="16384" width="8.81640625" style="9"/>
  </cols>
  <sheetData>
    <row r="1" spans="1:1" x14ac:dyDescent="0.35">
      <c r="A1" s="12" t="s">
        <v>89</v>
      </c>
    </row>
    <row r="3" spans="1:1" x14ac:dyDescent="0.35">
      <c r="A3" s="9" t="s">
        <v>90</v>
      </c>
    </row>
    <row r="4" spans="1:1" x14ac:dyDescent="0.35">
      <c r="A4" s="9" t="s">
        <v>130</v>
      </c>
    </row>
    <row r="5" spans="1:1" x14ac:dyDescent="0.35">
      <c r="A5" s="9" t="s">
        <v>95</v>
      </c>
    </row>
    <row r="6" spans="1:1" x14ac:dyDescent="0.35">
      <c r="A6" s="9" t="s">
        <v>91</v>
      </c>
    </row>
    <row r="8" spans="1:1" x14ac:dyDescent="0.35">
      <c r="A8" s="9" t="s">
        <v>92</v>
      </c>
    </row>
    <row r="9" spans="1:1" x14ac:dyDescent="0.35">
      <c r="A9" s="9" t="s">
        <v>93</v>
      </c>
    </row>
    <row r="10" spans="1:1" x14ac:dyDescent="0.35">
      <c r="A10" s="48" t="s">
        <v>94</v>
      </c>
    </row>
    <row r="11" spans="1:1" x14ac:dyDescent="0.35">
      <c r="A11" s="48"/>
    </row>
    <row r="12" spans="1:1" x14ac:dyDescent="0.35">
      <c r="A12" s="9" t="s">
        <v>96</v>
      </c>
    </row>
    <row r="13" spans="1:1" x14ac:dyDescent="0.35">
      <c r="A13" s="9" t="s">
        <v>97</v>
      </c>
    </row>
    <row r="14" spans="1:1" x14ac:dyDescent="0.35">
      <c r="A14" s="9" t="s">
        <v>98</v>
      </c>
    </row>
    <row r="16" spans="1:1" x14ac:dyDescent="0.35">
      <c r="A16" s="9" t="s">
        <v>782</v>
      </c>
    </row>
    <row r="17" spans="1:3" x14ac:dyDescent="0.35">
      <c r="A17" s="9">
        <f>MAX(PolicyLevers!H:H)</f>
        <v>542</v>
      </c>
    </row>
    <row r="19" spans="1:3" x14ac:dyDescent="0.35">
      <c r="A19" s="99" t="s">
        <v>1032</v>
      </c>
      <c r="B19" s="100"/>
    </row>
    <row r="21" spans="1:3" x14ac:dyDescent="0.35">
      <c r="A21" s="49" t="s">
        <v>1033</v>
      </c>
      <c r="B21" s="101"/>
      <c r="C21" s="101"/>
    </row>
    <row r="22" spans="1:3" x14ac:dyDescent="0.35">
      <c r="A22" s="9" t="s">
        <v>1034</v>
      </c>
    </row>
    <row r="23" spans="1:3" x14ac:dyDescent="0.35">
      <c r="A23" s="9" t="s">
        <v>1035</v>
      </c>
    </row>
    <row r="24" spans="1:3" x14ac:dyDescent="0.35">
      <c r="A24" s="9" t="s">
        <v>1036</v>
      </c>
    </row>
    <row r="26" spans="1:3" x14ac:dyDescent="0.35">
      <c r="A26" s="12" t="s">
        <v>1037</v>
      </c>
    </row>
    <row r="27" spans="1:3" x14ac:dyDescent="0.35">
      <c r="A27" s="49" t="s">
        <v>3</v>
      </c>
      <c r="B27" s="49" t="s">
        <v>1038</v>
      </c>
      <c r="C27" s="49" t="s">
        <v>1039</v>
      </c>
    </row>
    <row r="28" spans="1:3" x14ac:dyDescent="0.35">
      <c r="A28" s="9" t="s">
        <v>38</v>
      </c>
      <c r="B28" s="9" t="s">
        <v>453</v>
      </c>
      <c r="C28" s="9" t="s">
        <v>1041</v>
      </c>
    </row>
    <row r="30" spans="1:3" x14ac:dyDescent="0.35">
      <c r="A30" s="12" t="s">
        <v>1042</v>
      </c>
    </row>
    <row r="31" spans="1:3" x14ac:dyDescent="0.35">
      <c r="A31" s="49" t="s">
        <v>3</v>
      </c>
      <c r="B31" s="49" t="s">
        <v>1038</v>
      </c>
      <c r="C31" s="49" t="s">
        <v>1039</v>
      </c>
    </row>
    <row r="32" spans="1:3" x14ac:dyDescent="0.35">
      <c r="A32" s="9" t="s">
        <v>1040</v>
      </c>
      <c r="B32" s="9" t="s">
        <v>124</v>
      </c>
      <c r="C32" s="9" t="s">
        <v>1127</v>
      </c>
    </row>
    <row r="34" spans="1:1" x14ac:dyDescent="0.35">
      <c r="A34" s="12" t="s">
        <v>1128</v>
      </c>
    </row>
    <row r="35" spans="1:1" x14ac:dyDescent="0.35">
      <c r="A35" s="9" t="s">
        <v>1129</v>
      </c>
    </row>
    <row r="36" spans="1:1" x14ac:dyDescent="0.35">
      <c r="A36" s="9" t="s">
        <v>1130</v>
      </c>
    </row>
    <row r="37" spans="1:1" x14ac:dyDescent="0.35">
      <c r="A37" s="9" t="s">
        <v>1043</v>
      </c>
    </row>
    <row r="38" spans="1:1" x14ac:dyDescent="0.35">
      <c r="A38" s="9" t="s">
        <v>1044</v>
      </c>
    </row>
    <row r="40" spans="1:1" x14ac:dyDescent="0.35">
      <c r="A40" s="9" t="s">
        <v>1136</v>
      </c>
    </row>
    <row r="41" spans="1:1" x14ac:dyDescent="0.35">
      <c r="A41" s="9" t="s">
        <v>1187</v>
      </c>
    </row>
    <row r="42" spans="1:1" x14ac:dyDescent="0.35">
      <c r="A42" s="9" t="s">
        <v>1188</v>
      </c>
    </row>
    <row r="43" spans="1:1" x14ac:dyDescent="0.35">
      <c r="A43" s="9" t="s">
        <v>1189</v>
      </c>
    </row>
    <row r="44" spans="1:1" x14ac:dyDescent="0.35">
      <c r="A44" s="9" t="s">
        <v>1190</v>
      </c>
    </row>
  </sheetData>
  <hyperlinks>
    <hyperlink ref="A10" r:id="rId1" xr:uid="{00000000-0004-0000-0000-000000000000}"/>
  </hyperlinks>
  <pageMargins left="0.7" right="0.7" top="0.75" bottom="0.75" header="0.3" footer="0.3"/>
  <pageSetup orientation="portrait" horizontalDpi="1200" verticalDpi="1200"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5645FD-1BF7-447E-BEEA-BBB7B312BBB0}">
  <sheetPr>
    <tabColor rgb="FF92D050"/>
  </sheetPr>
  <dimension ref="A1:J139"/>
  <sheetViews>
    <sheetView zoomScale="90" zoomScaleNormal="90" workbookViewId="0">
      <selection activeCell="E6" sqref="E6"/>
    </sheetView>
  </sheetViews>
  <sheetFormatPr defaultRowHeight="14.5" x14ac:dyDescent="0.35"/>
  <cols>
    <col min="1" max="1" width="13.54296875" style="61" customWidth="1"/>
    <col min="2" max="2" width="21.26953125" style="61" customWidth="1"/>
    <col min="3" max="3" width="21.54296875" style="61" customWidth="1"/>
    <col min="4" max="5" width="20.1796875" style="61" customWidth="1"/>
    <col min="6" max="6" width="8.54296875" style="61" customWidth="1"/>
    <col min="7" max="7" width="8.81640625" style="61" customWidth="1"/>
    <col min="8" max="8" width="8.6328125" style="61" customWidth="1"/>
    <col min="9" max="9" width="12.26953125" style="61" customWidth="1"/>
    <col min="10" max="10" width="103.08984375" style="61" customWidth="1"/>
    <col min="11" max="16384" width="8.7265625" style="61"/>
  </cols>
  <sheetData>
    <row r="1" spans="1:10" x14ac:dyDescent="0.35">
      <c r="A1" s="212" t="s">
        <v>1430</v>
      </c>
      <c r="B1" s="210"/>
      <c r="C1" s="210"/>
      <c r="D1" s="210"/>
      <c r="E1" s="210"/>
      <c r="F1" s="210"/>
      <c r="G1" s="210"/>
      <c r="H1" s="210"/>
      <c r="I1" s="210"/>
      <c r="J1" s="210"/>
    </row>
    <row r="2" spans="1:10" x14ac:dyDescent="0.35">
      <c r="A2" s="211" t="s">
        <v>1429</v>
      </c>
      <c r="B2" s="210"/>
      <c r="C2" s="210"/>
      <c r="D2" s="210"/>
      <c r="E2" s="210"/>
      <c r="F2" s="210"/>
      <c r="G2" s="210"/>
      <c r="H2" s="210"/>
      <c r="I2" s="210"/>
      <c r="J2" s="210"/>
    </row>
    <row r="3" spans="1:10" ht="44.4" customHeight="1" x14ac:dyDescent="0.35">
      <c r="A3" s="207" t="s">
        <v>3</v>
      </c>
      <c r="B3" s="207" t="s">
        <v>0</v>
      </c>
      <c r="C3" s="207" t="s">
        <v>1</v>
      </c>
      <c r="D3" s="209" t="s">
        <v>366</v>
      </c>
      <c r="E3" s="207" t="s">
        <v>537</v>
      </c>
      <c r="F3" s="208" t="s">
        <v>55</v>
      </c>
      <c r="G3" s="208" t="s">
        <v>56</v>
      </c>
      <c r="H3" s="208" t="s">
        <v>67</v>
      </c>
      <c r="I3" s="207" t="s">
        <v>11</v>
      </c>
      <c r="J3" s="207" t="s">
        <v>2</v>
      </c>
    </row>
    <row r="4" spans="1:10" ht="87" customHeight="1" x14ac:dyDescent="0.35">
      <c r="A4" s="180" t="s">
        <v>1216</v>
      </c>
      <c r="B4" s="103" t="s">
        <v>1217</v>
      </c>
      <c r="C4" s="103" t="s">
        <v>1132</v>
      </c>
      <c r="D4" s="103" t="s">
        <v>1341</v>
      </c>
      <c r="E4" s="184" t="s">
        <v>567</v>
      </c>
      <c r="F4" s="184">
        <v>0</v>
      </c>
      <c r="G4" s="184">
        <v>0.33</v>
      </c>
      <c r="H4" s="184">
        <v>0.01</v>
      </c>
      <c r="I4" s="183" t="s">
        <v>15</v>
      </c>
      <c r="J4" s="182" t="s">
        <v>1218</v>
      </c>
    </row>
    <row r="5" spans="1:10" ht="90" customHeight="1" x14ac:dyDescent="0.35">
      <c r="A5" s="180" t="s">
        <v>1216</v>
      </c>
      <c r="B5" s="4" t="s">
        <v>1219</v>
      </c>
      <c r="C5" s="4" t="s">
        <v>290</v>
      </c>
      <c r="D5" s="4" t="s">
        <v>1342</v>
      </c>
      <c r="E5" s="4" t="s">
        <v>555</v>
      </c>
      <c r="F5" s="181">
        <v>0</v>
      </c>
      <c r="G5" s="179">
        <v>1</v>
      </c>
      <c r="H5" s="179">
        <v>0.01</v>
      </c>
      <c r="I5" s="180" t="s">
        <v>18</v>
      </c>
      <c r="J5" s="182" t="s">
        <v>1220</v>
      </c>
    </row>
    <row r="6" spans="1:10" ht="90" customHeight="1" x14ac:dyDescent="0.35">
      <c r="A6" s="180" t="s">
        <v>1216</v>
      </c>
      <c r="B6" s="4" t="s">
        <v>1221</v>
      </c>
      <c r="C6" s="4" t="s">
        <v>291</v>
      </c>
      <c r="D6" s="4" t="s">
        <v>1343</v>
      </c>
      <c r="E6" s="4" t="s">
        <v>553</v>
      </c>
      <c r="F6" s="181">
        <v>0</v>
      </c>
      <c r="G6" s="179">
        <v>1</v>
      </c>
      <c r="H6" s="179">
        <v>0.01</v>
      </c>
      <c r="I6" s="180" t="s">
        <v>18</v>
      </c>
      <c r="J6" s="180" t="s">
        <v>1222</v>
      </c>
    </row>
    <row r="7" spans="1:10" ht="90" customHeight="1" x14ac:dyDescent="0.35">
      <c r="A7" s="180" t="s">
        <v>1216</v>
      </c>
      <c r="B7" s="4" t="s">
        <v>1223</v>
      </c>
      <c r="C7" s="4" t="s">
        <v>757</v>
      </c>
      <c r="D7" s="4" t="s">
        <v>1344</v>
      </c>
      <c r="E7" s="4" t="s">
        <v>758</v>
      </c>
      <c r="F7" s="181">
        <v>0</v>
      </c>
      <c r="G7" s="179">
        <v>1</v>
      </c>
      <c r="H7" s="179">
        <v>0.01</v>
      </c>
      <c r="I7" s="180" t="s">
        <v>759</v>
      </c>
      <c r="J7" s="197" t="s">
        <v>1224</v>
      </c>
    </row>
    <row r="8" spans="1:10" ht="90" customHeight="1" x14ac:dyDescent="0.35">
      <c r="A8" s="180" t="s">
        <v>1216</v>
      </c>
      <c r="B8" s="103" t="s">
        <v>1225</v>
      </c>
      <c r="C8" s="103" t="s">
        <v>1098</v>
      </c>
      <c r="D8" s="103" t="s">
        <v>1345</v>
      </c>
      <c r="E8" s="3" t="s">
        <v>753</v>
      </c>
      <c r="F8" s="191">
        <v>0</v>
      </c>
      <c r="G8" s="191">
        <v>1</v>
      </c>
      <c r="H8" s="191">
        <v>0.01</v>
      </c>
      <c r="I8" s="191" t="s">
        <v>754</v>
      </c>
      <c r="J8" s="182" t="s">
        <v>1226</v>
      </c>
    </row>
    <row r="9" spans="1:10" ht="63.25" customHeight="1" x14ac:dyDescent="0.35">
      <c r="A9" s="180" t="s">
        <v>1216</v>
      </c>
      <c r="B9" s="4" t="s">
        <v>1227</v>
      </c>
      <c r="C9" s="4" t="s">
        <v>801</v>
      </c>
      <c r="D9" s="4" t="s">
        <v>1346</v>
      </c>
      <c r="E9" s="4" t="s">
        <v>800</v>
      </c>
      <c r="F9" s="181">
        <v>0</v>
      </c>
      <c r="G9" s="181">
        <v>1</v>
      </c>
      <c r="H9" s="181">
        <v>0.01</v>
      </c>
      <c r="I9" s="180" t="s">
        <v>101</v>
      </c>
      <c r="J9" s="182" t="s">
        <v>1428</v>
      </c>
    </row>
    <row r="10" spans="1:10" ht="90" customHeight="1" x14ac:dyDescent="0.35">
      <c r="A10" s="180" t="s">
        <v>1216</v>
      </c>
      <c r="B10" s="4" t="s">
        <v>1228</v>
      </c>
      <c r="C10" s="4" t="s">
        <v>306</v>
      </c>
      <c r="D10" s="4" t="s">
        <v>1347</v>
      </c>
      <c r="E10" s="4" t="s">
        <v>590</v>
      </c>
      <c r="F10" s="181">
        <v>0</v>
      </c>
      <c r="G10" s="181">
        <v>0.22</v>
      </c>
      <c r="H10" s="181">
        <v>0.01</v>
      </c>
      <c r="I10" s="180" t="s">
        <v>15</v>
      </c>
      <c r="J10" s="182" t="s">
        <v>1427</v>
      </c>
    </row>
    <row r="11" spans="1:10" ht="65.75" customHeight="1" x14ac:dyDescent="0.35">
      <c r="A11" s="185" t="s">
        <v>1216</v>
      </c>
      <c r="B11" s="4" t="s">
        <v>1229</v>
      </c>
      <c r="C11" s="4" t="s">
        <v>6</v>
      </c>
      <c r="D11" s="4" t="s">
        <v>1348</v>
      </c>
      <c r="E11" s="4" t="s">
        <v>589</v>
      </c>
      <c r="F11" s="4">
        <v>0</v>
      </c>
      <c r="G11" s="4">
        <v>1</v>
      </c>
      <c r="H11" s="4">
        <v>1</v>
      </c>
      <c r="I11" s="180" t="s">
        <v>12</v>
      </c>
      <c r="J11" s="182" t="s">
        <v>1230</v>
      </c>
    </row>
    <row r="12" spans="1:10" ht="90" customHeight="1" x14ac:dyDescent="0.35">
      <c r="A12" s="185" t="s">
        <v>1216</v>
      </c>
      <c r="B12" s="4" t="s">
        <v>1231</v>
      </c>
      <c r="C12" s="4" t="s">
        <v>307</v>
      </c>
      <c r="D12" s="195" t="s">
        <v>1349</v>
      </c>
      <c r="E12" s="4" t="s">
        <v>588</v>
      </c>
      <c r="F12" s="4">
        <v>0</v>
      </c>
      <c r="G12" s="179">
        <v>0.24</v>
      </c>
      <c r="H12" s="178">
        <v>5.0000000000000001E-3</v>
      </c>
      <c r="I12" s="180" t="s">
        <v>261</v>
      </c>
      <c r="J12" s="182" t="s">
        <v>1232</v>
      </c>
    </row>
    <row r="13" spans="1:10" ht="50.5" customHeight="1" x14ac:dyDescent="0.35">
      <c r="A13" s="185" t="s">
        <v>1216</v>
      </c>
      <c r="B13" s="4" t="s">
        <v>1233</v>
      </c>
      <c r="C13" s="4" t="s">
        <v>266</v>
      </c>
      <c r="D13" s="195" t="s">
        <v>1349</v>
      </c>
      <c r="E13" s="4" t="s">
        <v>587</v>
      </c>
      <c r="F13" s="4">
        <v>0</v>
      </c>
      <c r="G13" s="181">
        <v>0.5</v>
      </c>
      <c r="H13" s="179">
        <v>0.01</v>
      </c>
      <c r="I13" s="180" t="s">
        <v>267</v>
      </c>
      <c r="J13" s="186"/>
    </row>
    <row r="14" spans="1:10" ht="52" customHeight="1" x14ac:dyDescent="0.35">
      <c r="A14" s="185" t="s">
        <v>1216</v>
      </c>
      <c r="B14" s="4" t="s">
        <v>1234</v>
      </c>
      <c r="C14" s="4" t="s">
        <v>114</v>
      </c>
      <c r="D14" s="4" t="s">
        <v>1350</v>
      </c>
      <c r="E14" s="4" t="s">
        <v>586</v>
      </c>
      <c r="F14" s="4">
        <v>0</v>
      </c>
      <c r="G14" s="4">
        <v>1</v>
      </c>
      <c r="H14" s="4">
        <v>1</v>
      </c>
      <c r="I14" s="180" t="s">
        <v>12</v>
      </c>
      <c r="J14" s="186" t="s">
        <v>1235</v>
      </c>
    </row>
    <row r="15" spans="1:10" ht="49" customHeight="1" x14ac:dyDescent="0.35">
      <c r="A15" s="185" t="s">
        <v>1216</v>
      </c>
      <c r="B15" s="4" t="s">
        <v>1236</v>
      </c>
      <c r="C15" s="4" t="s">
        <v>5</v>
      </c>
      <c r="D15" s="4" t="s">
        <v>1351</v>
      </c>
      <c r="E15" s="4" t="s">
        <v>584</v>
      </c>
      <c r="F15" s="4">
        <v>0</v>
      </c>
      <c r="G15" s="4">
        <v>1</v>
      </c>
      <c r="H15" s="4">
        <v>1</v>
      </c>
      <c r="I15" s="180" t="s">
        <v>12</v>
      </c>
      <c r="J15" s="182" t="s">
        <v>1237</v>
      </c>
    </row>
    <row r="16" spans="1:10" ht="90" customHeight="1" x14ac:dyDescent="0.35">
      <c r="A16" s="185" t="s">
        <v>1216</v>
      </c>
      <c r="B16" s="4" t="s">
        <v>1238</v>
      </c>
      <c r="C16" s="4" t="s">
        <v>780</v>
      </c>
      <c r="D16" s="4" t="s">
        <v>1352</v>
      </c>
      <c r="E16" s="4" t="s">
        <v>585</v>
      </c>
      <c r="F16" s="181">
        <v>0</v>
      </c>
      <c r="G16" s="181">
        <v>0.5</v>
      </c>
      <c r="H16" s="181">
        <v>0.01</v>
      </c>
      <c r="I16" s="180" t="s">
        <v>781</v>
      </c>
      <c r="J16" s="186" t="s">
        <v>1239</v>
      </c>
    </row>
    <row r="17" spans="1:10" ht="90" customHeight="1" x14ac:dyDescent="0.35">
      <c r="A17" s="185" t="s">
        <v>1216</v>
      </c>
      <c r="B17" s="193" t="s">
        <v>1240</v>
      </c>
      <c r="C17" s="4" t="s">
        <v>725</v>
      </c>
      <c r="D17" s="193" t="s">
        <v>1353</v>
      </c>
      <c r="E17" s="4" t="s">
        <v>549</v>
      </c>
      <c r="F17" s="4">
        <v>0</v>
      </c>
      <c r="G17" s="193">
        <v>400</v>
      </c>
      <c r="H17" s="4">
        <v>5</v>
      </c>
      <c r="I17" s="182" t="s">
        <v>1015</v>
      </c>
      <c r="J17" s="182" t="s">
        <v>1426</v>
      </c>
    </row>
    <row r="18" spans="1:10" ht="90" customHeight="1" x14ac:dyDescent="0.35">
      <c r="A18" s="185" t="s">
        <v>1216</v>
      </c>
      <c r="B18" s="4" t="s">
        <v>1241</v>
      </c>
      <c r="C18" s="4" t="s">
        <v>293</v>
      </c>
      <c r="D18" s="4" t="s">
        <v>1354</v>
      </c>
      <c r="E18" s="4" t="s">
        <v>548</v>
      </c>
      <c r="F18" s="181">
        <v>0</v>
      </c>
      <c r="G18" s="181">
        <v>0.2</v>
      </c>
      <c r="H18" s="206">
        <v>5.0000000000000001E-3</v>
      </c>
      <c r="I18" s="180" t="s">
        <v>132</v>
      </c>
      <c r="J18" s="186" t="s">
        <v>1242</v>
      </c>
    </row>
    <row r="19" spans="1:10" ht="62.75" customHeight="1" x14ac:dyDescent="0.35">
      <c r="A19" s="185" t="s">
        <v>1216</v>
      </c>
      <c r="B19" s="3" t="s">
        <v>1243</v>
      </c>
      <c r="C19" s="3" t="s">
        <v>470</v>
      </c>
      <c r="D19" s="3" t="s">
        <v>1355</v>
      </c>
      <c r="E19" s="4" t="s">
        <v>551</v>
      </c>
      <c r="F19" s="184">
        <v>0</v>
      </c>
      <c r="G19" s="184">
        <v>1</v>
      </c>
      <c r="H19" s="184">
        <v>0.01</v>
      </c>
      <c r="I19" s="180" t="s">
        <v>14</v>
      </c>
      <c r="J19" s="190" t="s">
        <v>1244</v>
      </c>
    </row>
    <row r="20" spans="1:10" ht="69.25" customHeight="1" x14ac:dyDescent="0.35">
      <c r="A20" s="185" t="s">
        <v>1216</v>
      </c>
      <c r="B20" s="3" t="s">
        <v>1245</v>
      </c>
      <c r="C20" s="3" t="s">
        <v>292</v>
      </c>
      <c r="D20" s="3" t="s">
        <v>1356</v>
      </c>
      <c r="E20" s="4" t="s">
        <v>552</v>
      </c>
      <c r="F20" s="184">
        <v>0</v>
      </c>
      <c r="G20" s="184">
        <v>1</v>
      </c>
      <c r="H20" s="184">
        <v>0.01</v>
      </c>
      <c r="I20" s="183" t="s">
        <v>44</v>
      </c>
      <c r="J20" s="190" t="s">
        <v>1246</v>
      </c>
    </row>
    <row r="21" spans="1:10" ht="62" customHeight="1" x14ac:dyDescent="0.35">
      <c r="A21" s="185" t="s">
        <v>1216</v>
      </c>
      <c r="B21" s="4" t="s">
        <v>1247</v>
      </c>
      <c r="C21" s="4" t="s">
        <v>10</v>
      </c>
      <c r="D21" s="4" t="s">
        <v>1357</v>
      </c>
      <c r="E21" s="4" t="s">
        <v>579</v>
      </c>
      <c r="F21" s="181">
        <v>0</v>
      </c>
      <c r="G21" s="179">
        <v>1</v>
      </c>
      <c r="H21" s="179">
        <v>0.01</v>
      </c>
      <c r="I21" s="180" t="s">
        <v>18</v>
      </c>
      <c r="J21" s="186" t="s">
        <v>1248</v>
      </c>
    </row>
    <row r="22" spans="1:10" ht="90" customHeight="1" x14ac:dyDescent="0.35">
      <c r="A22" s="185" t="s">
        <v>1216</v>
      </c>
      <c r="B22" s="4" t="s">
        <v>1249</v>
      </c>
      <c r="C22" s="4" t="s">
        <v>325</v>
      </c>
      <c r="D22" s="4" t="s">
        <v>1358</v>
      </c>
      <c r="E22" s="4" t="s">
        <v>577</v>
      </c>
      <c r="F22" s="181">
        <v>0</v>
      </c>
      <c r="G22" s="181">
        <v>0.16</v>
      </c>
      <c r="H22" s="205">
        <v>5.0000000000000001E-3</v>
      </c>
      <c r="I22" s="180" t="s">
        <v>13</v>
      </c>
      <c r="J22" s="186" t="s">
        <v>1250</v>
      </c>
    </row>
    <row r="23" spans="1:10" ht="65.75" customHeight="1" x14ac:dyDescent="0.35">
      <c r="A23" s="185" t="s">
        <v>1216</v>
      </c>
      <c r="B23" s="4" t="s">
        <v>1251</v>
      </c>
      <c r="C23" s="4" t="s">
        <v>280</v>
      </c>
      <c r="D23" s="4" t="s">
        <v>1359</v>
      </c>
      <c r="E23" s="4" t="s">
        <v>576</v>
      </c>
      <c r="F23" s="181">
        <v>0</v>
      </c>
      <c r="G23" s="194">
        <v>1</v>
      </c>
      <c r="H23" s="181">
        <v>0.01</v>
      </c>
      <c r="I23" s="180" t="s">
        <v>119</v>
      </c>
      <c r="J23" s="182" t="s">
        <v>1252</v>
      </c>
    </row>
    <row r="24" spans="1:10" ht="90" customHeight="1" x14ac:dyDescent="0.35">
      <c r="A24" s="185" t="s">
        <v>1216</v>
      </c>
      <c r="B24" s="103" t="s">
        <v>1253</v>
      </c>
      <c r="C24" s="5" t="s">
        <v>116</v>
      </c>
      <c r="D24" s="182" t="s">
        <v>1360</v>
      </c>
      <c r="E24" s="187"/>
      <c r="F24" s="4">
        <v>0</v>
      </c>
      <c r="G24" s="4">
        <v>1</v>
      </c>
      <c r="H24" s="4">
        <v>1</v>
      </c>
      <c r="I24" s="180" t="s">
        <v>12</v>
      </c>
      <c r="J24" s="182" t="s">
        <v>1425</v>
      </c>
    </row>
    <row r="25" spans="1:10" ht="43.75" customHeight="1" x14ac:dyDescent="0.35">
      <c r="A25" s="185" t="s">
        <v>1216</v>
      </c>
      <c r="B25" s="4" t="s">
        <v>1254</v>
      </c>
      <c r="C25" s="4" t="s">
        <v>372</v>
      </c>
      <c r="D25" s="4" t="s">
        <v>1361</v>
      </c>
      <c r="E25" s="4" t="s">
        <v>575</v>
      </c>
      <c r="F25" s="4"/>
      <c r="G25" s="4"/>
      <c r="H25" s="4"/>
      <c r="I25" s="180"/>
      <c r="J25" s="204"/>
    </row>
    <row r="26" spans="1:10" ht="63" customHeight="1" x14ac:dyDescent="0.35">
      <c r="A26" s="185" t="s">
        <v>1216</v>
      </c>
      <c r="B26" s="4" t="s">
        <v>1255</v>
      </c>
      <c r="C26" s="4" t="s">
        <v>535</v>
      </c>
      <c r="D26" s="4" t="s">
        <v>1362</v>
      </c>
      <c r="E26" s="187"/>
      <c r="F26" s="181">
        <v>0</v>
      </c>
      <c r="G26" s="4">
        <v>20</v>
      </c>
      <c r="H26" s="4">
        <v>1</v>
      </c>
      <c r="I26" s="183" t="s">
        <v>117</v>
      </c>
      <c r="J26" s="186" t="s">
        <v>1256</v>
      </c>
    </row>
    <row r="27" spans="1:10" ht="78.25" customHeight="1" x14ac:dyDescent="0.35">
      <c r="A27" s="185" t="s">
        <v>1216</v>
      </c>
      <c r="B27" s="203" t="s">
        <v>1257</v>
      </c>
      <c r="C27" s="203" t="s">
        <v>619</v>
      </c>
      <c r="D27" s="203" t="s">
        <v>1363</v>
      </c>
      <c r="E27" s="3" t="s">
        <v>620</v>
      </c>
      <c r="F27" s="184">
        <v>0</v>
      </c>
      <c r="G27" s="184">
        <v>0.9</v>
      </c>
      <c r="H27" s="184">
        <v>0.01</v>
      </c>
      <c r="I27" s="183" t="s">
        <v>621</v>
      </c>
      <c r="J27" s="190" t="s">
        <v>1258</v>
      </c>
    </row>
    <row r="28" spans="1:10" ht="64.75" customHeight="1" x14ac:dyDescent="0.35">
      <c r="A28" s="185" t="s">
        <v>1216</v>
      </c>
      <c r="B28" s="3" t="s">
        <v>1259</v>
      </c>
      <c r="C28" s="3" t="s">
        <v>281</v>
      </c>
      <c r="D28" s="3" t="s">
        <v>1364</v>
      </c>
      <c r="E28" s="4" t="s">
        <v>573</v>
      </c>
      <c r="F28" s="184">
        <v>0</v>
      </c>
      <c r="G28" s="202">
        <v>0.6</v>
      </c>
      <c r="H28" s="184">
        <v>0.01</v>
      </c>
      <c r="I28" s="183" t="s">
        <v>252</v>
      </c>
      <c r="J28" s="182" t="s">
        <v>1260</v>
      </c>
    </row>
    <row r="29" spans="1:10" ht="70" customHeight="1" x14ac:dyDescent="0.35">
      <c r="A29" s="185" t="s">
        <v>1216</v>
      </c>
      <c r="B29" s="4" t="s">
        <v>1261</v>
      </c>
      <c r="C29" s="4" t="s">
        <v>283</v>
      </c>
      <c r="D29" s="4" t="s">
        <v>1365</v>
      </c>
      <c r="E29" s="4" t="s">
        <v>569</v>
      </c>
      <c r="F29" s="181">
        <v>0</v>
      </c>
      <c r="G29" s="179">
        <v>1</v>
      </c>
      <c r="H29" s="179">
        <v>0.01</v>
      </c>
      <c r="I29" s="180" t="s">
        <v>18</v>
      </c>
      <c r="J29" s="182" t="s">
        <v>1262</v>
      </c>
    </row>
    <row r="30" spans="1:10" ht="79" customHeight="1" x14ac:dyDescent="0.35">
      <c r="A30" s="185" t="s">
        <v>1216</v>
      </c>
      <c r="B30" s="4" t="s">
        <v>1263</v>
      </c>
      <c r="C30" s="4" t="s">
        <v>45</v>
      </c>
      <c r="D30" s="4" t="s">
        <v>1366</v>
      </c>
      <c r="E30" s="4" t="s">
        <v>568</v>
      </c>
      <c r="F30" s="181">
        <v>0</v>
      </c>
      <c r="G30" s="179">
        <v>1</v>
      </c>
      <c r="H30" s="179">
        <v>0.01</v>
      </c>
      <c r="I30" s="180" t="s">
        <v>18</v>
      </c>
      <c r="J30" s="186" t="s">
        <v>1264</v>
      </c>
    </row>
    <row r="31" spans="1:10" ht="53" customHeight="1" x14ac:dyDescent="0.35">
      <c r="A31" s="185" t="s">
        <v>1216</v>
      </c>
      <c r="B31" s="4" t="s">
        <v>1265</v>
      </c>
      <c r="C31" s="4" t="s">
        <v>285</v>
      </c>
      <c r="D31" s="4" t="s">
        <v>1367</v>
      </c>
      <c r="E31" s="4" t="s">
        <v>566</v>
      </c>
      <c r="F31" s="181">
        <v>0</v>
      </c>
      <c r="G31" s="179">
        <v>1</v>
      </c>
      <c r="H31" s="179">
        <v>0.01</v>
      </c>
      <c r="I31" s="180" t="s">
        <v>18</v>
      </c>
      <c r="J31" s="186" t="s">
        <v>1266</v>
      </c>
    </row>
    <row r="32" spans="1:10" ht="110.75" customHeight="1" x14ac:dyDescent="0.35">
      <c r="A32" s="185" t="s">
        <v>1216</v>
      </c>
      <c r="B32" s="4" t="s">
        <v>1267</v>
      </c>
      <c r="C32" s="4" t="s">
        <v>284</v>
      </c>
      <c r="D32" s="4" t="s">
        <v>1368</v>
      </c>
      <c r="E32" s="4" t="s">
        <v>567</v>
      </c>
      <c r="F32" s="179">
        <v>0</v>
      </c>
      <c r="G32" s="179">
        <v>0.33</v>
      </c>
      <c r="H32" s="179">
        <v>0.01</v>
      </c>
      <c r="I32" s="180" t="s">
        <v>15</v>
      </c>
      <c r="J32" s="182" t="s">
        <v>1268</v>
      </c>
    </row>
    <row r="33" spans="1:10" ht="98.25" customHeight="1" x14ac:dyDescent="0.35">
      <c r="A33" s="201" t="s">
        <v>1216</v>
      </c>
      <c r="B33" s="200" t="s">
        <v>1269</v>
      </c>
      <c r="C33" s="200" t="s">
        <v>750</v>
      </c>
      <c r="D33" s="4" t="s">
        <v>1369</v>
      </c>
      <c r="E33" s="4" t="s">
        <v>753</v>
      </c>
      <c r="F33" s="181">
        <v>0</v>
      </c>
      <c r="G33" s="179">
        <v>1</v>
      </c>
      <c r="H33" s="179">
        <v>0.01</v>
      </c>
      <c r="I33" s="180" t="s">
        <v>754</v>
      </c>
      <c r="J33" s="186" t="s">
        <v>1424</v>
      </c>
    </row>
    <row r="34" spans="1:10" ht="59" customHeight="1" x14ac:dyDescent="0.35">
      <c r="A34" s="185" t="s">
        <v>1216</v>
      </c>
      <c r="B34" s="4" t="s">
        <v>1270</v>
      </c>
      <c r="C34" s="4" t="s">
        <v>286</v>
      </c>
      <c r="D34" s="199" t="s">
        <v>1370</v>
      </c>
      <c r="E34" s="4" t="s">
        <v>565</v>
      </c>
      <c r="F34" s="181">
        <v>0</v>
      </c>
      <c r="G34" s="179">
        <v>1</v>
      </c>
      <c r="H34" s="179">
        <v>0.01</v>
      </c>
      <c r="I34" s="180" t="s">
        <v>18</v>
      </c>
      <c r="J34" s="182" t="s">
        <v>1271</v>
      </c>
    </row>
    <row r="35" spans="1:10" ht="55.75" customHeight="1" x14ac:dyDescent="0.35">
      <c r="A35" s="185" t="s">
        <v>1216</v>
      </c>
      <c r="B35" s="4" t="s">
        <v>1272</v>
      </c>
      <c r="C35" s="4" t="s">
        <v>287</v>
      </c>
      <c r="D35" s="195" t="s">
        <v>1371</v>
      </c>
      <c r="E35" s="4" t="s">
        <v>564</v>
      </c>
      <c r="F35" s="181">
        <v>0</v>
      </c>
      <c r="G35" s="179">
        <v>1</v>
      </c>
      <c r="H35" s="179">
        <v>0.01</v>
      </c>
      <c r="I35" s="180" t="s">
        <v>18</v>
      </c>
      <c r="J35" s="180" t="s">
        <v>1273</v>
      </c>
    </row>
    <row r="36" spans="1:10" ht="64.75" customHeight="1" x14ac:dyDescent="0.35">
      <c r="A36" s="185" t="s">
        <v>1216</v>
      </c>
      <c r="B36" s="4" t="s">
        <v>1274</v>
      </c>
      <c r="C36" s="4" t="s">
        <v>532</v>
      </c>
      <c r="D36" s="4" t="s">
        <v>1372</v>
      </c>
      <c r="E36" s="4" t="s">
        <v>563</v>
      </c>
      <c r="F36" s="181">
        <v>0</v>
      </c>
      <c r="G36" s="179">
        <v>1</v>
      </c>
      <c r="H36" s="179">
        <v>0.01</v>
      </c>
      <c r="I36" s="180" t="s">
        <v>18</v>
      </c>
      <c r="J36" s="182" t="s">
        <v>1275</v>
      </c>
    </row>
    <row r="37" spans="1:10" ht="74.25" customHeight="1" x14ac:dyDescent="0.35">
      <c r="A37" s="185" t="s">
        <v>1216</v>
      </c>
      <c r="B37" s="4" t="s">
        <v>1276</v>
      </c>
      <c r="C37" s="4" t="s">
        <v>805</v>
      </c>
      <c r="D37" s="4" t="s">
        <v>1373</v>
      </c>
      <c r="E37" s="4" t="s">
        <v>806</v>
      </c>
      <c r="F37" s="181">
        <v>0</v>
      </c>
      <c r="G37" s="179">
        <v>1</v>
      </c>
      <c r="H37" s="179">
        <v>0.01</v>
      </c>
      <c r="I37" s="180" t="s">
        <v>807</v>
      </c>
      <c r="J37" s="182" t="s">
        <v>1423</v>
      </c>
    </row>
    <row r="38" spans="1:10" ht="63" customHeight="1" x14ac:dyDescent="0.35">
      <c r="A38" s="185" t="s">
        <v>1216</v>
      </c>
      <c r="B38" s="4" t="s">
        <v>1277</v>
      </c>
      <c r="C38" s="4" t="s">
        <v>288</v>
      </c>
      <c r="D38" s="4" t="s">
        <v>1374</v>
      </c>
      <c r="E38" s="4" t="s">
        <v>562</v>
      </c>
      <c r="F38" s="181">
        <v>0</v>
      </c>
      <c r="G38" s="179">
        <v>1</v>
      </c>
      <c r="H38" s="179">
        <v>0.01</v>
      </c>
      <c r="I38" s="180" t="s">
        <v>18</v>
      </c>
      <c r="J38" s="182" t="s">
        <v>1278</v>
      </c>
    </row>
    <row r="39" spans="1:10" ht="90" customHeight="1" x14ac:dyDescent="0.35">
      <c r="A39" s="185" t="s">
        <v>1216</v>
      </c>
      <c r="B39" s="4" t="s">
        <v>1279</v>
      </c>
      <c r="C39" s="4" t="s">
        <v>294</v>
      </c>
      <c r="D39" s="4" t="s">
        <v>1375</v>
      </c>
      <c r="E39" s="4" t="s">
        <v>547</v>
      </c>
      <c r="F39" s="179">
        <v>0</v>
      </c>
      <c r="G39" s="179">
        <v>0.4</v>
      </c>
      <c r="H39" s="181">
        <v>0.01</v>
      </c>
      <c r="I39" s="180" t="s">
        <v>16</v>
      </c>
      <c r="J39" s="186" t="s">
        <v>1422</v>
      </c>
    </row>
    <row r="40" spans="1:10" ht="90" customHeight="1" x14ac:dyDescent="0.35">
      <c r="A40" s="185" t="s">
        <v>1216</v>
      </c>
      <c r="B40" s="4" t="s">
        <v>1279</v>
      </c>
      <c r="C40" s="4" t="s">
        <v>295</v>
      </c>
      <c r="D40" s="4" t="s">
        <v>1375</v>
      </c>
      <c r="E40" s="4" t="s">
        <v>546</v>
      </c>
      <c r="F40" s="179">
        <v>0</v>
      </c>
      <c r="G40" s="179">
        <v>0.4</v>
      </c>
      <c r="H40" s="181">
        <v>0.01</v>
      </c>
      <c r="I40" s="180" t="s">
        <v>16</v>
      </c>
      <c r="J40" s="186" t="s">
        <v>1422</v>
      </c>
    </row>
    <row r="41" spans="1:10" ht="90" customHeight="1" x14ac:dyDescent="0.35">
      <c r="A41" s="185" t="s">
        <v>1216</v>
      </c>
      <c r="B41" s="4" t="s">
        <v>1279</v>
      </c>
      <c r="C41" s="4" t="s">
        <v>296</v>
      </c>
      <c r="D41" s="4" t="s">
        <v>1375</v>
      </c>
      <c r="E41" s="4" t="s">
        <v>545</v>
      </c>
      <c r="F41" s="179">
        <v>0</v>
      </c>
      <c r="G41" s="179">
        <v>0.4</v>
      </c>
      <c r="H41" s="181">
        <v>0.01</v>
      </c>
      <c r="I41" s="180" t="s">
        <v>16</v>
      </c>
      <c r="J41" s="186" t="s">
        <v>1422</v>
      </c>
    </row>
    <row r="42" spans="1:10" ht="90" customHeight="1" x14ac:dyDescent="0.35">
      <c r="A42" s="185" t="s">
        <v>1216</v>
      </c>
      <c r="B42" s="4" t="s">
        <v>1279</v>
      </c>
      <c r="C42" s="4" t="s">
        <v>297</v>
      </c>
      <c r="D42" s="4" t="s">
        <v>1375</v>
      </c>
      <c r="E42" s="4" t="s">
        <v>544</v>
      </c>
      <c r="F42" s="179">
        <v>0</v>
      </c>
      <c r="G42" s="179">
        <v>0.4</v>
      </c>
      <c r="H42" s="181">
        <v>0.01</v>
      </c>
      <c r="I42" s="180" t="s">
        <v>16</v>
      </c>
      <c r="J42" s="186" t="s">
        <v>1422</v>
      </c>
    </row>
    <row r="43" spans="1:10" ht="90" customHeight="1" x14ac:dyDescent="0.35">
      <c r="A43" s="185" t="s">
        <v>1216</v>
      </c>
      <c r="B43" s="4" t="s">
        <v>1279</v>
      </c>
      <c r="C43" s="3" t="s">
        <v>298</v>
      </c>
      <c r="D43" s="4" t="s">
        <v>1375</v>
      </c>
      <c r="E43" s="4" t="s">
        <v>543</v>
      </c>
      <c r="F43" s="179">
        <v>0</v>
      </c>
      <c r="G43" s="179">
        <v>0.4</v>
      </c>
      <c r="H43" s="181">
        <v>0.01</v>
      </c>
      <c r="I43" s="180" t="s">
        <v>16</v>
      </c>
      <c r="J43" s="186" t="s">
        <v>1422</v>
      </c>
    </row>
    <row r="44" spans="1:10" ht="90" customHeight="1" x14ac:dyDescent="0.35">
      <c r="A44" s="185" t="s">
        <v>1216</v>
      </c>
      <c r="B44" s="4" t="s">
        <v>1280</v>
      </c>
      <c r="C44" s="4" t="s">
        <v>299</v>
      </c>
      <c r="D44" s="4" t="s">
        <v>1376</v>
      </c>
      <c r="E44" s="4" t="s">
        <v>542</v>
      </c>
      <c r="F44" s="179">
        <v>0</v>
      </c>
      <c r="G44" s="179">
        <v>0.4</v>
      </c>
      <c r="H44" s="181">
        <v>0.01</v>
      </c>
      <c r="I44" s="180" t="s">
        <v>17</v>
      </c>
      <c r="J44" s="186" t="s">
        <v>1421</v>
      </c>
    </row>
    <row r="45" spans="1:10" ht="90" customHeight="1" x14ac:dyDescent="0.35">
      <c r="A45" s="185" t="s">
        <v>1216</v>
      </c>
      <c r="B45" s="4" t="s">
        <v>1280</v>
      </c>
      <c r="C45" s="4" t="s">
        <v>300</v>
      </c>
      <c r="D45" s="4" t="s">
        <v>1376</v>
      </c>
      <c r="E45" s="4" t="s">
        <v>541</v>
      </c>
      <c r="F45" s="179">
        <v>0</v>
      </c>
      <c r="G45" s="179">
        <v>0.4</v>
      </c>
      <c r="H45" s="181">
        <v>0.01</v>
      </c>
      <c r="I45" s="180" t="s">
        <v>17</v>
      </c>
      <c r="J45" s="186" t="s">
        <v>1421</v>
      </c>
    </row>
    <row r="46" spans="1:10" ht="90" customHeight="1" x14ac:dyDescent="0.35">
      <c r="A46" s="185" t="s">
        <v>1216</v>
      </c>
      <c r="B46" s="4" t="s">
        <v>1280</v>
      </c>
      <c r="C46" s="4" t="s">
        <v>301</v>
      </c>
      <c r="D46" s="4" t="s">
        <v>1376</v>
      </c>
      <c r="E46" s="4" t="s">
        <v>540</v>
      </c>
      <c r="F46" s="179">
        <v>0</v>
      </c>
      <c r="G46" s="179">
        <v>0.4</v>
      </c>
      <c r="H46" s="181">
        <v>0.01</v>
      </c>
      <c r="I46" s="180" t="s">
        <v>17</v>
      </c>
      <c r="J46" s="186" t="s">
        <v>1421</v>
      </c>
    </row>
    <row r="47" spans="1:10" ht="90" customHeight="1" x14ac:dyDescent="0.35">
      <c r="A47" s="185" t="s">
        <v>1216</v>
      </c>
      <c r="B47" s="4" t="s">
        <v>1280</v>
      </c>
      <c r="C47" s="4" t="s">
        <v>302</v>
      </c>
      <c r="D47" s="4" t="s">
        <v>1376</v>
      </c>
      <c r="E47" s="4" t="s">
        <v>539</v>
      </c>
      <c r="F47" s="179">
        <v>0</v>
      </c>
      <c r="G47" s="179">
        <v>0.4</v>
      </c>
      <c r="H47" s="181">
        <v>0.01</v>
      </c>
      <c r="I47" s="180" t="s">
        <v>17</v>
      </c>
      <c r="J47" s="186" t="s">
        <v>1421</v>
      </c>
    </row>
    <row r="48" spans="1:10" ht="90" customHeight="1" x14ac:dyDescent="0.35">
      <c r="A48" s="185" t="s">
        <v>1216</v>
      </c>
      <c r="B48" s="4" t="s">
        <v>1280</v>
      </c>
      <c r="C48" s="4" t="s">
        <v>303</v>
      </c>
      <c r="D48" s="4" t="s">
        <v>1376</v>
      </c>
      <c r="E48" s="4" t="s">
        <v>538</v>
      </c>
      <c r="F48" s="179">
        <v>0</v>
      </c>
      <c r="G48" s="179">
        <v>0.4</v>
      </c>
      <c r="H48" s="181">
        <v>0.01</v>
      </c>
      <c r="I48" s="180" t="s">
        <v>17</v>
      </c>
      <c r="J48" s="186" t="s">
        <v>1421</v>
      </c>
    </row>
    <row r="49" spans="1:10" ht="119.5" customHeight="1" x14ac:dyDescent="0.35">
      <c r="A49" s="185" t="s">
        <v>1216</v>
      </c>
      <c r="B49" s="3" t="s">
        <v>1281</v>
      </c>
      <c r="C49" s="3" t="s">
        <v>681</v>
      </c>
      <c r="D49" s="3" t="s">
        <v>1377</v>
      </c>
      <c r="E49" s="3" t="s">
        <v>682</v>
      </c>
      <c r="F49" s="184">
        <v>0</v>
      </c>
      <c r="G49" s="184">
        <v>1</v>
      </c>
      <c r="H49" s="184">
        <v>0.02</v>
      </c>
      <c r="I49" s="3" t="s">
        <v>683</v>
      </c>
      <c r="J49" s="182" t="s">
        <v>1420</v>
      </c>
    </row>
    <row r="50" spans="1:10" ht="78" customHeight="1" x14ac:dyDescent="0.35">
      <c r="A50" s="185" t="s">
        <v>1216</v>
      </c>
      <c r="B50" s="3" t="s">
        <v>1282</v>
      </c>
      <c r="C50" s="3" t="s">
        <v>771</v>
      </c>
      <c r="D50" s="3" t="s">
        <v>1378</v>
      </c>
      <c r="E50" s="3" t="s">
        <v>772</v>
      </c>
      <c r="F50" s="198">
        <v>0</v>
      </c>
      <c r="G50" s="198">
        <v>300</v>
      </c>
      <c r="H50" s="198">
        <v>5</v>
      </c>
      <c r="I50" s="3" t="s">
        <v>773</v>
      </c>
      <c r="J50" s="197" t="s">
        <v>1283</v>
      </c>
    </row>
    <row r="51" spans="1:10" ht="74" customHeight="1" x14ac:dyDescent="0.35">
      <c r="A51" s="185" t="s">
        <v>1216</v>
      </c>
      <c r="B51" s="3" t="s">
        <v>1284</v>
      </c>
      <c r="C51" s="3" t="s">
        <v>768</v>
      </c>
      <c r="D51" s="3" t="s">
        <v>1379</v>
      </c>
      <c r="E51" s="4" t="s">
        <v>769</v>
      </c>
      <c r="F51" s="191">
        <v>0</v>
      </c>
      <c r="G51" s="191">
        <v>1</v>
      </c>
      <c r="H51" s="191">
        <v>0.02</v>
      </c>
      <c r="I51" s="180" t="s">
        <v>770</v>
      </c>
      <c r="J51" s="197" t="s">
        <v>1285</v>
      </c>
    </row>
    <row r="52" spans="1:10" ht="128.75" customHeight="1" x14ac:dyDescent="0.35">
      <c r="A52" s="185" t="s">
        <v>1216</v>
      </c>
      <c r="B52" s="3" t="s">
        <v>1286</v>
      </c>
      <c r="C52" s="3" t="s">
        <v>485</v>
      </c>
      <c r="D52" s="3" t="s">
        <v>1380</v>
      </c>
      <c r="E52" s="4" t="s">
        <v>596</v>
      </c>
      <c r="F52" s="191">
        <v>0</v>
      </c>
      <c r="G52" s="191">
        <v>1</v>
      </c>
      <c r="H52" s="191">
        <v>0.01</v>
      </c>
      <c r="I52" s="180" t="s">
        <v>486</v>
      </c>
      <c r="J52" s="182" t="s">
        <v>1419</v>
      </c>
    </row>
    <row r="53" spans="1:10" ht="72.5" customHeight="1" x14ac:dyDescent="0.35">
      <c r="A53" s="185" t="s">
        <v>1216</v>
      </c>
      <c r="B53" s="3" t="s">
        <v>1287</v>
      </c>
      <c r="C53" s="3" t="s">
        <v>480</v>
      </c>
      <c r="D53" s="3" t="s">
        <v>1381</v>
      </c>
      <c r="E53" s="4" t="s">
        <v>595</v>
      </c>
      <c r="F53" s="191">
        <v>0</v>
      </c>
      <c r="G53" s="191">
        <v>0.5</v>
      </c>
      <c r="H53" s="191">
        <v>0.01</v>
      </c>
      <c r="I53" s="196" t="s">
        <v>481</v>
      </c>
      <c r="J53" s="182" t="s">
        <v>1288</v>
      </c>
    </row>
    <row r="54" spans="1:10" ht="90" customHeight="1" x14ac:dyDescent="0.35">
      <c r="A54" s="185" t="s">
        <v>1216</v>
      </c>
      <c r="B54" s="4" t="s">
        <v>1289</v>
      </c>
      <c r="C54" s="4" t="s">
        <v>99</v>
      </c>
      <c r="D54" s="195" t="s">
        <v>1382</v>
      </c>
      <c r="E54" s="4" t="s">
        <v>594</v>
      </c>
      <c r="F54" s="181">
        <v>0</v>
      </c>
      <c r="G54" s="181">
        <v>1</v>
      </c>
      <c r="H54" s="179">
        <v>0.02</v>
      </c>
      <c r="I54" s="180" t="s">
        <v>462</v>
      </c>
      <c r="J54" s="182" t="s">
        <v>1290</v>
      </c>
    </row>
    <row r="55" spans="1:10" ht="125" customHeight="1" x14ac:dyDescent="0.35">
      <c r="A55" s="185" t="s">
        <v>1216</v>
      </c>
      <c r="B55" s="4" t="s">
        <v>1291</v>
      </c>
      <c r="C55" s="4" t="s">
        <v>304</v>
      </c>
      <c r="D55" s="195" t="s">
        <v>1383</v>
      </c>
      <c r="E55" s="4" t="s">
        <v>593</v>
      </c>
      <c r="F55" s="181">
        <v>0</v>
      </c>
      <c r="G55" s="181">
        <v>1</v>
      </c>
      <c r="H55" s="194">
        <v>0.02</v>
      </c>
      <c r="I55" s="182" t="s">
        <v>1007</v>
      </c>
      <c r="J55" s="182" t="s">
        <v>1418</v>
      </c>
    </row>
    <row r="56" spans="1:10" ht="121.25" customHeight="1" x14ac:dyDescent="0.35">
      <c r="A56" s="185" t="s">
        <v>1216</v>
      </c>
      <c r="B56" s="3" t="s">
        <v>1292</v>
      </c>
      <c r="C56" s="3" t="s">
        <v>808</v>
      </c>
      <c r="D56" s="3" t="s">
        <v>1384</v>
      </c>
      <c r="E56" s="4" t="s">
        <v>809</v>
      </c>
      <c r="F56" s="191">
        <v>0</v>
      </c>
      <c r="G56" s="191">
        <v>1</v>
      </c>
      <c r="H56" s="191">
        <v>0.01</v>
      </c>
      <c r="I56" s="180" t="s">
        <v>486</v>
      </c>
      <c r="J56" s="182" t="s">
        <v>1417</v>
      </c>
    </row>
    <row r="57" spans="1:10" ht="90" customHeight="1" x14ac:dyDescent="0.35">
      <c r="A57" s="185" t="s">
        <v>1216</v>
      </c>
      <c r="B57" s="4" t="s">
        <v>1293</v>
      </c>
      <c r="C57" s="4" t="s">
        <v>305</v>
      </c>
      <c r="D57" s="4" t="s">
        <v>1385</v>
      </c>
      <c r="E57" s="4" t="s">
        <v>591</v>
      </c>
      <c r="F57" s="179">
        <v>0</v>
      </c>
      <c r="G57" s="179">
        <v>1</v>
      </c>
      <c r="H57" s="179">
        <v>0.01</v>
      </c>
      <c r="I57" s="180" t="s">
        <v>20</v>
      </c>
      <c r="J57" s="182" t="s">
        <v>1416</v>
      </c>
    </row>
    <row r="58" spans="1:10" ht="90" customHeight="1" x14ac:dyDescent="0.35">
      <c r="A58" s="185" t="s">
        <v>1294</v>
      </c>
      <c r="B58" s="193" t="s">
        <v>1295</v>
      </c>
      <c r="C58" s="4" t="s">
        <v>448</v>
      </c>
      <c r="D58" s="193" t="s">
        <v>1386</v>
      </c>
      <c r="E58" s="4" t="s">
        <v>561</v>
      </c>
      <c r="F58" s="181">
        <v>0</v>
      </c>
      <c r="G58" s="179">
        <v>1</v>
      </c>
      <c r="H58" s="179">
        <v>0.01</v>
      </c>
      <c r="I58" s="180" t="s">
        <v>18</v>
      </c>
      <c r="J58" s="182" t="s">
        <v>1296</v>
      </c>
    </row>
    <row r="59" spans="1:10" ht="55.75" customHeight="1" x14ac:dyDescent="0.35">
      <c r="A59" s="185" t="s">
        <v>1294</v>
      </c>
      <c r="B59" s="193" t="s">
        <v>1297</v>
      </c>
      <c r="C59" s="4" t="s">
        <v>455</v>
      </c>
      <c r="D59" s="193" t="s">
        <v>1387</v>
      </c>
      <c r="E59" s="4" t="s">
        <v>560</v>
      </c>
      <c r="F59" s="181"/>
      <c r="G59" s="179"/>
      <c r="H59" s="179"/>
      <c r="I59" s="180"/>
      <c r="J59" s="186"/>
    </row>
    <row r="60" spans="1:10" ht="64.25" customHeight="1" x14ac:dyDescent="0.35">
      <c r="A60" s="185" t="s">
        <v>1294</v>
      </c>
      <c r="B60" s="4" t="s">
        <v>1298</v>
      </c>
      <c r="C60" s="4" t="s">
        <v>289</v>
      </c>
      <c r="D60" s="4" t="s">
        <v>1388</v>
      </c>
      <c r="E60" s="4" t="s">
        <v>557</v>
      </c>
      <c r="F60" s="181">
        <v>0</v>
      </c>
      <c r="G60" s="179">
        <v>1</v>
      </c>
      <c r="H60" s="179">
        <v>0.01</v>
      </c>
      <c r="I60" s="180" t="s">
        <v>18</v>
      </c>
      <c r="J60" s="186" t="s">
        <v>1299</v>
      </c>
    </row>
    <row r="61" spans="1:10" ht="41.75" customHeight="1" x14ac:dyDescent="0.35">
      <c r="A61" s="185" t="s">
        <v>1294</v>
      </c>
      <c r="B61" s="4" t="s">
        <v>1300</v>
      </c>
      <c r="C61" s="4" t="s">
        <v>452</v>
      </c>
      <c r="D61" s="4" t="s">
        <v>1389</v>
      </c>
      <c r="E61" s="4" t="s">
        <v>559</v>
      </c>
      <c r="F61" s="181"/>
      <c r="G61" s="179"/>
      <c r="H61" s="179"/>
      <c r="I61" s="180"/>
      <c r="J61" s="186"/>
    </row>
    <row r="62" spans="1:10" ht="53" customHeight="1" x14ac:dyDescent="0.35">
      <c r="A62" s="185" t="s">
        <v>1294</v>
      </c>
      <c r="B62" s="4" t="s">
        <v>1301</v>
      </c>
      <c r="C62" s="4" t="s">
        <v>449</v>
      </c>
      <c r="D62" s="4" t="s">
        <v>1390</v>
      </c>
      <c r="E62" s="4" t="s">
        <v>558</v>
      </c>
      <c r="F62" s="181">
        <v>0</v>
      </c>
      <c r="G62" s="179">
        <v>1</v>
      </c>
      <c r="H62" s="179">
        <v>0.01</v>
      </c>
      <c r="I62" s="180" t="s">
        <v>18</v>
      </c>
      <c r="J62" s="186" t="s">
        <v>1302</v>
      </c>
    </row>
    <row r="63" spans="1:10" ht="46.75" customHeight="1" x14ac:dyDescent="0.35">
      <c r="A63" s="185" t="s">
        <v>1294</v>
      </c>
      <c r="B63" s="4" t="s">
        <v>1303</v>
      </c>
      <c r="C63" s="4" t="s">
        <v>450</v>
      </c>
      <c r="D63" s="4" t="s">
        <v>1391</v>
      </c>
      <c r="E63" s="4" t="s">
        <v>556</v>
      </c>
      <c r="F63" s="181">
        <v>0</v>
      </c>
      <c r="G63" s="179">
        <v>1</v>
      </c>
      <c r="H63" s="179">
        <v>0.01</v>
      </c>
      <c r="I63" s="180" t="s">
        <v>18</v>
      </c>
      <c r="J63" s="186" t="s">
        <v>1304</v>
      </c>
    </row>
    <row r="64" spans="1:10" ht="49" customHeight="1" x14ac:dyDescent="0.35">
      <c r="A64" s="185" t="s">
        <v>1294</v>
      </c>
      <c r="B64" s="4" t="s">
        <v>1305</v>
      </c>
      <c r="C64" s="4" t="s">
        <v>451</v>
      </c>
      <c r="D64" s="4" t="s">
        <v>1392</v>
      </c>
      <c r="E64" s="4" t="s">
        <v>554</v>
      </c>
      <c r="F64" s="181"/>
      <c r="G64" s="179"/>
      <c r="H64" s="179"/>
      <c r="I64" s="180"/>
      <c r="J64" s="186"/>
    </row>
    <row r="65" spans="1:10" ht="63" customHeight="1" x14ac:dyDescent="0.35">
      <c r="A65" s="185" t="s">
        <v>1294</v>
      </c>
      <c r="B65" s="182" t="s">
        <v>1306</v>
      </c>
      <c r="C65" s="4" t="s">
        <v>43</v>
      </c>
      <c r="D65" s="182" t="s">
        <v>1393</v>
      </c>
      <c r="E65" s="4" t="s">
        <v>550</v>
      </c>
      <c r="F65" s="181">
        <v>0</v>
      </c>
      <c r="G65" s="181">
        <v>1</v>
      </c>
      <c r="H65" s="181">
        <v>0.01</v>
      </c>
      <c r="I65" s="180" t="s">
        <v>18</v>
      </c>
      <c r="J65" s="182" t="s">
        <v>1307</v>
      </c>
    </row>
    <row r="66" spans="1:10" ht="39.75" customHeight="1" x14ac:dyDescent="0.35">
      <c r="A66" s="185" t="s">
        <v>1308</v>
      </c>
      <c r="B66" s="4" t="s">
        <v>1309</v>
      </c>
      <c r="C66" s="4" t="s">
        <v>131</v>
      </c>
      <c r="D66" s="4" t="s">
        <v>1394</v>
      </c>
      <c r="E66" s="4" t="s">
        <v>1133</v>
      </c>
      <c r="F66" s="4"/>
      <c r="G66" s="4"/>
      <c r="H66" s="4"/>
      <c r="I66" s="180"/>
      <c r="J66" s="186"/>
    </row>
    <row r="67" spans="1:10" ht="47" customHeight="1" x14ac:dyDescent="0.35">
      <c r="A67" s="185" t="s">
        <v>1308</v>
      </c>
      <c r="B67" s="3" t="s">
        <v>1310</v>
      </c>
      <c r="C67" s="3" t="s">
        <v>1016</v>
      </c>
      <c r="D67" s="3" t="s">
        <v>1395</v>
      </c>
      <c r="E67" s="3" t="s">
        <v>1145</v>
      </c>
      <c r="F67" s="184">
        <v>0</v>
      </c>
      <c r="G67" s="184">
        <v>1</v>
      </c>
      <c r="H67" s="184">
        <v>0.01</v>
      </c>
      <c r="I67" s="180" t="s">
        <v>1146</v>
      </c>
      <c r="J67" s="182" t="s">
        <v>1415</v>
      </c>
    </row>
    <row r="68" spans="1:10" ht="63.25" customHeight="1" x14ac:dyDescent="0.35">
      <c r="A68" s="185" t="s">
        <v>1308</v>
      </c>
      <c r="B68" s="3" t="s">
        <v>1311</v>
      </c>
      <c r="C68" s="3" t="s">
        <v>797</v>
      </c>
      <c r="D68" s="3" t="s">
        <v>1396</v>
      </c>
      <c r="E68" s="4" t="s">
        <v>798</v>
      </c>
      <c r="F68" s="184">
        <v>0</v>
      </c>
      <c r="G68" s="184">
        <v>1</v>
      </c>
      <c r="H68" s="184">
        <v>0.01</v>
      </c>
      <c r="I68" s="180" t="s">
        <v>799</v>
      </c>
      <c r="J68" s="192" t="s">
        <v>1312</v>
      </c>
    </row>
    <row r="69" spans="1:10" ht="60.25" customHeight="1" x14ac:dyDescent="0.35">
      <c r="A69" s="185" t="s">
        <v>1308</v>
      </c>
      <c r="B69" s="180" t="s">
        <v>1313</v>
      </c>
      <c r="C69" s="4" t="s">
        <v>1078</v>
      </c>
      <c r="D69" s="180" t="s">
        <v>1397</v>
      </c>
      <c r="E69" s="4" t="s">
        <v>572</v>
      </c>
      <c r="F69" s="181">
        <v>0</v>
      </c>
      <c r="G69" s="179">
        <v>1</v>
      </c>
      <c r="H69" s="179">
        <v>0.01</v>
      </c>
      <c r="I69" s="180" t="s">
        <v>19</v>
      </c>
      <c r="J69" s="182" t="s">
        <v>1314</v>
      </c>
    </row>
    <row r="70" spans="1:10" ht="41.5" customHeight="1" x14ac:dyDescent="0.35">
      <c r="A70" s="185" t="s">
        <v>1308</v>
      </c>
      <c r="B70" s="4" t="s">
        <v>1315</v>
      </c>
      <c r="C70" s="4" t="s">
        <v>308</v>
      </c>
      <c r="D70" s="4" t="s">
        <v>1398</v>
      </c>
      <c r="E70" s="4" t="s">
        <v>580</v>
      </c>
      <c r="F70" s="4"/>
      <c r="G70" s="4"/>
      <c r="H70" s="4"/>
      <c r="I70" s="180"/>
      <c r="J70" s="186"/>
    </row>
    <row r="71" spans="1:10" ht="82.5" customHeight="1" x14ac:dyDescent="0.35">
      <c r="A71" s="185" t="s">
        <v>1308</v>
      </c>
      <c r="B71" s="4" t="s">
        <v>1316</v>
      </c>
      <c r="C71" s="4" t="s">
        <v>118</v>
      </c>
      <c r="D71" s="4" t="s">
        <v>1399</v>
      </c>
      <c r="E71" s="4" t="s">
        <v>571</v>
      </c>
      <c r="F71" s="4"/>
      <c r="G71" s="4"/>
      <c r="H71" s="4"/>
      <c r="I71" s="180"/>
      <c r="J71" s="182" t="s">
        <v>1414</v>
      </c>
    </row>
    <row r="72" spans="1:10" ht="54" customHeight="1" x14ac:dyDescent="0.35">
      <c r="A72" s="185" t="s">
        <v>1308</v>
      </c>
      <c r="B72" s="4" t="s">
        <v>1317</v>
      </c>
      <c r="C72" s="4" t="s">
        <v>282</v>
      </c>
      <c r="D72" s="4" t="s">
        <v>1400</v>
      </c>
      <c r="E72" s="4" t="s">
        <v>570</v>
      </c>
      <c r="F72" s="181">
        <v>0</v>
      </c>
      <c r="G72" s="179">
        <v>1</v>
      </c>
      <c r="H72" s="179">
        <v>0.01</v>
      </c>
      <c r="I72" s="180" t="s">
        <v>18</v>
      </c>
      <c r="J72" s="182" t="s">
        <v>1318</v>
      </c>
    </row>
    <row r="73" spans="1:10" ht="80" customHeight="1" x14ac:dyDescent="0.35">
      <c r="A73" s="185" t="s">
        <v>1308</v>
      </c>
      <c r="B73" s="4" t="s">
        <v>1319</v>
      </c>
      <c r="C73" s="4" t="s">
        <v>702</v>
      </c>
      <c r="D73" s="4" t="s">
        <v>1401</v>
      </c>
      <c r="E73" s="4" t="s">
        <v>716</v>
      </c>
      <c r="F73" s="181">
        <v>0</v>
      </c>
      <c r="G73" s="181">
        <v>1</v>
      </c>
      <c r="H73" s="179">
        <v>0.01</v>
      </c>
      <c r="I73" s="180" t="s">
        <v>715</v>
      </c>
      <c r="J73" s="182" t="s">
        <v>1413</v>
      </c>
    </row>
    <row r="74" spans="1:10" ht="36" customHeight="1" x14ac:dyDescent="0.35">
      <c r="A74" s="185" t="s">
        <v>1308</v>
      </c>
      <c r="B74" s="3" t="s">
        <v>1320</v>
      </c>
      <c r="C74" s="3" t="s">
        <v>491</v>
      </c>
      <c r="D74" s="3" t="s">
        <v>1402</v>
      </c>
      <c r="E74" s="4" t="s">
        <v>592</v>
      </c>
      <c r="F74" s="184">
        <v>0</v>
      </c>
      <c r="G74" s="184">
        <v>0.2</v>
      </c>
      <c r="H74" s="184">
        <v>0.01</v>
      </c>
      <c r="I74" s="183" t="s">
        <v>492</v>
      </c>
      <c r="J74" s="186"/>
    </row>
    <row r="75" spans="1:10" ht="40.75" customHeight="1" x14ac:dyDescent="0.35">
      <c r="A75" s="185" t="s">
        <v>1321</v>
      </c>
      <c r="B75" s="3" t="s">
        <v>1322</v>
      </c>
      <c r="C75" s="3" t="s">
        <v>762</v>
      </c>
      <c r="D75" s="3" t="s">
        <v>1403</v>
      </c>
      <c r="E75" s="3" t="s">
        <v>764</v>
      </c>
      <c r="F75" s="191"/>
      <c r="G75" s="191"/>
      <c r="H75" s="191"/>
      <c r="I75" s="183"/>
      <c r="J75" s="186"/>
    </row>
    <row r="76" spans="1:10" ht="42.75" customHeight="1" x14ac:dyDescent="0.35">
      <c r="A76" s="185" t="s">
        <v>1321</v>
      </c>
      <c r="B76" s="3" t="s">
        <v>1323</v>
      </c>
      <c r="C76" s="3" t="s">
        <v>761</v>
      </c>
      <c r="D76" s="3" t="s">
        <v>1403</v>
      </c>
      <c r="E76" s="3" t="s">
        <v>763</v>
      </c>
      <c r="F76" s="191"/>
      <c r="G76" s="191"/>
      <c r="H76" s="191"/>
      <c r="I76" s="183"/>
      <c r="J76" s="186"/>
    </row>
    <row r="77" spans="1:10" ht="43.5" customHeight="1" x14ac:dyDescent="0.35">
      <c r="A77" s="185" t="s">
        <v>1321</v>
      </c>
      <c r="B77" s="3" t="s">
        <v>1324</v>
      </c>
      <c r="C77" s="3" t="s">
        <v>1004</v>
      </c>
      <c r="D77" s="3" t="s">
        <v>1404</v>
      </c>
      <c r="E77" s="4" t="s">
        <v>1005</v>
      </c>
      <c r="F77" s="4"/>
      <c r="G77" s="4"/>
      <c r="H77" s="4"/>
      <c r="I77" s="183"/>
      <c r="J77" s="190"/>
    </row>
    <row r="78" spans="1:10" ht="32.5" customHeight="1" x14ac:dyDescent="0.35">
      <c r="A78" s="185" t="s">
        <v>1321</v>
      </c>
      <c r="B78" s="3" t="s">
        <v>1325</v>
      </c>
      <c r="C78" s="3" t="s">
        <v>345</v>
      </c>
      <c r="D78" s="3" t="s">
        <v>1405</v>
      </c>
      <c r="E78" s="4" t="s">
        <v>583</v>
      </c>
      <c r="F78" s="3">
        <v>0</v>
      </c>
      <c r="G78" s="3">
        <v>1</v>
      </c>
      <c r="H78" s="3">
        <v>1</v>
      </c>
      <c r="I78" s="183" t="s">
        <v>12</v>
      </c>
      <c r="J78" s="182" t="s">
        <v>1412</v>
      </c>
    </row>
    <row r="79" spans="1:10" ht="39.75" customHeight="1" x14ac:dyDescent="0.35">
      <c r="A79" s="185" t="s">
        <v>1321</v>
      </c>
      <c r="B79" s="3" t="s">
        <v>1326</v>
      </c>
      <c r="C79" s="3" t="s">
        <v>269</v>
      </c>
      <c r="D79" s="3" t="s">
        <v>1406</v>
      </c>
      <c r="E79" s="4" t="s">
        <v>582</v>
      </c>
      <c r="F79" s="184">
        <v>-0.5</v>
      </c>
      <c r="G79" s="184">
        <v>1</v>
      </c>
      <c r="H79" s="184">
        <v>0.02</v>
      </c>
      <c r="I79" s="183" t="s">
        <v>270</v>
      </c>
      <c r="J79" s="186"/>
    </row>
    <row r="80" spans="1:10" ht="38.25" customHeight="1" x14ac:dyDescent="0.35">
      <c r="A80" s="185" t="s">
        <v>1321</v>
      </c>
      <c r="B80" s="3" t="s">
        <v>1327</v>
      </c>
      <c r="C80" s="3" t="s">
        <v>268</v>
      </c>
      <c r="D80" s="3" t="s">
        <v>1406</v>
      </c>
      <c r="E80" s="4" t="s">
        <v>581</v>
      </c>
      <c r="F80" s="184">
        <v>-0.5</v>
      </c>
      <c r="G80" s="184">
        <v>1</v>
      </c>
      <c r="H80" s="184">
        <v>0.02</v>
      </c>
      <c r="I80" s="183" t="s">
        <v>271</v>
      </c>
      <c r="J80" s="186"/>
    </row>
    <row r="81" spans="1:10" ht="88.5" customHeight="1" x14ac:dyDescent="0.35">
      <c r="A81" s="185" t="s">
        <v>1321</v>
      </c>
      <c r="B81" s="4" t="s">
        <v>1328</v>
      </c>
      <c r="C81" s="4" t="s">
        <v>115</v>
      </c>
      <c r="D81" s="4" t="s">
        <v>1407</v>
      </c>
      <c r="E81" s="4" t="s">
        <v>578</v>
      </c>
      <c r="F81" s="189">
        <v>0</v>
      </c>
      <c r="G81" s="188">
        <v>2000</v>
      </c>
      <c r="H81" s="188">
        <v>25</v>
      </c>
      <c r="I81" s="180" t="s">
        <v>180</v>
      </c>
      <c r="J81" s="182" t="s">
        <v>1411</v>
      </c>
    </row>
    <row r="82" spans="1:10" ht="54" customHeight="1" x14ac:dyDescent="0.35">
      <c r="A82" s="185" t="s">
        <v>1321</v>
      </c>
      <c r="B82" s="4" t="s">
        <v>1329</v>
      </c>
      <c r="C82" s="4" t="s">
        <v>116</v>
      </c>
      <c r="D82" s="4" t="s">
        <v>1408</v>
      </c>
      <c r="E82" s="187"/>
      <c r="F82" s="4"/>
      <c r="G82" s="4"/>
      <c r="H82" s="4"/>
      <c r="I82" s="180"/>
      <c r="J82" s="186"/>
    </row>
    <row r="83" spans="1:10" ht="116.5" customHeight="1" x14ac:dyDescent="0.35">
      <c r="A83" s="185" t="s">
        <v>1321</v>
      </c>
      <c r="B83" s="3" t="s">
        <v>1330</v>
      </c>
      <c r="C83" s="3" t="s">
        <v>254</v>
      </c>
      <c r="D83" s="3" t="s">
        <v>1409</v>
      </c>
      <c r="E83" s="4" t="s">
        <v>574</v>
      </c>
      <c r="F83" s="184">
        <v>0</v>
      </c>
      <c r="G83" s="184">
        <v>0.6</v>
      </c>
      <c r="H83" s="184">
        <v>0.01</v>
      </c>
      <c r="I83" s="183" t="s">
        <v>258</v>
      </c>
      <c r="J83" s="182" t="s">
        <v>1410</v>
      </c>
    </row>
    <row r="84" spans="1:10" ht="90" customHeight="1" x14ac:dyDescent="0.35">
      <c r="A84" s="4"/>
      <c r="B84" s="3"/>
      <c r="C84" s="3"/>
      <c r="D84" s="4"/>
      <c r="E84" s="4"/>
      <c r="F84" s="4"/>
      <c r="G84" s="4"/>
      <c r="H84" s="4"/>
      <c r="I84" s="180"/>
      <c r="J84" s="4"/>
    </row>
    <row r="85" spans="1:10" ht="90" customHeight="1" x14ac:dyDescent="0.35">
      <c r="A85" s="4"/>
      <c r="B85" s="4"/>
      <c r="C85" s="4"/>
      <c r="D85" s="4"/>
      <c r="E85" s="4"/>
      <c r="F85" s="179"/>
      <c r="G85" s="179"/>
      <c r="H85" s="181"/>
      <c r="I85" s="180"/>
      <c r="J85" s="180"/>
    </row>
    <row r="86" spans="1:10" ht="90" customHeight="1" x14ac:dyDescent="0.35">
      <c r="A86" s="4"/>
      <c r="B86" s="4"/>
      <c r="C86" s="4"/>
      <c r="D86" s="4"/>
      <c r="E86" s="4"/>
      <c r="F86" s="178"/>
      <c r="G86" s="178"/>
      <c r="H86" s="178"/>
      <c r="I86" s="4"/>
      <c r="J86" s="180"/>
    </row>
    <row r="87" spans="1:10" ht="90" customHeight="1" x14ac:dyDescent="0.35">
      <c r="A87" s="180"/>
      <c r="B87" s="180"/>
      <c r="C87" s="180"/>
      <c r="D87" s="4"/>
      <c r="E87" s="4"/>
      <c r="F87" s="179"/>
      <c r="G87" s="179"/>
      <c r="H87" s="181"/>
      <c r="I87" s="180"/>
      <c r="J87" s="180"/>
    </row>
    <row r="88" spans="1:10" ht="90" customHeight="1" x14ac:dyDescent="0.35">
      <c r="A88" s="180"/>
      <c r="B88" s="180"/>
      <c r="C88" s="180"/>
      <c r="D88" s="4"/>
      <c r="E88" s="4"/>
      <c r="F88" s="179"/>
      <c r="G88" s="179"/>
      <c r="H88" s="181"/>
      <c r="I88" s="180"/>
      <c r="J88" s="180"/>
    </row>
    <row r="89" spans="1:10" ht="90" customHeight="1" x14ac:dyDescent="0.35">
      <c r="A89" s="180"/>
      <c r="B89" s="180"/>
      <c r="C89" s="180"/>
      <c r="D89" s="4"/>
      <c r="E89" s="4"/>
      <c r="F89" s="179"/>
      <c r="G89" s="179"/>
      <c r="H89" s="181"/>
      <c r="I89" s="180"/>
      <c r="J89" s="180"/>
    </row>
    <row r="90" spans="1:10" ht="90" customHeight="1" x14ac:dyDescent="0.35">
      <c r="A90" s="180"/>
      <c r="B90" s="180"/>
      <c r="C90" s="180"/>
      <c r="D90" s="4"/>
      <c r="E90" s="4"/>
      <c r="F90" s="179"/>
      <c r="G90" s="179"/>
      <c r="H90" s="181"/>
      <c r="I90" s="180"/>
      <c r="J90" s="180"/>
    </row>
    <row r="91" spans="1:10" ht="40" customHeight="1" x14ac:dyDescent="0.35">
      <c r="A91" s="4"/>
      <c r="B91" s="4"/>
      <c r="C91" s="4"/>
      <c r="D91" s="4"/>
      <c r="E91" s="4"/>
      <c r="F91" s="179"/>
      <c r="G91" s="179"/>
      <c r="H91" s="178"/>
      <c r="I91" s="4"/>
      <c r="J91" s="4"/>
    </row>
    <row r="92" spans="1:10" ht="40" customHeight="1" x14ac:dyDescent="0.35">
      <c r="A92" s="4"/>
      <c r="B92" s="4"/>
      <c r="C92" s="4"/>
      <c r="D92" s="4"/>
      <c r="E92" s="4"/>
      <c r="F92" s="4"/>
      <c r="G92" s="4"/>
      <c r="H92" s="4"/>
      <c r="I92" s="4"/>
      <c r="J92" s="4"/>
    </row>
    <row r="93" spans="1:10" ht="40" customHeight="1" x14ac:dyDescent="0.35">
      <c r="A93" s="4"/>
      <c r="B93" s="4"/>
      <c r="C93" s="4"/>
      <c r="D93" s="4"/>
      <c r="E93" s="4"/>
      <c r="F93" s="4"/>
      <c r="G93" s="4"/>
      <c r="H93" s="4"/>
      <c r="I93" s="4"/>
      <c r="J93" s="4"/>
    </row>
    <row r="94" spans="1:10" ht="40" customHeight="1" x14ac:dyDescent="0.35">
      <c r="A94" s="4"/>
      <c r="B94" s="4"/>
      <c r="C94" s="4"/>
      <c r="D94" s="4"/>
      <c r="E94" s="4"/>
      <c r="F94" s="4"/>
      <c r="G94" s="4"/>
      <c r="H94" s="4"/>
      <c r="I94" s="4"/>
      <c r="J94" s="4"/>
    </row>
    <row r="95" spans="1:10" ht="40" customHeight="1" x14ac:dyDescent="0.35">
      <c r="A95" s="4"/>
      <c r="B95" s="4"/>
      <c r="C95" s="4"/>
      <c r="D95" s="4"/>
      <c r="E95" s="4"/>
      <c r="F95" s="4"/>
      <c r="G95" s="4"/>
      <c r="H95" s="4"/>
      <c r="I95" s="4"/>
      <c r="J95" s="4"/>
    </row>
    <row r="96" spans="1:10" ht="40" customHeight="1" x14ac:dyDescent="0.35">
      <c r="A96" s="4"/>
      <c r="B96" s="4"/>
      <c r="C96" s="4"/>
      <c r="D96" s="4"/>
      <c r="E96" s="4"/>
      <c r="F96" s="4"/>
      <c r="G96" s="4"/>
      <c r="H96" s="4"/>
      <c r="I96" s="4"/>
      <c r="J96" s="4"/>
    </row>
    <row r="97" spans="1:10" ht="40" customHeight="1" x14ac:dyDescent="0.35">
      <c r="A97" s="4"/>
      <c r="B97" s="4"/>
      <c r="C97" s="4"/>
      <c r="D97" s="4"/>
      <c r="E97" s="4"/>
      <c r="F97" s="4"/>
      <c r="G97" s="4"/>
      <c r="H97" s="4"/>
      <c r="I97" s="4"/>
      <c r="J97" s="4"/>
    </row>
    <row r="98" spans="1:10" ht="40" customHeight="1" x14ac:dyDescent="0.35">
      <c r="A98" s="4"/>
      <c r="B98" s="4"/>
      <c r="C98" s="4"/>
      <c r="D98" s="4"/>
      <c r="E98" s="4"/>
      <c r="F98" s="4"/>
      <c r="G98" s="4"/>
      <c r="H98" s="4"/>
      <c r="I98" s="4"/>
      <c r="J98" s="4"/>
    </row>
    <row r="99" spans="1:10" ht="40" customHeight="1" x14ac:dyDescent="0.35">
      <c r="A99" s="4"/>
      <c r="B99" s="4"/>
      <c r="C99" s="4"/>
      <c r="D99" s="4"/>
      <c r="E99" s="4"/>
      <c r="F99" s="4"/>
      <c r="G99" s="4"/>
      <c r="H99" s="4"/>
      <c r="I99" s="4"/>
      <c r="J99" s="4"/>
    </row>
    <row r="100" spans="1:10" ht="40" customHeight="1" x14ac:dyDescent="0.35">
      <c r="A100" s="4"/>
      <c r="B100" s="4"/>
      <c r="C100" s="4"/>
      <c r="D100" s="4"/>
      <c r="E100" s="4"/>
      <c r="F100" s="4"/>
      <c r="G100" s="4"/>
      <c r="H100" s="4"/>
      <c r="I100" s="4"/>
      <c r="J100" s="4"/>
    </row>
    <row r="101" spans="1:10" ht="40" customHeight="1" x14ac:dyDescent="0.35">
      <c r="A101" s="4"/>
      <c r="B101" s="4"/>
      <c r="C101" s="4"/>
      <c r="D101" s="4"/>
      <c r="E101" s="4"/>
      <c r="F101" s="4"/>
      <c r="G101" s="4"/>
      <c r="H101" s="4"/>
      <c r="I101" s="4"/>
      <c r="J101" s="4"/>
    </row>
    <row r="102" spans="1:10" ht="40" customHeight="1" x14ac:dyDescent="0.35">
      <c r="A102" s="4"/>
      <c r="B102" s="4"/>
      <c r="C102" s="4"/>
      <c r="D102" s="4"/>
      <c r="E102" s="4"/>
      <c r="F102" s="4"/>
      <c r="G102" s="4"/>
      <c r="H102" s="4"/>
      <c r="I102" s="4"/>
      <c r="J102" s="4"/>
    </row>
    <row r="103" spans="1:10" ht="40" customHeight="1" x14ac:dyDescent="0.35">
      <c r="A103" s="4"/>
      <c r="B103" s="4"/>
      <c r="C103" s="4"/>
      <c r="D103" s="4"/>
      <c r="E103" s="4"/>
      <c r="F103" s="4"/>
      <c r="G103" s="4"/>
      <c r="H103" s="4"/>
      <c r="I103" s="4"/>
      <c r="J103" s="4"/>
    </row>
    <row r="104" spans="1:10" ht="40" customHeight="1" x14ac:dyDescent="0.35">
      <c r="A104" s="4"/>
      <c r="B104" s="4"/>
      <c r="C104" s="4"/>
      <c r="D104" s="4"/>
      <c r="E104" s="4"/>
      <c r="F104" s="4"/>
      <c r="G104" s="4"/>
      <c r="H104" s="4"/>
      <c r="I104" s="4"/>
      <c r="J104" s="4"/>
    </row>
    <row r="105" spans="1:10" ht="40" customHeight="1" x14ac:dyDescent="0.35">
      <c r="A105" s="4"/>
      <c r="B105" s="4"/>
      <c r="C105" s="4"/>
      <c r="D105" s="4"/>
      <c r="E105" s="4"/>
      <c r="F105" s="4"/>
      <c r="G105" s="4"/>
      <c r="H105" s="4"/>
      <c r="I105" s="4"/>
      <c r="J105" s="4"/>
    </row>
    <row r="106" spans="1:10" ht="40" customHeight="1" x14ac:dyDescent="0.35">
      <c r="A106" s="4"/>
      <c r="B106" s="4"/>
      <c r="C106" s="4"/>
      <c r="D106" s="4"/>
      <c r="E106" s="4"/>
      <c r="F106" s="4"/>
      <c r="G106" s="4"/>
      <c r="H106" s="4"/>
      <c r="I106" s="4"/>
      <c r="J106" s="4"/>
    </row>
    <row r="107" spans="1:10" ht="40" customHeight="1" x14ac:dyDescent="0.35">
      <c r="A107" s="4"/>
      <c r="B107" s="4"/>
      <c r="C107" s="4"/>
      <c r="D107" s="4"/>
      <c r="E107" s="4"/>
      <c r="F107" s="4"/>
      <c r="G107" s="4"/>
      <c r="H107" s="4"/>
      <c r="I107" s="4"/>
      <c r="J107" s="4"/>
    </row>
    <row r="108" spans="1:10" ht="40" customHeight="1" x14ac:dyDescent="0.35">
      <c r="A108" s="4"/>
      <c r="B108" s="4"/>
      <c r="C108" s="4"/>
      <c r="D108" s="4"/>
      <c r="E108" s="4"/>
      <c r="F108" s="4"/>
      <c r="G108" s="4"/>
      <c r="H108" s="4"/>
      <c r="I108" s="4"/>
      <c r="J108" s="4"/>
    </row>
    <row r="109" spans="1:10" ht="40" customHeight="1" x14ac:dyDescent="0.35">
      <c r="A109" s="4"/>
      <c r="B109" s="4"/>
      <c r="C109" s="4"/>
      <c r="D109" s="4"/>
      <c r="E109" s="4"/>
      <c r="F109" s="4"/>
      <c r="G109" s="4"/>
      <c r="H109" s="4"/>
      <c r="I109" s="4"/>
      <c r="J109" s="4"/>
    </row>
    <row r="110" spans="1:10" ht="40" customHeight="1" x14ac:dyDescent="0.35">
      <c r="A110" s="4"/>
      <c r="B110" s="4"/>
      <c r="C110" s="4"/>
      <c r="D110" s="4"/>
      <c r="E110" s="4"/>
      <c r="F110" s="4"/>
      <c r="G110" s="4"/>
      <c r="H110" s="4"/>
      <c r="I110" s="4"/>
      <c r="J110" s="4"/>
    </row>
    <row r="111" spans="1:10" ht="40" customHeight="1" x14ac:dyDescent="0.35">
      <c r="A111" s="4"/>
      <c r="B111" s="4"/>
      <c r="C111" s="4"/>
      <c r="D111" s="4"/>
      <c r="E111" s="4"/>
      <c r="F111" s="4"/>
      <c r="G111" s="4"/>
      <c r="H111" s="4"/>
      <c r="I111" s="4"/>
      <c r="J111" s="4"/>
    </row>
    <row r="112" spans="1:10" ht="40" customHeight="1" x14ac:dyDescent="0.35">
      <c r="A112" s="4"/>
      <c r="B112" s="4"/>
      <c r="C112" s="4"/>
      <c r="D112" s="4"/>
      <c r="E112" s="4"/>
      <c r="F112" s="4"/>
      <c r="G112" s="4"/>
      <c r="H112" s="4"/>
      <c r="I112" s="4"/>
      <c r="J112" s="4"/>
    </row>
    <row r="113" spans="1:10" ht="40" customHeight="1" x14ac:dyDescent="0.35">
      <c r="A113" s="4"/>
      <c r="B113" s="4"/>
      <c r="C113" s="4"/>
      <c r="D113" s="4"/>
      <c r="E113" s="4"/>
      <c r="F113" s="4"/>
      <c r="G113" s="4"/>
      <c r="H113" s="4"/>
      <c r="I113" s="4"/>
      <c r="J113" s="4"/>
    </row>
    <row r="114" spans="1:10" ht="40" customHeight="1" x14ac:dyDescent="0.35">
      <c r="A114" s="4"/>
      <c r="B114" s="4"/>
      <c r="C114" s="4"/>
      <c r="D114" s="4"/>
      <c r="E114" s="4"/>
      <c r="F114" s="4"/>
      <c r="G114" s="4"/>
      <c r="H114" s="4"/>
      <c r="I114" s="4"/>
      <c r="J114" s="4"/>
    </row>
    <row r="115" spans="1:10" ht="40" customHeight="1" x14ac:dyDescent="0.35">
      <c r="A115" s="4"/>
      <c r="B115" s="4"/>
      <c r="C115" s="4"/>
      <c r="D115" s="4"/>
      <c r="E115" s="4"/>
      <c r="F115" s="4"/>
      <c r="G115" s="4"/>
      <c r="H115" s="4"/>
      <c r="I115" s="4"/>
      <c r="J115" s="4"/>
    </row>
    <row r="116" spans="1:10" ht="40" customHeight="1" x14ac:dyDescent="0.35">
      <c r="A116" s="4"/>
      <c r="B116" s="4"/>
      <c r="C116" s="4"/>
      <c r="D116" s="4"/>
      <c r="E116" s="4"/>
      <c r="F116" s="4"/>
      <c r="G116" s="4"/>
      <c r="H116" s="4"/>
      <c r="I116" s="4"/>
      <c r="J116" s="4"/>
    </row>
    <row r="117" spans="1:10" ht="40" customHeight="1" x14ac:dyDescent="0.35">
      <c r="A117" s="4"/>
      <c r="B117" s="4"/>
      <c r="C117" s="4"/>
      <c r="D117" s="4"/>
      <c r="E117" s="4"/>
      <c r="F117" s="4"/>
      <c r="G117" s="4"/>
      <c r="H117" s="4"/>
      <c r="I117" s="4"/>
      <c r="J117" s="4"/>
    </row>
    <row r="118" spans="1:10" ht="40" customHeight="1" x14ac:dyDescent="0.35">
      <c r="A118" s="4"/>
      <c r="B118" s="4"/>
      <c r="C118" s="4"/>
      <c r="D118" s="4"/>
      <c r="E118" s="4"/>
      <c r="F118" s="4"/>
      <c r="G118" s="4"/>
      <c r="H118" s="4"/>
      <c r="I118" s="4"/>
      <c r="J118" s="4"/>
    </row>
    <row r="119" spans="1:10" ht="44.4" customHeight="1" x14ac:dyDescent="0.35">
      <c r="A119" s="4"/>
      <c r="B119" s="4"/>
      <c r="C119" s="4"/>
      <c r="D119" s="4"/>
      <c r="E119" s="4"/>
      <c r="F119" s="4"/>
      <c r="G119" s="4"/>
      <c r="H119" s="4"/>
      <c r="I119" s="4"/>
      <c r="J119" s="4"/>
    </row>
    <row r="120" spans="1:10" ht="44.4" customHeight="1" x14ac:dyDescent="0.35">
      <c r="A120" s="4"/>
      <c r="B120" s="4"/>
      <c r="C120" s="4"/>
      <c r="D120" s="4"/>
      <c r="E120" s="4"/>
      <c r="F120" s="4"/>
      <c r="G120" s="4"/>
      <c r="H120" s="4"/>
      <c r="I120" s="4"/>
      <c r="J120" s="4"/>
    </row>
    <row r="121" spans="1:10" ht="44.4" customHeight="1" x14ac:dyDescent="0.35">
      <c r="A121" s="4"/>
      <c r="B121" s="4"/>
      <c r="C121" s="4"/>
      <c r="D121" s="4"/>
      <c r="E121" s="4"/>
      <c r="F121" s="4"/>
      <c r="G121" s="4"/>
      <c r="H121" s="4"/>
      <c r="I121" s="4"/>
      <c r="J121" s="4"/>
    </row>
    <row r="122" spans="1:10" ht="44.4" customHeight="1" x14ac:dyDescent="0.35">
      <c r="A122" s="4"/>
      <c r="B122" s="4"/>
      <c r="C122" s="4"/>
      <c r="D122" s="4"/>
      <c r="E122" s="4"/>
      <c r="F122" s="4"/>
      <c r="G122" s="4"/>
      <c r="H122" s="4"/>
      <c r="I122" s="4"/>
      <c r="J122" s="4"/>
    </row>
    <row r="123" spans="1:10" ht="44.4" customHeight="1" x14ac:dyDescent="0.35">
      <c r="A123" s="4"/>
      <c r="B123" s="4"/>
      <c r="C123" s="4"/>
      <c r="D123" s="4"/>
      <c r="E123" s="4"/>
      <c r="F123" s="4"/>
      <c r="G123" s="4"/>
      <c r="H123" s="4"/>
      <c r="I123" s="4"/>
      <c r="J123" s="4"/>
    </row>
    <row r="124" spans="1:10" x14ac:dyDescent="0.35">
      <c r="A124" s="4"/>
      <c r="B124" s="4"/>
      <c r="C124" s="4"/>
      <c r="D124" s="4"/>
      <c r="E124" s="4"/>
      <c r="F124" s="4"/>
      <c r="G124" s="4"/>
      <c r="H124" s="4"/>
      <c r="I124" s="4"/>
      <c r="J124" s="4"/>
    </row>
    <row r="125" spans="1:10" x14ac:dyDescent="0.35">
      <c r="A125" s="4"/>
      <c r="B125" s="4"/>
      <c r="C125" s="4"/>
      <c r="D125" s="4"/>
      <c r="E125" s="4"/>
      <c r="F125" s="4"/>
      <c r="G125" s="4"/>
      <c r="H125" s="4"/>
      <c r="I125" s="4"/>
      <c r="J125" s="4"/>
    </row>
    <row r="126" spans="1:10" x14ac:dyDescent="0.35">
      <c r="A126" s="4"/>
      <c r="B126" s="4"/>
      <c r="C126" s="4"/>
      <c r="D126" s="4"/>
      <c r="E126" s="4"/>
      <c r="F126" s="4"/>
      <c r="G126" s="4"/>
      <c r="H126" s="4"/>
      <c r="I126" s="4"/>
      <c r="J126" s="4"/>
    </row>
    <row r="127" spans="1:10" x14ac:dyDescent="0.35">
      <c r="A127" s="4"/>
      <c r="B127" s="4"/>
      <c r="C127" s="4"/>
      <c r="D127" s="4"/>
      <c r="E127" s="4"/>
      <c r="F127" s="4"/>
      <c r="G127" s="4"/>
      <c r="H127" s="4"/>
      <c r="I127" s="4"/>
      <c r="J127" s="4"/>
    </row>
    <row r="128" spans="1:10" x14ac:dyDescent="0.35">
      <c r="A128" s="4"/>
      <c r="B128" s="4"/>
      <c r="C128" s="4"/>
      <c r="D128" s="4"/>
      <c r="E128" s="4"/>
      <c r="F128" s="4"/>
      <c r="G128" s="4"/>
      <c r="H128" s="4"/>
      <c r="I128" s="4"/>
      <c r="J128" s="4"/>
    </row>
    <row r="129" spans="1:10" x14ac:dyDescent="0.35">
      <c r="A129" s="4"/>
      <c r="B129" s="4"/>
      <c r="C129" s="4"/>
      <c r="D129" s="4"/>
      <c r="E129" s="4"/>
      <c r="F129" s="4"/>
      <c r="G129" s="4"/>
      <c r="H129" s="4"/>
      <c r="I129" s="4"/>
      <c r="J129" s="4"/>
    </row>
    <row r="130" spans="1:10" x14ac:dyDescent="0.35">
      <c r="A130" s="4"/>
      <c r="B130" s="4"/>
      <c r="C130" s="4"/>
      <c r="D130" s="4"/>
      <c r="E130" s="4"/>
      <c r="F130" s="4"/>
      <c r="G130" s="4"/>
      <c r="H130" s="4"/>
      <c r="I130" s="4"/>
      <c r="J130" s="4"/>
    </row>
    <row r="131" spans="1:10" x14ac:dyDescent="0.35">
      <c r="A131" s="4"/>
      <c r="B131" s="4"/>
      <c r="C131" s="4"/>
      <c r="D131" s="4"/>
      <c r="E131" s="4"/>
      <c r="F131" s="4"/>
      <c r="G131" s="4"/>
      <c r="H131" s="4"/>
      <c r="I131" s="4"/>
      <c r="J131" s="4"/>
    </row>
    <row r="132" spans="1:10" x14ac:dyDescent="0.35">
      <c r="A132" s="4"/>
      <c r="B132" s="4"/>
      <c r="C132" s="4"/>
      <c r="D132" s="4"/>
      <c r="E132" s="4"/>
      <c r="F132" s="4"/>
      <c r="G132" s="4"/>
      <c r="H132" s="4"/>
      <c r="I132" s="4"/>
      <c r="J132" s="4"/>
    </row>
    <row r="133" spans="1:10" x14ac:dyDescent="0.35">
      <c r="A133" s="4"/>
      <c r="B133" s="4"/>
      <c r="C133" s="4"/>
      <c r="D133" s="4"/>
      <c r="E133" s="4"/>
      <c r="F133" s="4"/>
      <c r="G133" s="4"/>
      <c r="H133" s="4"/>
      <c r="I133" s="4"/>
      <c r="J133" s="4"/>
    </row>
    <row r="134" spans="1:10" x14ac:dyDescent="0.35">
      <c r="A134" s="4"/>
      <c r="B134" s="4"/>
      <c r="C134" s="4"/>
      <c r="D134" s="4"/>
      <c r="E134" s="4"/>
      <c r="F134" s="4"/>
      <c r="G134" s="4"/>
      <c r="H134" s="4"/>
      <c r="I134" s="4"/>
      <c r="J134" s="4"/>
    </row>
    <row r="135" spans="1:10" x14ac:dyDescent="0.35">
      <c r="A135" s="4"/>
      <c r="B135" s="4"/>
      <c r="C135" s="4"/>
      <c r="D135" s="4"/>
      <c r="E135" s="4"/>
      <c r="F135" s="4"/>
      <c r="G135" s="4"/>
      <c r="H135" s="4"/>
      <c r="I135" s="4"/>
      <c r="J135" s="4"/>
    </row>
    <row r="136" spans="1:10" x14ac:dyDescent="0.35">
      <c r="A136" s="4"/>
      <c r="B136" s="4"/>
      <c r="C136" s="4"/>
      <c r="D136" s="4"/>
      <c r="E136" s="4"/>
      <c r="F136" s="4"/>
      <c r="G136" s="4"/>
      <c r="H136" s="4"/>
      <c r="I136" s="4"/>
      <c r="J136" s="4"/>
    </row>
    <row r="137" spans="1:10" x14ac:dyDescent="0.35">
      <c r="A137" s="4"/>
      <c r="B137" s="4"/>
      <c r="C137" s="4"/>
      <c r="D137" s="4"/>
      <c r="E137" s="4"/>
      <c r="F137" s="4"/>
      <c r="G137" s="4"/>
      <c r="H137" s="4"/>
      <c r="I137" s="4"/>
      <c r="J137" s="4"/>
    </row>
    <row r="138" spans="1:10" x14ac:dyDescent="0.35">
      <c r="A138" s="4"/>
      <c r="B138" s="4"/>
      <c r="C138" s="4"/>
      <c r="D138" s="4"/>
      <c r="E138" s="4"/>
      <c r="F138" s="4"/>
      <c r="G138" s="4"/>
      <c r="H138" s="4"/>
      <c r="I138" s="4"/>
      <c r="J138" s="4"/>
    </row>
    <row r="139" spans="1:10" x14ac:dyDescent="0.35">
      <c r="A139" s="4"/>
      <c r="B139" s="4"/>
      <c r="C139" s="4"/>
      <c r="D139" s="4"/>
      <c r="E139" s="4"/>
      <c r="F139" s="4"/>
      <c r="G139" s="4"/>
      <c r="H139" s="4"/>
      <c r="I139" s="4"/>
      <c r="J139" s="4"/>
    </row>
  </sheetData>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T560"/>
  <sheetViews>
    <sheetView tabSelected="1" zoomScale="85" zoomScaleNormal="85" workbookViewId="0">
      <pane ySplit="1" topLeftCell="A2" activePane="bottomLeft" state="frozen"/>
      <selection pane="bottomLeft" activeCell="B18" sqref="B18"/>
    </sheetView>
  </sheetViews>
  <sheetFormatPr defaultColWidth="9.08984375" defaultRowHeight="14.5" x14ac:dyDescent="0.35"/>
  <cols>
    <col min="1" max="1" width="18" style="52" customWidth="1"/>
    <col min="2" max="2" width="28.36328125" style="52" customWidth="1"/>
    <col min="3" max="3" width="28.36328125" style="66" customWidth="1"/>
    <col min="4" max="5" width="18.81640625" style="4" customWidth="1"/>
    <col min="6" max="7" width="23.08984375" style="4" customWidth="1"/>
    <col min="8" max="8" width="19.36328125" style="50" customWidth="1"/>
    <col min="9" max="9" width="21.26953125" style="4" customWidth="1"/>
    <col min="10" max="10" width="21.26953125" style="50" customWidth="1"/>
    <col min="11" max="11" width="16.81640625" style="4" customWidth="1"/>
    <col min="12" max="12" width="19" style="4" customWidth="1"/>
    <col min="13" max="14" width="19.08984375" style="2" customWidth="1"/>
    <col min="15" max="15" width="28.36328125" style="4" customWidth="1"/>
    <col min="16" max="16" width="117.26953125" style="4" customWidth="1"/>
    <col min="17" max="17" width="52.36328125" style="4" customWidth="1"/>
    <col min="18" max="18" width="43.36328125" style="3" customWidth="1"/>
    <col min="19" max="19" width="47.81640625" style="6" customWidth="1"/>
    <col min="20" max="20" width="37.26953125" style="7" customWidth="1"/>
    <col min="21" max="16384" width="9.08984375" style="4"/>
  </cols>
  <sheetData>
    <row r="1" spans="1:20" x14ac:dyDescent="0.35">
      <c r="A1" s="120" t="s">
        <v>3</v>
      </c>
      <c r="B1" s="120" t="s">
        <v>0</v>
      </c>
      <c r="C1" s="120" t="s">
        <v>1</v>
      </c>
      <c r="D1" s="120" t="s">
        <v>21</v>
      </c>
      <c r="E1" s="120" t="s">
        <v>22</v>
      </c>
      <c r="F1" s="120" t="s">
        <v>68</v>
      </c>
      <c r="G1" s="120" t="s">
        <v>69</v>
      </c>
      <c r="H1" s="121" t="s">
        <v>478</v>
      </c>
      <c r="I1" s="120" t="s">
        <v>54</v>
      </c>
      <c r="J1" s="121" t="s">
        <v>366</v>
      </c>
      <c r="K1" s="120" t="s">
        <v>537</v>
      </c>
      <c r="L1" s="120" t="s">
        <v>55</v>
      </c>
      <c r="M1" s="120" t="s">
        <v>56</v>
      </c>
      <c r="N1" s="120" t="s">
        <v>67</v>
      </c>
      <c r="O1" s="120" t="s">
        <v>11</v>
      </c>
      <c r="P1" s="120" t="s">
        <v>2</v>
      </c>
      <c r="Q1" s="120" t="s">
        <v>461</v>
      </c>
      <c r="R1" s="120" t="s">
        <v>183</v>
      </c>
      <c r="S1" s="122" t="s">
        <v>134</v>
      </c>
      <c r="T1" s="123" t="s">
        <v>135</v>
      </c>
    </row>
    <row r="2" spans="1:20" s="3" customFormat="1" x14ac:dyDescent="0.35">
      <c r="A2" s="124" t="s">
        <v>1216</v>
      </c>
      <c r="B2" s="125" t="s">
        <v>1431</v>
      </c>
      <c r="C2" s="125" t="s">
        <v>1132</v>
      </c>
      <c r="D2" s="126"/>
      <c r="E2" s="127"/>
      <c r="F2" s="126"/>
      <c r="G2" s="127"/>
      <c r="H2" s="73">
        <v>51</v>
      </c>
      <c r="I2" s="127" t="s">
        <v>29</v>
      </c>
      <c r="J2" s="125" t="s">
        <v>1341</v>
      </c>
      <c r="K2" s="128" t="s">
        <v>567</v>
      </c>
      <c r="L2" s="128">
        <v>0</v>
      </c>
      <c r="M2" s="128">
        <v>0.33</v>
      </c>
      <c r="N2" s="128">
        <v>0.01</v>
      </c>
      <c r="O2" s="129" t="s">
        <v>15</v>
      </c>
      <c r="P2" s="213" t="str">
        <f>INDEX('Policy Characteristics'!J:J,MATCH($C2,'Policy Characteristics'!$C:$C,0))</f>
        <v>**Description:** This policy reduces fuel consumption for desalination by increasing the efficiency of desalination equipment through stronger standards.  This policy does not represent changing the type of desalination technology used.  The policy setting refers to overall energy use reduction, not the reduction in energy use of newly sold equipment. // **Guidance for setting values:** No assessment of efficiency improvement potential for industrial equipment in Saudi Arabia is available.  However, Saudi Arabia imports most of its industrial equipment, and that equipment may have improvement potential similar to that of the United States.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  // **CCE Category:** Reduce</v>
      </c>
      <c r="Q2" s="127" t="s">
        <v>219</v>
      </c>
      <c r="R2" s="131" t="s">
        <v>220</v>
      </c>
      <c r="S2" s="132" t="s">
        <v>529</v>
      </c>
      <c r="T2" s="129" t="s">
        <v>529</v>
      </c>
    </row>
    <row r="3" spans="1:20" s="3" customFormat="1" x14ac:dyDescent="0.35">
      <c r="A3" s="124" t="s">
        <v>1216</v>
      </c>
      <c r="B3" s="61" t="s">
        <v>1432</v>
      </c>
      <c r="C3" s="61" t="s">
        <v>290</v>
      </c>
      <c r="D3" s="127"/>
      <c r="E3" s="127"/>
      <c r="F3" s="127"/>
      <c r="G3" s="127"/>
      <c r="H3" s="73">
        <v>64</v>
      </c>
      <c r="I3" s="127" t="s">
        <v>29</v>
      </c>
      <c r="J3" s="61" t="s">
        <v>1342</v>
      </c>
      <c r="K3" s="61" t="s">
        <v>555</v>
      </c>
      <c r="L3" s="133">
        <v>0</v>
      </c>
      <c r="M3" s="134">
        <v>1</v>
      </c>
      <c r="N3" s="134">
        <v>0.01</v>
      </c>
      <c r="O3" s="127" t="s">
        <v>18</v>
      </c>
      <c r="P3" s="213" t="str">
        <f>INDEX('Policy Characteristics'!J:J,MATCH($C3,'Policy Characteristics'!$C:$C,0))</f>
        <v>**Description:** This policy reduces greenhouse gas emissions from agriculture through livestock-related measures, such as feed supplements or drugs to prevent enteric methane formation. // **Guidance for setting values:** If this policy is fully implemented, agricultural process emissions are reduced by 5%.  // **CCE Category:** Reduce</v>
      </c>
      <c r="Q3" s="127" t="s">
        <v>238</v>
      </c>
      <c r="R3" s="131" t="s">
        <v>239</v>
      </c>
      <c r="S3" s="135" t="s">
        <v>144</v>
      </c>
      <c r="T3" s="127"/>
    </row>
    <row r="4" spans="1:20" s="3" customFormat="1" x14ac:dyDescent="0.35">
      <c r="A4" s="124" t="s">
        <v>1216</v>
      </c>
      <c r="B4" s="61" t="s">
        <v>1433</v>
      </c>
      <c r="C4" s="61" t="s">
        <v>291</v>
      </c>
      <c r="D4" s="127"/>
      <c r="E4" s="127"/>
      <c r="F4" s="127"/>
      <c r="G4" s="127"/>
      <c r="H4" s="73">
        <v>65</v>
      </c>
      <c r="I4" s="127" t="s">
        <v>1006</v>
      </c>
      <c r="J4" s="61" t="s">
        <v>1343</v>
      </c>
      <c r="K4" s="61" t="s">
        <v>553</v>
      </c>
      <c r="L4" s="133">
        <v>0</v>
      </c>
      <c r="M4" s="134">
        <v>1</v>
      </c>
      <c r="N4" s="134">
        <v>0.01</v>
      </c>
      <c r="O4" s="127" t="s">
        <v>18</v>
      </c>
      <c r="P4" s="213" t="str">
        <f>INDEX('Policy Characteristics'!J:J,MATCH($C4,'Policy Characteristics'!$C:$C,0))</f>
        <v>**Description:** This policy reduces greenhouse gas emissions from agriculture through measures pertaining to rice cultivation, such as improved flooding practices that avoid anaerobic, methane-forming conditions. // **Guidance for setting values:** If this policy is fully implemented, agricultural process emissions in 2050 are reduced by 0.4%.  // **CCE Category:** Reduce</v>
      </c>
      <c r="Q4" s="127" t="s">
        <v>240</v>
      </c>
      <c r="R4" s="131" t="s">
        <v>241</v>
      </c>
      <c r="S4" s="135" t="s">
        <v>144</v>
      </c>
      <c r="T4" s="127"/>
    </row>
    <row r="5" spans="1:20" s="3" customFormat="1" x14ac:dyDescent="0.35">
      <c r="A5" s="124" t="s">
        <v>1216</v>
      </c>
      <c r="B5" s="61" t="s">
        <v>1434</v>
      </c>
      <c r="C5" s="61" t="s">
        <v>757</v>
      </c>
      <c r="D5" s="127"/>
      <c r="E5" s="127"/>
      <c r="F5" s="127"/>
      <c r="G5" s="127"/>
      <c r="H5" s="73">
        <v>434</v>
      </c>
      <c r="I5" s="127" t="s">
        <v>29</v>
      </c>
      <c r="J5" s="61" t="s">
        <v>1344</v>
      </c>
      <c r="K5" s="61" t="s">
        <v>758</v>
      </c>
      <c r="L5" s="133">
        <v>0</v>
      </c>
      <c r="M5" s="134">
        <v>1</v>
      </c>
      <c r="N5" s="134">
        <v>0.01</v>
      </c>
      <c r="O5" s="127" t="s">
        <v>759</v>
      </c>
      <c r="P5" s="213" t="str">
        <f>INDEX('Policy Characteristics'!J:J,MATCH($C5,'Policy Characteristics'!$C:$C,0))</f>
        <v>**Description:** This policy causes non-animal products to be substituted for animal products, which might be achieved by changes in consumer preferences or by changes in costs of agricultural products (such as by redirecting subsidies currently paid to farmers who raise animals or feed crops to farmers growing fruits, vegetables, and other plant-based foods for human consumption).  Moderate settings of this policy lever do not imply a vegan diet: for instance, a 50% setting could represent each individual consuming half as many animal products, rather than half of the population consuming no animal products. // **Guidance for setting values:** According to OECD statistics, per capita meat consumption in Saudi Arabia is 41 kg/person/year, compared to a global value of 35 kg/person/year.  If Saudi Arabia were to achieve a rate similar to the global average, this would be a reduction of 14%.  // **CCE Category:** Reduce</v>
      </c>
      <c r="Q5" s="127"/>
      <c r="R5" s="131" t="s">
        <v>989</v>
      </c>
      <c r="S5" s="136" t="s">
        <v>760</v>
      </c>
      <c r="T5" s="127"/>
    </row>
    <row r="6" spans="1:20" s="3" customFormat="1" x14ac:dyDescent="0.35">
      <c r="A6" s="124" t="s">
        <v>1216</v>
      </c>
      <c r="B6" s="125" t="s">
        <v>1435</v>
      </c>
      <c r="C6" s="125" t="s">
        <v>1098</v>
      </c>
      <c r="D6" s="126"/>
      <c r="E6" s="127"/>
      <c r="F6" s="126"/>
      <c r="G6" s="127"/>
      <c r="H6" s="73">
        <v>432</v>
      </c>
      <c r="I6" s="127" t="s">
        <v>29</v>
      </c>
      <c r="J6" s="125" t="s">
        <v>1345</v>
      </c>
      <c r="K6" s="137" t="s">
        <v>753</v>
      </c>
      <c r="L6" s="138">
        <v>0</v>
      </c>
      <c r="M6" s="138">
        <v>1</v>
      </c>
      <c r="N6" s="138">
        <v>0.01</v>
      </c>
      <c r="O6" s="138" t="s">
        <v>754</v>
      </c>
      <c r="P6" s="213" t="str">
        <f>INDEX('Policy Characteristics'!J:J,MATCH($C6,'Policy Characteristics'!$C:$C,0))</f>
        <v>**Description:** This policy reduces demand for water desalination and groundwater through techniques such as optimizing the timing and delivery of water for irrigating agriculture, re-use of treated wastewater, use of water-efficient crop varieties, preventing leakage from water distribution systems, and water-efficient fixtures and appliances in buildings. // **Guidance for setting values:** In Saudi Arabia, agriculture accounts for 83% of water consumption, while municipal uses account for 13% and industrial uses 4%.  As of 2012, roughly 35% of farmland in Saudi Arabia was irrigated using traditional flood irrigation, which is less water-efficient than modern drip irrigation.  Also as of 2012, water leakage from municipal distribution systems was estimated to be between 20% and 40%.  Combining these fixes with other measures, such as wastewater re-use, could yield water demand reduction potential of around 50%.  // **CCE Category:** Reduce</v>
      </c>
      <c r="Q6" s="127"/>
      <c r="R6" s="131" t="s">
        <v>987</v>
      </c>
      <c r="S6" s="139" t="s">
        <v>1097</v>
      </c>
      <c r="T6" s="129"/>
    </row>
    <row r="7" spans="1:20" s="3" customFormat="1" x14ac:dyDescent="0.35">
      <c r="A7" s="124" t="s">
        <v>1216</v>
      </c>
      <c r="B7" s="61" t="s">
        <v>1436</v>
      </c>
      <c r="C7" s="61" t="s">
        <v>801</v>
      </c>
      <c r="D7" s="127" t="s">
        <v>102</v>
      </c>
      <c r="E7" s="127" t="s">
        <v>275</v>
      </c>
      <c r="F7" s="127" t="s">
        <v>279</v>
      </c>
      <c r="G7" s="127" t="s">
        <v>108</v>
      </c>
      <c r="H7" s="73">
        <v>435</v>
      </c>
      <c r="I7" s="127" t="s">
        <v>29</v>
      </c>
      <c r="J7" s="61" t="s">
        <v>1346</v>
      </c>
      <c r="K7" s="61" t="s">
        <v>800</v>
      </c>
      <c r="L7" s="133">
        <v>0</v>
      </c>
      <c r="M7" s="133">
        <v>1</v>
      </c>
      <c r="N7" s="133">
        <v>0.01</v>
      </c>
      <c r="O7" s="127" t="s">
        <v>101</v>
      </c>
      <c r="P7" s="213" t="str">
        <f>INDEX('Policy Characteristics'!J:J,MATCH($C7,'Policy Characteristics'!$C:$C,0))</f>
        <v>**Description:** This policy replaces the specified fraction of newly sold non-electric building components in buildings of the selected type(s) with electricity-using components. // **Guidance for setting values:** In Saudi Arabia, the share of electricity among fuels used by residential buildings was roughly 89% in 2018.  Setting this lever to 100% (of new sales in 2050) would result in the share of electricity used reaching 96% by 2050.  // **CCE Category:** Reduce</v>
      </c>
      <c r="Q7" s="127" t="s">
        <v>190</v>
      </c>
      <c r="R7" s="131" t="s">
        <v>191</v>
      </c>
      <c r="S7" s="135"/>
      <c r="T7" s="127"/>
    </row>
    <row r="8" spans="1:20" s="3" customFormat="1" x14ac:dyDescent="0.35">
      <c r="A8" s="124" t="s">
        <v>1216</v>
      </c>
      <c r="B8" s="137" t="s">
        <v>1436</v>
      </c>
      <c r="C8" s="137" t="s">
        <v>801</v>
      </c>
      <c r="D8" s="127" t="s">
        <v>103</v>
      </c>
      <c r="E8" s="127" t="s">
        <v>275</v>
      </c>
      <c r="F8" s="127" t="s">
        <v>279</v>
      </c>
      <c r="G8" s="127" t="s">
        <v>109</v>
      </c>
      <c r="H8" s="73">
        <v>436</v>
      </c>
      <c r="I8" s="127" t="s">
        <v>30</v>
      </c>
      <c r="J8" s="137" t="s">
        <v>182</v>
      </c>
      <c r="K8" s="137"/>
      <c r="L8" s="138"/>
      <c r="M8" s="138"/>
      <c r="N8" s="138"/>
      <c r="O8" s="140"/>
      <c r="P8" s="213" t="str">
        <f>INDEX('Policy Characteristics'!J:J,MATCH($C8,'Policy Characteristics'!$C:$C,0))</f>
        <v>**Description:** This policy replaces the specified fraction of newly sold non-electric building components in buildings of the selected type(s) with electricity-using components. // **Guidance for setting values:** In Saudi Arabia, the share of electricity among fuels used by residential buildings was roughly 89% in 2018.  Setting this lever to 100% (of new sales in 2050) would result in the share of electricity used reaching 96% by 2050.  // **CCE Category:** Reduce</v>
      </c>
      <c r="Q8" s="140"/>
      <c r="R8" s="140"/>
      <c r="S8" s="141"/>
      <c r="T8" s="140"/>
    </row>
    <row r="9" spans="1:20" s="3" customFormat="1" x14ac:dyDescent="0.35">
      <c r="A9" s="124" t="s">
        <v>1216</v>
      </c>
      <c r="B9" s="137" t="s">
        <v>1436</v>
      </c>
      <c r="C9" s="137" t="s">
        <v>801</v>
      </c>
      <c r="D9" s="127" t="s">
        <v>105</v>
      </c>
      <c r="E9" s="127" t="s">
        <v>275</v>
      </c>
      <c r="F9" s="127" t="s">
        <v>279</v>
      </c>
      <c r="G9" s="127" t="s">
        <v>111</v>
      </c>
      <c r="H9" s="73">
        <v>437</v>
      </c>
      <c r="I9" s="127" t="s">
        <v>30</v>
      </c>
      <c r="J9" s="137" t="s">
        <v>182</v>
      </c>
      <c r="K9" s="137"/>
      <c r="L9" s="137"/>
      <c r="M9" s="138"/>
      <c r="N9" s="138"/>
      <c r="O9" s="140"/>
      <c r="P9" s="213" t="str">
        <f>INDEX('Policy Characteristics'!J:J,MATCH($C9,'Policy Characteristics'!$C:$C,0))</f>
        <v>**Description:** This policy replaces the specified fraction of newly sold non-electric building components in buildings of the selected type(s) with electricity-using components. // **Guidance for setting values:** In Saudi Arabia, the share of electricity among fuels used by residential buildings was roughly 89% in 2018.  Setting this lever to 100% (of new sales in 2050) would result in the share of electricity used reaching 96% by 2050.  // **CCE Category:** Reduce</v>
      </c>
      <c r="Q9" s="140"/>
      <c r="R9" s="140"/>
      <c r="S9" s="141"/>
      <c r="T9" s="140"/>
    </row>
    <row r="10" spans="1:20" s="3" customFormat="1" x14ac:dyDescent="0.35">
      <c r="A10" s="124" t="s">
        <v>1216</v>
      </c>
      <c r="B10" s="137" t="s">
        <v>1436</v>
      </c>
      <c r="C10" s="137" t="s">
        <v>801</v>
      </c>
      <c r="D10" s="127" t="s">
        <v>106</v>
      </c>
      <c r="E10" s="127" t="s">
        <v>275</v>
      </c>
      <c r="F10" s="127" t="s">
        <v>279</v>
      </c>
      <c r="G10" s="127" t="s">
        <v>112</v>
      </c>
      <c r="H10" s="73">
        <v>438</v>
      </c>
      <c r="I10" s="127" t="s">
        <v>29</v>
      </c>
      <c r="J10" s="137" t="s">
        <v>1346</v>
      </c>
      <c r="K10" s="137" t="s">
        <v>800</v>
      </c>
      <c r="L10" s="138">
        <v>0</v>
      </c>
      <c r="M10" s="138">
        <v>1</v>
      </c>
      <c r="N10" s="138">
        <v>0.01</v>
      </c>
      <c r="O10" s="140" t="s">
        <v>101</v>
      </c>
      <c r="P10" s="213" t="str">
        <f>INDEX('Policy Characteristics'!J:J,MATCH($C10,'Policy Characteristics'!$C:$C,0))</f>
        <v>**Description:** This policy replaces the specified fraction of newly sold non-electric building components in buildings of the selected type(s) with electricity-using components. // **Guidance for setting values:** In Saudi Arabia, the share of electricity among fuels used by residential buildings was roughly 89% in 2018.  Setting this lever to 100% (of new sales in 2050) would result in the share of electricity used reaching 96% by 2050.  // **CCE Category:** Reduce</v>
      </c>
      <c r="Q10" s="140" t="s">
        <v>190</v>
      </c>
      <c r="R10" s="140" t="s">
        <v>191</v>
      </c>
      <c r="S10" s="141"/>
      <c r="T10" s="140"/>
    </row>
    <row r="11" spans="1:20" s="3" customFormat="1" x14ac:dyDescent="0.35">
      <c r="A11" s="124" t="s">
        <v>1216</v>
      </c>
      <c r="B11" s="137" t="s">
        <v>1436</v>
      </c>
      <c r="C11" s="137" t="s">
        <v>801</v>
      </c>
      <c r="D11" s="127" t="s">
        <v>107</v>
      </c>
      <c r="E11" s="127" t="s">
        <v>275</v>
      </c>
      <c r="F11" s="127" t="s">
        <v>279</v>
      </c>
      <c r="G11" s="127" t="s">
        <v>113</v>
      </c>
      <c r="H11" s="73">
        <v>439</v>
      </c>
      <c r="I11" s="127" t="s">
        <v>29</v>
      </c>
      <c r="J11" s="137" t="s">
        <v>1346</v>
      </c>
      <c r="K11" s="137" t="s">
        <v>800</v>
      </c>
      <c r="L11" s="138">
        <v>0</v>
      </c>
      <c r="M11" s="138">
        <v>1</v>
      </c>
      <c r="N11" s="138">
        <v>0.01</v>
      </c>
      <c r="O11" s="140" t="s">
        <v>101</v>
      </c>
      <c r="P11" s="213" t="str">
        <f>INDEX('Policy Characteristics'!J:J,MATCH($C11,'Policy Characteristics'!$C:$C,0))</f>
        <v>**Description:** This policy replaces the specified fraction of newly sold non-electric building components in buildings of the selected type(s) with electricity-using components. // **Guidance for setting values:** In Saudi Arabia, the share of electricity among fuels used by residential buildings was roughly 89% in 2018.  Setting this lever to 100% (of new sales in 2050) would result in the share of electricity used reaching 96% by 2050.  // **CCE Category:** Reduce</v>
      </c>
      <c r="Q11" s="140" t="s">
        <v>190</v>
      </c>
      <c r="R11" s="140" t="s">
        <v>191</v>
      </c>
      <c r="S11" s="141"/>
      <c r="T11" s="140"/>
    </row>
    <row r="12" spans="1:20" s="3" customFormat="1" x14ac:dyDescent="0.35">
      <c r="A12" s="124" t="s">
        <v>1216</v>
      </c>
      <c r="B12" s="137" t="s">
        <v>1436</v>
      </c>
      <c r="C12" s="137" t="s">
        <v>801</v>
      </c>
      <c r="D12" s="127" t="s">
        <v>102</v>
      </c>
      <c r="E12" s="127" t="s">
        <v>276</v>
      </c>
      <c r="F12" s="127" t="s">
        <v>278</v>
      </c>
      <c r="G12" s="127" t="s">
        <v>108</v>
      </c>
      <c r="H12" s="73">
        <v>440</v>
      </c>
      <c r="I12" s="127" t="s">
        <v>29</v>
      </c>
      <c r="J12" s="137" t="s">
        <v>1346</v>
      </c>
      <c r="K12" s="137" t="s">
        <v>800</v>
      </c>
      <c r="L12" s="138">
        <v>0</v>
      </c>
      <c r="M12" s="138">
        <v>1</v>
      </c>
      <c r="N12" s="138">
        <v>0.01</v>
      </c>
      <c r="O12" s="140" t="s">
        <v>101</v>
      </c>
      <c r="P12" s="213" t="str">
        <f>INDEX('Policy Characteristics'!J:J,MATCH($C12,'Policy Characteristics'!$C:$C,0))</f>
        <v>**Description:** This policy replaces the specified fraction of newly sold non-electric building components in buildings of the selected type(s) with electricity-using components. // **Guidance for setting values:** In Saudi Arabia, the share of electricity among fuels used by residential buildings was roughly 89% in 2018.  Setting this lever to 100% (of new sales in 2050) would result in the share of electricity used reaching 96% by 2050.  // **CCE Category:** Reduce</v>
      </c>
      <c r="Q12" s="140" t="s">
        <v>190</v>
      </c>
      <c r="R12" s="140" t="s">
        <v>191</v>
      </c>
      <c r="S12" s="141"/>
      <c r="T12" s="140"/>
    </row>
    <row r="13" spans="1:20" s="3" customFormat="1" x14ac:dyDescent="0.35">
      <c r="A13" s="124" t="s">
        <v>1216</v>
      </c>
      <c r="B13" s="137" t="s">
        <v>1436</v>
      </c>
      <c r="C13" s="137" t="s">
        <v>801</v>
      </c>
      <c r="D13" s="127" t="s">
        <v>103</v>
      </c>
      <c r="E13" s="127" t="s">
        <v>276</v>
      </c>
      <c r="F13" s="127" t="s">
        <v>278</v>
      </c>
      <c r="G13" s="127" t="s">
        <v>109</v>
      </c>
      <c r="H13" s="73">
        <v>441</v>
      </c>
      <c r="I13" s="127" t="s">
        <v>30</v>
      </c>
      <c r="J13" s="137" t="s">
        <v>182</v>
      </c>
      <c r="K13" s="137"/>
      <c r="L13" s="137"/>
      <c r="M13" s="138"/>
      <c r="N13" s="138"/>
      <c r="O13" s="140"/>
      <c r="P13" s="213" t="str">
        <f>INDEX('Policy Characteristics'!J:J,MATCH($C13,'Policy Characteristics'!$C:$C,0))</f>
        <v>**Description:** This policy replaces the specified fraction of newly sold non-electric building components in buildings of the selected type(s) with electricity-using components. // **Guidance for setting values:** In Saudi Arabia, the share of electricity among fuels used by residential buildings was roughly 89% in 2018.  Setting this lever to 100% (of new sales in 2050) would result in the share of electricity used reaching 96% by 2050.  // **CCE Category:** Reduce</v>
      </c>
      <c r="Q13" s="140"/>
      <c r="R13" s="140"/>
      <c r="S13" s="141"/>
      <c r="T13" s="140"/>
    </row>
    <row r="14" spans="1:20" s="3" customFormat="1" x14ac:dyDescent="0.35">
      <c r="A14" s="124" t="s">
        <v>1216</v>
      </c>
      <c r="B14" s="137" t="s">
        <v>1436</v>
      </c>
      <c r="C14" s="137" t="s">
        <v>801</v>
      </c>
      <c r="D14" s="127" t="s">
        <v>105</v>
      </c>
      <c r="E14" s="127" t="s">
        <v>276</v>
      </c>
      <c r="F14" s="127" t="s">
        <v>278</v>
      </c>
      <c r="G14" s="127" t="s">
        <v>111</v>
      </c>
      <c r="H14" s="73">
        <v>442</v>
      </c>
      <c r="I14" s="127" t="s">
        <v>30</v>
      </c>
      <c r="J14" s="137" t="s">
        <v>182</v>
      </c>
      <c r="K14" s="137"/>
      <c r="L14" s="137"/>
      <c r="M14" s="138"/>
      <c r="N14" s="138"/>
      <c r="O14" s="140"/>
      <c r="P14" s="213" t="str">
        <f>INDEX('Policy Characteristics'!J:J,MATCH($C14,'Policy Characteristics'!$C:$C,0))</f>
        <v>**Description:** This policy replaces the specified fraction of newly sold non-electric building components in buildings of the selected type(s) with electricity-using components. // **Guidance for setting values:** In Saudi Arabia, the share of electricity among fuels used by residential buildings was roughly 89% in 2018.  Setting this lever to 100% (of new sales in 2050) would result in the share of electricity used reaching 96% by 2050.  // **CCE Category:** Reduce</v>
      </c>
      <c r="Q14" s="140"/>
      <c r="R14" s="140"/>
      <c r="S14" s="141"/>
      <c r="T14" s="140"/>
    </row>
    <row r="15" spans="1:20" s="3" customFormat="1" x14ac:dyDescent="0.35">
      <c r="A15" s="124" t="s">
        <v>1216</v>
      </c>
      <c r="B15" s="137" t="s">
        <v>1436</v>
      </c>
      <c r="C15" s="137" t="s">
        <v>801</v>
      </c>
      <c r="D15" s="127" t="s">
        <v>106</v>
      </c>
      <c r="E15" s="127" t="s">
        <v>276</v>
      </c>
      <c r="F15" s="127" t="s">
        <v>278</v>
      </c>
      <c r="G15" s="127" t="s">
        <v>112</v>
      </c>
      <c r="H15" s="73">
        <v>443</v>
      </c>
      <c r="I15" s="127" t="s">
        <v>29</v>
      </c>
      <c r="J15" s="137" t="s">
        <v>1346</v>
      </c>
      <c r="K15" s="137" t="s">
        <v>800</v>
      </c>
      <c r="L15" s="138">
        <v>0</v>
      </c>
      <c r="M15" s="138">
        <v>1</v>
      </c>
      <c r="N15" s="138">
        <v>0.01</v>
      </c>
      <c r="O15" s="140" t="s">
        <v>101</v>
      </c>
      <c r="P15" s="213" t="str">
        <f>INDEX('Policy Characteristics'!J:J,MATCH($C15,'Policy Characteristics'!$C:$C,0))</f>
        <v>**Description:** This policy replaces the specified fraction of newly sold non-electric building components in buildings of the selected type(s) with electricity-using components. // **Guidance for setting values:** In Saudi Arabia, the share of electricity among fuels used by residential buildings was roughly 89% in 2018.  Setting this lever to 100% (of new sales in 2050) would result in the share of electricity used reaching 96% by 2050.  // **CCE Category:** Reduce</v>
      </c>
      <c r="Q15" s="140" t="s">
        <v>190</v>
      </c>
      <c r="R15" s="140" t="s">
        <v>191</v>
      </c>
      <c r="S15" s="141"/>
      <c r="T15" s="140"/>
    </row>
    <row r="16" spans="1:20" s="3" customFormat="1" x14ac:dyDescent="0.35">
      <c r="A16" s="124" t="s">
        <v>1216</v>
      </c>
      <c r="B16" s="137" t="s">
        <v>1436</v>
      </c>
      <c r="C16" s="137" t="s">
        <v>801</v>
      </c>
      <c r="D16" s="127" t="s">
        <v>107</v>
      </c>
      <c r="E16" s="127" t="s">
        <v>276</v>
      </c>
      <c r="F16" s="127" t="s">
        <v>278</v>
      </c>
      <c r="G16" s="127" t="s">
        <v>113</v>
      </c>
      <c r="H16" s="73">
        <v>444</v>
      </c>
      <c r="I16" s="127" t="s">
        <v>29</v>
      </c>
      <c r="J16" s="137" t="s">
        <v>1346</v>
      </c>
      <c r="K16" s="137" t="s">
        <v>800</v>
      </c>
      <c r="L16" s="138">
        <v>0</v>
      </c>
      <c r="M16" s="138">
        <v>1</v>
      </c>
      <c r="N16" s="138">
        <v>0.01</v>
      </c>
      <c r="O16" s="140" t="s">
        <v>101</v>
      </c>
      <c r="P16" s="213" t="str">
        <f>INDEX('Policy Characteristics'!J:J,MATCH($C16,'Policy Characteristics'!$C:$C,0))</f>
        <v>**Description:** This policy replaces the specified fraction of newly sold non-electric building components in buildings of the selected type(s) with electricity-using components. // **Guidance for setting values:** In Saudi Arabia, the share of electricity among fuels used by residential buildings was roughly 89% in 2018.  Setting this lever to 100% (of new sales in 2050) would result in the share of electricity used reaching 96% by 2050.  // **CCE Category:** Reduce</v>
      </c>
      <c r="Q16" s="140" t="s">
        <v>190</v>
      </c>
      <c r="R16" s="140" t="s">
        <v>191</v>
      </c>
      <c r="S16" s="141"/>
      <c r="T16" s="140"/>
    </row>
    <row r="17" spans="1:20" s="3" customFormat="1" x14ac:dyDescent="0.35">
      <c r="A17" s="124" t="s">
        <v>1216</v>
      </c>
      <c r="B17" s="137" t="s">
        <v>1436</v>
      </c>
      <c r="C17" s="137" t="s">
        <v>801</v>
      </c>
      <c r="D17" s="127" t="s">
        <v>102</v>
      </c>
      <c r="E17" s="127" t="s">
        <v>277</v>
      </c>
      <c r="F17" s="127" t="s">
        <v>157</v>
      </c>
      <c r="G17" s="127" t="s">
        <v>108</v>
      </c>
      <c r="H17" s="73">
        <v>445</v>
      </c>
      <c r="I17" s="127" t="s">
        <v>30</v>
      </c>
      <c r="J17" s="137" t="s">
        <v>1346</v>
      </c>
      <c r="K17" s="137" t="s">
        <v>800</v>
      </c>
      <c r="L17" s="138">
        <v>0</v>
      </c>
      <c r="M17" s="138">
        <v>1</v>
      </c>
      <c r="N17" s="138">
        <v>0.01</v>
      </c>
      <c r="O17" s="140" t="s">
        <v>101</v>
      </c>
      <c r="P17" s="213" t="str">
        <f>INDEX('Policy Characteristics'!J:J,MATCH($C17,'Policy Characteristics'!$C:$C,0))</f>
        <v>**Description:** This policy replaces the specified fraction of newly sold non-electric building components in buildings of the selected type(s) with electricity-using components. // **Guidance for setting values:** In Saudi Arabia, the share of electricity among fuels used by residential buildings was roughly 89% in 2018.  Setting this lever to 100% (of new sales in 2050) would result in the share of electricity used reaching 96% by 2050.  // **CCE Category:** Reduce</v>
      </c>
      <c r="Q17" s="140" t="s">
        <v>190</v>
      </c>
      <c r="R17" s="140" t="s">
        <v>191</v>
      </c>
      <c r="S17" s="141"/>
      <c r="T17" s="140"/>
    </row>
    <row r="18" spans="1:20" s="3" customFormat="1" x14ac:dyDescent="0.35">
      <c r="A18" s="124" t="s">
        <v>1216</v>
      </c>
      <c r="B18" s="137" t="s">
        <v>1436</v>
      </c>
      <c r="C18" s="137" t="s">
        <v>801</v>
      </c>
      <c r="D18" s="127" t="s">
        <v>103</v>
      </c>
      <c r="E18" s="127" t="s">
        <v>277</v>
      </c>
      <c r="F18" s="127" t="s">
        <v>157</v>
      </c>
      <c r="G18" s="127" t="s">
        <v>109</v>
      </c>
      <c r="H18" s="73">
        <v>446</v>
      </c>
      <c r="I18" s="127" t="s">
        <v>30</v>
      </c>
      <c r="J18" s="137" t="s">
        <v>182</v>
      </c>
      <c r="K18" s="137"/>
      <c r="L18" s="137"/>
      <c r="M18" s="138"/>
      <c r="N18" s="138"/>
      <c r="O18" s="140"/>
      <c r="P18" s="213" t="str">
        <f>INDEX('Policy Characteristics'!J:J,MATCH($C18,'Policy Characteristics'!$C:$C,0))</f>
        <v>**Description:** This policy replaces the specified fraction of newly sold non-electric building components in buildings of the selected type(s) with electricity-using components. // **Guidance for setting values:** In Saudi Arabia, the share of electricity among fuels used by residential buildings was roughly 89% in 2018.  Setting this lever to 100% (of new sales in 2050) would result in the share of electricity used reaching 96% by 2050.  // **CCE Category:** Reduce</v>
      </c>
      <c r="Q18" s="140"/>
      <c r="R18" s="140"/>
      <c r="S18" s="141"/>
      <c r="T18" s="140"/>
    </row>
    <row r="19" spans="1:20" s="3" customFormat="1" x14ac:dyDescent="0.35">
      <c r="A19" s="124" t="s">
        <v>1216</v>
      </c>
      <c r="B19" s="137" t="s">
        <v>1436</v>
      </c>
      <c r="C19" s="137" t="s">
        <v>801</v>
      </c>
      <c r="D19" s="127" t="s">
        <v>105</v>
      </c>
      <c r="E19" s="127" t="s">
        <v>277</v>
      </c>
      <c r="F19" s="127" t="s">
        <v>157</v>
      </c>
      <c r="G19" s="127" t="s">
        <v>111</v>
      </c>
      <c r="H19" s="73">
        <v>447</v>
      </c>
      <c r="I19" s="127" t="s">
        <v>30</v>
      </c>
      <c r="J19" s="137" t="s">
        <v>182</v>
      </c>
      <c r="K19" s="137"/>
      <c r="L19" s="137"/>
      <c r="M19" s="138"/>
      <c r="N19" s="138"/>
      <c r="O19" s="140"/>
      <c r="P19" s="213" t="str">
        <f>INDEX('Policy Characteristics'!J:J,MATCH($C19,'Policy Characteristics'!$C:$C,0))</f>
        <v>**Description:** This policy replaces the specified fraction of newly sold non-electric building components in buildings of the selected type(s) with electricity-using components. // **Guidance for setting values:** In Saudi Arabia, the share of electricity among fuels used by residential buildings was roughly 89% in 2018.  Setting this lever to 100% (of new sales in 2050) would result in the share of electricity used reaching 96% by 2050.  // **CCE Category:** Reduce</v>
      </c>
      <c r="Q19" s="140"/>
      <c r="R19" s="140"/>
      <c r="S19" s="141"/>
      <c r="T19" s="140"/>
    </row>
    <row r="20" spans="1:20" s="3" customFormat="1" x14ac:dyDescent="0.35">
      <c r="A20" s="124" t="s">
        <v>1216</v>
      </c>
      <c r="B20" s="137" t="s">
        <v>1436</v>
      </c>
      <c r="C20" s="137" t="s">
        <v>801</v>
      </c>
      <c r="D20" s="127" t="s">
        <v>106</v>
      </c>
      <c r="E20" s="127" t="s">
        <v>277</v>
      </c>
      <c r="F20" s="127" t="s">
        <v>157</v>
      </c>
      <c r="G20" s="127" t="s">
        <v>112</v>
      </c>
      <c r="H20" s="73">
        <v>448</v>
      </c>
      <c r="I20" s="127" t="s">
        <v>1006</v>
      </c>
      <c r="J20" s="137" t="s">
        <v>1346</v>
      </c>
      <c r="K20" s="137" t="s">
        <v>800</v>
      </c>
      <c r="L20" s="138">
        <v>0</v>
      </c>
      <c r="M20" s="138">
        <v>1</v>
      </c>
      <c r="N20" s="138">
        <v>0.01</v>
      </c>
      <c r="O20" s="140" t="s">
        <v>101</v>
      </c>
      <c r="P20" s="213" t="str">
        <f>INDEX('Policy Characteristics'!J:J,MATCH($C20,'Policy Characteristics'!$C:$C,0))</f>
        <v>**Description:** This policy replaces the specified fraction of newly sold non-electric building components in buildings of the selected type(s) with electricity-using components. // **Guidance for setting values:** In Saudi Arabia, the share of electricity among fuels used by residential buildings was roughly 89% in 2018.  Setting this lever to 100% (of new sales in 2050) would result in the share of electricity used reaching 96% by 2050.  // **CCE Category:** Reduce</v>
      </c>
      <c r="Q20" s="140" t="s">
        <v>190</v>
      </c>
      <c r="R20" s="140" t="s">
        <v>191</v>
      </c>
      <c r="S20" s="141"/>
      <c r="T20" s="140"/>
    </row>
    <row r="21" spans="1:20" s="3" customFormat="1" x14ac:dyDescent="0.35">
      <c r="A21" s="124" t="s">
        <v>1216</v>
      </c>
      <c r="B21" s="137" t="s">
        <v>1436</v>
      </c>
      <c r="C21" s="137" t="s">
        <v>801</v>
      </c>
      <c r="D21" s="127" t="s">
        <v>107</v>
      </c>
      <c r="E21" s="127" t="s">
        <v>277</v>
      </c>
      <c r="F21" s="127" t="s">
        <v>157</v>
      </c>
      <c r="G21" s="127" t="s">
        <v>113</v>
      </c>
      <c r="H21" s="73">
        <v>449</v>
      </c>
      <c r="I21" s="127" t="s">
        <v>1006</v>
      </c>
      <c r="J21" s="137" t="s">
        <v>1346</v>
      </c>
      <c r="K21" s="137" t="s">
        <v>800</v>
      </c>
      <c r="L21" s="138">
        <v>0</v>
      </c>
      <c r="M21" s="138">
        <v>1</v>
      </c>
      <c r="N21" s="138">
        <v>0.01</v>
      </c>
      <c r="O21" s="140" t="s">
        <v>101</v>
      </c>
      <c r="P21" s="213" t="str">
        <f>INDEX('Policy Characteristics'!J:J,MATCH($C21,'Policy Characteristics'!$C:$C,0))</f>
        <v>**Description:** This policy replaces the specified fraction of newly sold non-electric building components in buildings of the selected type(s) with electricity-using components. // **Guidance for setting values:** In Saudi Arabia, the share of electricity among fuels used by residential buildings was roughly 89% in 2018.  Setting this lever to 100% (of new sales in 2050) would result in the share of electricity used reaching 96% by 2050.  // **CCE Category:** Reduce</v>
      </c>
      <c r="Q21" s="140" t="s">
        <v>190</v>
      </c>
      <c r="R21" s="140" t="s">
        <v>191</v>
      </c>
      <c r="S21" s="141"/>
      <c r="T21" s="140"/>
    </row>
    <row r="22" spans="1:20" s="3" customFormat="1" x14ac:dyDescent="0.35">
      <c r="A22" s="124" t="s">
        <v>1216</v>
      </c>
      <c r="B22" s="61" t="s">
        <v>1437</v>
      </c>
      <c r="C22" s="61" t="s">
        <v>306</v>
      </c>
      <c r="D22" s="127" t="s">
        <v>102</v>
      </c>
      <c r="E22" s="127" t="s">
        <v>275</v>
      </c>
      <c r="F22" s="127" t="s">
        <v>279</v>
      </c>
      <c r="G22" s="127" t="s">
        <v>108</v>
      </c>
      <c r="H22" s="73">
        <v>13</v>
      </c>
      <c r="I22" s="127" t="s">
        <v>30</v>
      </c>
      <c r="J22" s="61" t="s">
        <v>1347</v>
      </c>
      <c r="K22" s="61" t="s">
        <v>590</v>
      </c>
      <c r="L22" s="133">
        <v>0</v>
      </c>
      <c r="M22" s="133">
        <v>0.22</v>
      </c>
      <c r="N22" s="133">
        <v>0.01</v>
      </c>
      <c r="O22" s="127" t="s">
        <v>15</v>
      </c>
      <c r="P22" s="213" t="str">
        <f>INDEX('Policy Characteristics'!J:J,MATCH($C22,'Policy Characteristics'!$C:$C,0))</f>
        <v>**Description:**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 **Cooling and Ventilation:** In "Evaluating Building Energy Efficiency Investment Options for Saudi Arabia" (2016), KAPSARC found that a variety of design and operating measures could reduce energy use for cooling in buildings by 36%. // **Envelope:** In "Evaluating Building Energy Efficiency Investment Options for Saudi Arabia" (2016), KAPSARC found that a variety of design and operating measures could reduce air infiltration in buildings by 10%. // **Lighting:** In "Evaluating Building Energy Efficiency Investment Options for Saudi Arabia" (2016), KAPSARC found that a reduction in lighting density could reduce energy use for lighting in buildings by 8%.  Greater reductions would be achievable with technology switching to LEDs. // **Appliances:** In "Evaluating Building Energy Efficiency Investment Options for Saudi Arabia" (2016), KAPSARC found that replacing a typical refrigerator with a Class 1 refrigerator would reduce energy consumption by 65%. // **Other Component:** In "Evaluating Building Energy Efficiency Investment Options for Saudi Arabia" (2016), KAPSARC found that a variety of design and operating measures could reduce overall energy demand from buildings (across all components) by 54% to 71%, varying by city. // **CCE Category:** Reduce</v>
      </c>
      <c r="Q22" s="127" t="s">
        <v>192</v>
      </c>
      <c r="R22" s="131" t="s">
        <v>193</v>
      </c>
      <c r="S22" s="135" t="s">
        <v>137</v>
      </c>
      <c r="T22" s="127" t="s">
        <v>447</v>
      </c>
    </row>
    <row r="23" spans="1:20" s="3" customFormat="1" x14ac:dyDescent="0.35">
      <c r="A23" s="124" t="s">
        <v>1216</v>
      </c>
      <c r="B23" s="137" t="s">
        <v>1437</v>
      </c>
      <c r="C23" s="137" t="s">
        <v>306</v>
      </c>
      <c r="D23" s="127" t="s">
        <v>103</v>
      </c>
      <c r="E23" s="127" t="s">
        <v>275</v>
      </c>
      <c r="F23" s="127" t="s">
        <v>279</v>
      </c>
      <c r="G23" s="127" t="s">
        <v>109</v>
      </c>
      <c r="H23" s="73">
        <v>14</v>
      </c>
      <c r="I23" s="127" t="s">
        <v>29</v>
      </c>
      <c r="J23" s="137" t="s">
        <v>1347</v>
      </c>
      <c r="K23" s="128" t="s">
        <v>590</v>
      </c>
      <c r="L23" s="128">
        <v>0</v>
      </c>
      <c r="M23" s="142">
        <v>0.5</v>
      </c>
      <c r="N23" s="128">
        <v>0.01</v>
      </c>
      <c r="O23" s="129" t="s">
        <v>15</v>
      </c>
      <c r="P23" s="213" t="str">
        <f>INDEX('Policy Characteristics'!J:J,MATCH($C23,'Policy Characteristics'!$C:$C,0))</f>
        <v>**Description:**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 **Cooling and Ventilation:** In "Evaluating Building Energy Efficiency Investment Options for Saudi Arabia" (2016), KAPSARC found that a variety of design and operating measures could reduce energy use for cooling in buildings by 36%. // **Envelope:** In "Evaluating Building Energy Efficiency Investment Options for Saudi Arabia" (2016), KAPSARC found that a variety of design and operating measures could reduce air infiltration in buildings by 10%. // **Lighting:** In "Evaluating Building Energy Efficiency Investment Options for Saudi Arabia" (2016), KAPSARC found that a reduction in lighting density could reduce energy use for lighting in buildings by 8%.  Greater reductions would be achievable with technology switching to LEDs. // **Appliances:** In "Evaluating Building Energy Efficiency Investment Options for Saudi Arabia" (2016), KAPSARC found that replacing a typical refrigerator with a Class 1 refrigerator would reduce energy consumption by 65%. // **Other Component:** In "Evaluating Building Energy Efficiency Investment Options for Saudi Arabia" (2016), KAPSARC found that a variety of design and operating measures could reduce overall energy demand from buildings (across all components) by 54% to 71%, varying by city. // **CCE Category:** Reduce</v>
      </c>
      <c r="Q23" s="129" t="s">
        <v>192</v>
      </c>
      <c r="R23" s="129" t="s">
        <v>193</v>
      </c>
      <c r="S23" s="132" t="s">
        <v>137</v>
      </c>
      <c r="T23" s="129" t="s">
        <v>447</v>
      </c>
    </row>
    <row r="24" spans="1:20" s="3" customFormat="1" x14ac:dyDescent="0.35">
      <c r="A24" s="124" t="s">
        <v>1216</v>
      </c>
      <c r="B24" s="137" t="s">
        <v>1437</v>
      </c>
      <c r="C24" s="137" t="s">
        <v>306</v>
      </c>
      <c r="D24" s="127" t="s">
        <v>104</v>
      </c>
      <c r="E24" s="127" t="s">
        <v>275</v>
      </c>
      <c r="F24" s="127" t="s">
        <v>279</v>
      </c>
      <c r="G24" s="127" t="s">
        <v>110</v>
      </c>
      <c r="H24" s="73">
        <v>15</v>
      </c>
      <c r="I24" s="127" t="s">
        <v>29</v>
      </c>
      <c r="J24" s="137" t="s">
        <v>1347</v>
      </c>
      <c r="K24" s="128" t="s">
        <v>590</v>
      </c>
      <c r="L24" s="128">
        <v>0</v>
      </c>
      <c r="M24" s="143">
        <v>0.38</v>
      </c>
      <c r="N24" s="128">
        <v>0.01</v>
      </c>
      <c r="O24" s="129" t="s">
        <v>15</v>
      </c>
      <c r="P24" s="213" t="str">
        <f>INDEX('Policy Characteristics'!J:J,MATCH($C24,'Policy Characteristics'!$C:$C,0))</f>
        <v>**Description:**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 **Cooling and Ventilation:** In "Evaluating Building Energy Efficiency Investment Options for Saudi Arabia" (2016), KAPSARC found that a variety of design and operating measures could reduce energy use for cooling in buildings by 36%. // **Envelope:** In "Evaluating Building Energy Efficiency Investment Options for Saudi Arabia" (2016), KAPSARC found that a variety of design and operating measures could reduce air infiltration in buildings by 10%. // **Lighting:** In "Evaluating Building Energy Efficiency Investment Options for Saudi Arabia" (2016), KAPSARC found that a reduction in lighting density could reduce energy use for lighting in buildings by 8%.  Greater reductions would be achievable with technology switching to LEDs. // **Appliances:** In "Evaluating Building Energy Efficiency Investment Options for Saudi Arabia" (2016), KAPSARC found that replacing a typical refrigerator with a Class 1 refrigerator would reduce energy consumption by 65%. // **Other Component:** In "Evaluating Building Energy Efficiency Investment Options for Saudi Arabia" (2016), KAPSARC found that a variety of design and operating measures could reduce overall energy demand from buildings (across all components) by 54% to 71%, varying by city. // **CCE Category:** Reduce</v>
      </c>
      <c r="Q24" s="129" t="s">
        <v>192</v>
      </c>
      <c r="R24" s="129" t="s">
        <v>193</v>
      </c>
      <c r="S24" s="132" t="s">
        <v>137</v>
      </c>
      <c r="T24" s="129" t="s">
        <v>447</v>
      </c>
    </row>
    <row r="25" spans="1:20" s="3" customFormat="1" x14ac:dyDescent="0.35">
      <c r="A25" s="124" t="s">
        <v>1216</v>
      </c>
      <c r="B25" s="137" t="s">
        <v>1437</v>
      </c>
      <c r="C25" s="137" t="s">
        <v>306</v>
      </c>
      <c r="D25" s="127" t="s">
        <v>105</v>
      </c>
      <c r="E25" s="127" t="s">
        <v>275</v>
      </c>
      <c r="F25" s="127" t="s">
        <v>279</v>
      </c>
      <c r="G25" s="127" t="s">
        <v>111</v>
      </c>
      <c r="H25" s="73">
        <v>16</v>
      </c>
      <c r="I25" s="127" t="s">
        <v>29</v>
      </c>
      <c r="J25" s="137" t="s">
        <v>1347</v>
      </c>
      <c r="K25" s="128" t="s">
        <v>590</v>
      </c>
      <c r="L25" s="128">
        <v>0</v>
      </c>
      <c r="M25" s="143">
        <v>0.4</v>
      </c>
      <c r="N25" s="128">
        <v>0.01</v>
      </c>
      <c r="O25" s="129" t="s">
        <v>15</v>
      </c>
      <c r="P25" s="213" t="str">
        <f>INDEX('Policy Characteristics'!J:J,MATCH($C25,'Policy Characteristics'!$C:$C,0))</f>
        <v>**Description:**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 **Cooling and Ventilation:** In "Evaluating Building Energy Efficiency Investment Options for Saudi Arabia" (2016), KAPSARC found that a variety of design and operating measures could reduce energy use for cooling in buildings by 36%. // **Envelope:** In "Evaluating Building Energy Efficiency Investment Options for Saudi Arabia" (2016), KAPSARC found that a variety of design and operating measures could reduce air infiltration in buildings by 10%. // **Lighting:** In "Evaluating Building Energy Efficiency Investment Options for Saudi Arabia" (2016), KAPSARC found that a reduction in lighting density could reduce energy use for lighting in buildings by 8%.  Greater reductions would be achievable with technology switching to LEDs. // **Appliances:** In "Evaluating Building Energy Efficiency Investment Options for Saudi Arabia" (2016), KAPSARC found that replacing a typical refrigerator with a Class 1 refrigerator would reduce energy consumption by 65%. // **Other Component:** In "Evaluating Building Energy Efficiency Investment Options for Saudi Arabia" (2016), KAPSARC found that a variety of design and operating measures could reduce overall energy demand from buildings (across all components) by 54% to 71%, varying by city. // **CCE Category:** Reduce</v>
      </c>
      <c r="Q25" s="129" t="s">
        <v>192</v>
      </c>
      <c r="R25" s="129" t="s">
        <v>193</v>
      </c>
      <c r="S25" s="132" t="s">
        <v>137</v>
      </c>
      <c r="T25" s="129" t="s">
        <v>447</v>
      </c>
    </row>
    <row r="26" spans="1:20" s="3" customFormat="1" x14ac:dyDescent="0.35">
      <c r="A26" s="124" t="s">
        <v>1216</v>
      </c>
      <c r="B26" s="137" t="s">
        <v>1437</v>
      </c>
      <c r="C26" s="137" t="s">
        <v>306</v>
      </c>
      <c r="D26" s="127" t="s">
        <v>106</v>
      </c>
      <c r="E26" s="127" t="s">
        <v>275</v>
      </c>
      <c r="F26" s="127" t="s">
        <v>279</v>
      </c>
      <c r="G26" s="127" t="s">
        <v>112</v>
      </c>
      <c r="H26" s="73">
        <v>17</v>
      </c>
      <c r="I26" s="127" t="s">
        <v>29</v>
      </c>
      <c r="J26" s="137" t="s">
        <v>1347</v>
      </c>
      <c r="K26" s="128" t="s">
        <v>590</v>
      </c>
      <c r="L26" s="128">
        <v>0</v>
      </c>
      <c r="M26" s="142">
        <v>0.65</v>
      </c>
      <c r="N26" s="128">
        <v>0.01</v>
      </c>
      <c r="O26" s="129" t="s">
        <v>15</v>
      </c>
      <c r="P26" s="213" t="str">
        <f>INDEX('Policy Characteristics'!J:J,MATCH($C26,'Policy Characteristics'!$C:$C,0))</f>
        <v>**Description:**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 **Cooling and Ventilation:** In "Evaluating Building Energy Efficiency Investment Options for Saudi Arabia" (2016), KAPSARC found that a variety of design and operating measures could reduce energy use for cooling in buildings by 36%. // **Envelope:** In "Evaluating Building Energy Efficiency Investment Options for Saudi Arabia" (2016), KAPSARC found that a variety of design and operating measures could reduce air infiltration in buildings by 10%. // **Lighting:** In "Evaluating Building Energy Efficiency Investment Options for Saudi Arabia" (2016), KAPSARC found that a reduction in lighting density could reduce energy use for lighting in buildings by 8%.  Greater reductions would be achievable with technology switching to LEDs. // **Appliances:** In "Evaluating Building Energy Efficiency Investment Options for Saudi Arabia" (2016), KAPSARC found that replacing a typical refrigerator with a Class 1 refrigerator would reduce energy consumption by 65%. // **Other Component:** In "Evaluating Building Energy Efficiency Investment Options for Saudi Arabia" (2016), KAPSARC found that a variety of design and operating measures could reduce overall energy demand from buildings (across all components) by 54% to 71%, varying by city. // **CCE Category:** Reduce</v>
      </c>
      <c r="Q26" s="129" t="s">
        <v>192</v>
      </c>
      <c r="R26" s="129" t="s">
        <v>193</v>
      </c>
      <c r="S26" s="132" t="s">
        <v>137</v>
      </c>
      <c r="T26" s="129" t="s">
        <v>447</v>
      </c>
    </row>
    <row r="27" spans="1:20" s="3" customFormat="1" x14ac:dyDescent="0.35">
      <c r="A27" s="124" t="s">
        <v>1216</v>
      </c>
      <c r="B27" s="137" t="s">
        <v>1437</v>
      </c>
      <c r="C27" s="137" t="s">
        <v>306</v>
      </c>
      <c r="D27" s="127" t="s">
        <v>107</v>
      </c>
      <c r="E27" s="127" t="s">
        <v>275</v>
      </c>
      <c r="F27" s="127" t="s">
        <v>279</v>
      </c>
      <c r="G27" s="127" t="s">
        <v>113</v>
      </c>
      <c r="H27" s="73">
        <v>18</v>
      </c>
      <c r="I27" s="127" t="s">
        <v>1006</v>
      </c>
      <c r="J27" s="137" t="s">
        <v>1347</v>
      </c>
      <c r="K27" s="128" t="s">
        <v>590</v>
      </c>
      <c r="L27" s="128">
        <v>0</v>
      </c>
      <c r="M27" s="142">
        <v>0.75</v>
      </c>
      <c r="N27" s="128">
        <v>0.01</v>
      </c>
      <c r="O27" s="129" t="s">
        <v>15</v>
      </c>
      <c r="P27" s="213" t="str">
        <f>INDEX('Policy Characteristics'!J:J,MATCH($C27,'Policy Characteristics'!$C:$C,0))</f>
        <v>**Description:**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 **Cooling and Ventilation:** In "Evaluating Building Energy Efficiency Investment Options for Saudi Arabia" (2016), KAPSARC found that a variety of design and operating measures could reduce energy use for cooling in buildings by 36%. // **Envelope:** In "Evaluating Building Energy Efficiency Investment Options for Saudi Arabia" (2016), KAPSARC found that a variety of design and operating measures could reduce air infiltration in buildings by 10%. // **Lighting:** In "Evaluating Building Energy Efficiency Investment Options for Saudi Arabia" (2016), KAPSARC found that a reduction in lighting density could reduce energy use for lighting in buildings by 8%.  Greater reductions would be achievable with technology switching to LEDs. // **Appliances:** In "Evaluating Building Energy Efficiency Investment Options for Saudi Arabia" (2016), KAPSARC found that replacing a typical refrigerator with a Class 1 refrigerator would reduce energy consumption by 65%. // **Other Component:** In "Evaluating Building Energy Efficiency Investment Options for Saudi Arabia" (2016), KAPSARC found that a variety of design and operating measures could reduce overall energy demand from buildings (across all components) by 54% to 71%, varying by city. // **CCE Category:** Reduce</v>
      </c>
      <c r="Q27" s="129" t="s">
        <v>192</v>
      </c>
      <c r="R27" s="129" t="s">
        <v>193</v>
      </c>
      <c r="S27" s="132" t="s">
        <v>137</v>
      </c>
      <c r="T27" s="129" t="s">
        <v>447</v>
      </c>
    </row>
    <row r="28" spans="1:20" s="3" customFormat="1" x14ac:dyDescent="0.35">
      <c r="A28" s="124" t="s">
        <v>1216</v>
      </c>
      <c r="B28" s="137" t="s">
        <v>1437</v>
      </c>
      <c r="C28" s="137" t="s">
        <v>306</v>
      </c>
      <c r="D28" s="127" t="s">
        <v>102</v>
      </c>
      <c r="E28" s="127" t="s">
        <v>276</v>
      </c>
      <c r="F28" s="127" t="s">
        <v>278</v>
      </c>
      <c r="G28" s="127" t="s">
        <v>108</v>
      </c>
      <c r="H28" s="73">
        <v>150</v>
      </c>
      <c r="I28" s="127" t="s">
        <v>1006</v>
      </c>
      <c r="J28" s="137" t="s">
        <v>1347</v>
      </c>
      <c r="K28" s="128" t="s">
        <v>590</v>
      </c>
      <c r="L28" s="128">
        <v>0</v>
      </c>
      <c r="M28" s="128">
        <v>0.22</v>
      </c>
      <c r="N28" s="128">
        <v>0.01</v>
      </c>
      <c r="O28" s="129" t="s">
        <v>15</v>
      </c>
      <c r="P28" s="213" t="str">
        <f>INDEX('Policy Characteristics'!J:J,MATCH($C28,'Policy Characteristics'!$C:$C,0))</f>
        <v>**Description:**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 **Cooling and Ventilation:** In "Evaluating Building Energy Efficiency Investment Options for Saudi Arabia" (2016), KAPSARC found that a variety of design and operating measures could reduce energy use for cooling in buildings by 36%. // **Envelope:** In "Evaluating Building Energy Efficiency Investment Options for Saudi Arabia" (2016), KAPSARC found that a variety of design and operating measures could reduce air infiltration in buildings by 10%. // **Lighting:** In "Evaluating Building Energy Efficiency Investment Options for Saudi Arabia" (2016), KAPSARC found that a reduction in lighting density could reduce energy use for lighting in buildings by 8%.  Greater reductions would be achievable with technology switching to LEDs. // **Appliances:** In "Evaluating Building Energy Efficiency Investment Options for Saudi Arabia" (2016), KAPSARC found that replacing a typical refrigerator with a Class 1 refrigerator would reduce energy consumption by 65%. // **Other Component:** In "Evaluating Building Energy Efficiency Investment Options for Saudi Arabia" (2016), KAPSARC found that a variety of design and operating measures could reduce overall energy demand from buildings (across all components) by 54% to 71%, varying by city. // **CCE Category:** Reduce</v>
      </c>
      <c r="Q28" s="129" t="s">
        <v>192</v>
      </c>
      <c r="R28" s="129" t="s">
        <v>193</v>
      </c>
      <c r="S28" s="132" t="s">
        <v>137</v>
      </c>
      <c r="T28" s="129" t="s">
        <v>447</v>
      </c>
    </row>
    <row r="29" spans="1:20" s="3" customFormat="1" x14ac:dyDescent="0.35">
      <c r="A29" s="124" t="s">
        <v>1216</v>
      </c>
      <c r="B29" s="137" t="s">
        <v>1437</v>
      </c>
      <c r="C29" s="137" t="s">
        <v>306</v>
      </c>
      <c r="D29" s="127" t="s">
        <v>103</v>
      </c>
      <c r="E29" s="127" t="s">
        <v>276</v>
      </c>
      <c r="F29" s="127" t="s">
        <v>278</v>
      </c>
      <c r="G29" s="127" t="s">
        <v>109</v>
      </c>
      <c r="H29" s="73">
        <v>151</v>
      </c>
      <c r="I29" s="127" t="s">
        <v>29</v>
      </c>
      <c r="J29" s="137" t="s">
        <v>1347</v>
      </c>
      <c r="K29" s="128" t="s">
        <v>590</v>
      </c>
      <c r="L29" s="128">
        <v>0</v>
      </c>
      <c r="M29" s="128">
        <v>0.5</v>
      </c>
      <c r="N29" s="128">
        <v>0.01</v>
      </c>
      <c r="O29" s="129" t="s">
        <v>15</v>
      </c>
      <c r="P29" s="213" t="str">
        <f>INDEX('Policy Characteristics'!J:J,MATCH($C29,'Policy Characteristics'!$C:$C,0))</f>
        <v>**Description:**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 **Cooling and Ventilation:** In "Evaluating Building Energy Efficiency Investment Options for Saudi Arabia" (2016), KAPSARC found that a variety of design and operating measures could reduce energy use for cooling in buildings by 36%. // **Envelope:** In "Evaluating Building Energy Efficiency Investment Options for Saudi Arabia" (2016), KAPSARC found that a variety of design and operating measures could reduce air infiltration in buildings by 10%. // **Lighting:** In "Evaluating Building Energy Efficiency Investment Options for Saudi Arabia" (2016), KAPSARC found that a reduction in lighting density could reduce energy use for lighting in buildings by 8%.  Greater reductions would be achievable with technology switching to LEDs. // **Appliances:** In "Evaluating Building Energy Efficiency Investment Options for Saudi Arabia" (2016), KAPSARC found that replacing a typical refrigerator with a Class 1 refrigerator would reduce energy consumption by 65%. // **Other Component:** In "Evaluating Building Energy Efficiency Investment Options for Saudi Arabia" (2016), KAPSARC found that a variety of design and operating measures could reduce overall energy demand from buildings (across all components) by 54% to 71%, varying by city. // **CCE Category:** Reduce</v>
      </c>
      <c r="Q29" s="129" t="s">
        <v>192</v>
      </c>
      <c r="R29" s="129" t="s">
        <v>193</v>
      </c>
      <c r="S29" s="132" t="s">
        <v>137</v>
      </c>
      <c r="T29" s="129" t="s">
        <v>447</v>
      </c>
    </row>
    <row r="30" spans="1:20" s="3" customFormat="1" x14ac:dyDescent="0.35">
      <c r="A30" s="124" t="s">
        <v>1216</v>
      </c>
      <c r="B30" s="137" t="s">
        <v>1437</v>
      </c>
      <c r="C30" s="137" t="s">
        <v>306</v>
      </c>
      <c r="D30" s="127" t="s">
        <v>104</v>
      </c>
      <c r="E30" s="127" t="s">
        <v>276</v>
      </c>
      <c r="F30" s="127" t="s">
        <v>278</v>
      </c>
      <c r="G30" s="127" t="s">
        <v>110</v>
      </c>
      <c r="H30" s="73">
        <v>152</v>
      </c>
      <c r="I30" s="127" t="s">
        <v>29</v>
      </c>
      <c r="J30" s="137" t="s">
        <v>1347</v>
      </c>
      <c r="K30" s="128" t="s">
        <v>590</v>
      </c>
      <c r="L30" s="128">
        <v>0</v>
      </c>
      <c r="M30" s="128">
        <v>0.38</v>
      </c>
      <c r="N30" s="128">
        <v>0.01</v>
      </c>
      <c r="O30" s="129" t="s">
        <v>15</v>
      </c>
      <c r="P30" s="213" t="str">
        <f>INDEX('Policy Characteristics'!J:J,MATCH($C30,'Policy Characteristics'!$C:$C,0))</f>
        <v>**Description:**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 **Cooling and Ventilation:** In "Evaluating Building Energy Efficiency Investment Options for Saudi Arabia" (2016), KAPSARC found that a variety of design and operating measures could reduce energy use for cooling in buildings by 36%. // **Envelope:** In "Evaluating Building Energy Efficiency Investment Options for Saudi Arabia" (2016), KAPSARC found that a variety of design and operating measures could reduce air infiltration in buildings by 10%. // **Lighting:** In "Evaluating Building Energy Efficiency Investment Options for Saudi Arabia" (2016), KAPSARC found that a reduction in lighting density could reduce energy use for lighting in buildings by 8%.  Greater reductions would be achievable with technology switching to LEDs. // **Appliances:** In "Evaluating Building Energy Efficiency Investment Options for Saudi Arabia" (2016), KAPSARC found that replacing a typical refrigerator with a Class 1 refrigerator would reduce energy consumption by 65%. // **Other Component:** In "Evaluating Building Energy Efficiency Investment Options for Saudi Arabia" (2016), KAPSARC found that a variety of design and operating measures could reduce overall energy demand from buildings (across all components) by 54% to 71%, varying by city. // **CCE Category:** Reduce</v>
      </c>
      <c r="Q30" s="129" t="s">
        <v>192</v>
      </c>
      <c r="R30" s="129" t="s">
        <v>193</v>
      </c>
      <c r="S30" s="132" t="s">
        <v>137</v>
      </c>
      <c r="T30" s="129" t="s">
        <v>447</v>
      </c>
    </row>
    <row r="31" spans="1:20" s="3" customFormat="1" x14ac:dyDescent="0.35">
      <c r="A31" s="124" t="s">
        <v>1216</v>
      </c>
      <c r="B31" s="137" t="s">
        <v>1437</v>
      </c>
      <c r="C31" s="137" t="s">
        <v>306</v>
      </c>
      <c r="D31" s="127" t="s">
        <v>105</v>
      </c>
      <c r="E31" s="127" t="s">
        <v>276</v>
      </c>
      <c r="F31" s="127" t="s">
        <v>278</v>
      </c>
      <c r="G31" s="127" t="s">
        <v>111</v>
      </c>
      <c r="H31" s="73">
        <v>153</v>
      </c>
      <c r="I31" s="127" t="s">
        <v>29</v>
      </c>
      <c r="J31" s="137" t="s">
        <v>1347</v>
      </c>
      <c r="K31" s="128" t="s">
        <v>590</v>
      </c>
      <c r="L31" s="128">
        <v>0</v>
      </c>
      <c r="M31" s="128">
        <v>0.4</v>
      </c>
      <c r="N31" s="128">
        <v>0.01</v>
      </c>
      <c r="O31" s="129" t="s">
        <v>15</v>
      </c>
      <c r="P31" s="213" t="str">
        <f>INDEX('Policy Characteristics'!J:J,MATCH($C31,'Policy Characteristics'!$C:$C,0))</f>
        <v>**Description:**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 **Cooling and Ventilation:** In "Evaluating Building Energy Efficiency Investment Options for Saudi Arabia" (2016), KAPSARC found that a variety of design and operating measures could reduce energy use for cooling in buildings by 36%. // **Envelope:** In "Evaluating Building Energy Efficiency Investment Options for Saudi Arabia" (2016), KAPSARC found that a variety of design and operating measures could reduce air infiltration in buildings by 10%. // **Lighting:** In "Evaluating Building Energy Efficiency Investment Options for Saudi Arabia" (2016), KAPSARC found that a reduction in lighting density could reduce energy use for lighting in buildings by 8%.  Greater reductions would be achievable with technology switching to LEDs. // **Appliances:** In "Evaluating Building Energy Efficiency Investment Options for Saudi Arabia" (2016), KAPSARC found that replacing a typical refrigerator with a Class 1 refrigerator would reduce energy consumption by 65%. // **Other Component:** In "Evaluating Building Energy Efficiency Investment Options for Saudi Arabia" (2016), KAPSARC found that a variety of design and operating measures could reduce overall energy demand from buildings (across all components) by 54% to 71%, varying by city. // **CCE Category:** Reduce</v>
      </c>
      <c r="Q31" s="129" t="s">
        <v>192</v>
      </c>
      <c r="R31" s="129" t="s">
        <v>193</v>
      </c>
      <c r="S31" s="132" t="s">
        <v>137</v>
      </c>
      <c r="T31" s="129" t="s">
        <v>447</v>
      </c>
    </row>
    <row r="32" spans="1:20" s="3" customFormat="1" x14ac:dyDescent="0.35">
      <c r="A32" s="124" t="s">
        <v>1216</v>
      </c>
      <c r="B32" s="137" t="s">
        <v>1437</v>
      </c>
      <c r="C32" s="137" t="s">
        <v>306</v>
      </c>
      <c r="D32" s="127" t="s">
        <v>106</v>
      </c>
      <c r="E32" s="127" t="s">
        <v>276</v>
      </c>
      <c r="F32" s="127" t="s">
        <v>278</v>
      </c>
      <c r="G32" s="127" t="s">
        <v>112</v>
      </c>
      <c r="H32" s="73">
        <v>154</v>
      </c>
      <c r="I32" s="127" t="s">
        <v>29</v>
      </c>
      <c r="J32" s="137" t="s">
        <v>1347</v>
      </c>
      <c r="K32" s="128" t="s">
        <v>590</v>
      </c>
      <c r="L32" s="128">
        <v>0</v>
      </c>
      <c r="M32" s="128">
        <v>0.65</v>
      </c>
      <c r="N32" s="128">
        <v>0.01</v>
      </c>
      <c r="O32" s="129" t="s">
        <v>15</v>
      </c>
      <c r="P32" s="213" t="str">
        <f>INDEX('Policy Characteristics'!J:J,MATCH($C32,'Policy Characteristics'!$C:$C,0))</f>
        <v>**Description:**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 **Cooling and Ventilation:** In "Evaluating Building Energy Efficiency Investment Options for Saudi Arabia" (2016), KAPSARC found that a variety of design and operating measures could reduce energy use for cooling in buildings by 36%. // **Envelope:** In "Evaluating Building Energy Efficiency Investment Options for Saudi Arabia" (2016), KAPSARC found that a variety of design and operating measures could reduce air infiltration in buildings by 10%. // **Lighting:** In "Evaluating Building Energy Efficiency Investment Options for Saudi Arabia" (2016), KAPSARC found that a reduction in lighting density could reduce energy use for lighting in buildings by 8%.  Greater reductions would be achievable with technology switching to LEDs. // **Appliances:** In "Evaluating Building Energy Efficiency Investment Options for Saudi Arabia" (2016), KAPSARC found that replacing a typical refrigerator with a Class 1 refrigerator would reduce energy consumption by 65%. // **Other Component:** In "Evaluating Building Energy Efficiency Investment Options for Saudi Arabia" (2016), KAPSARC found that a variety of design and operating measures could reduce overall energy demand from buildings (across all components) by 54% to 71%, varying by city. // **CCE Category:** Reduce</v>
      </c>
      <c r="Q32" s="129" t="s">
        <v>192</v>
      </c>
      <c r="R32" s="129" t="s">
        <v>193</v>
      </c>
      <c r="S32" s="132" t="s">
        <v>137</v>
      </c>
      <c r="T32" s="129" t="s">
        <v>447</v>
      </c>
    </row>
    <row r="33" spans="1:20" s="3" customFormat="1" x14ac:dyDescent="0.35">
      <c r="A33" s="124" t="s">
        <v>1216</v>
      </c>
      <c r="B33" s="137" t="s">
        <v>1437</v>
      </c>
      <c r="C33" s="137" t="s">
        <v>306</v>
      </c>
      <c r="D33" s="127" t="s">
        <v>107</v>
      </c>
      <c r="E33" s="127" t="s">
        <v>276</v>
      </c>
      <c r="F33" s="127" t="s">
        <v>278</v>
      </c>
      <c r="G33" s="127" t="s">
        <v>113</v>
      </c>
      <c r="H33" s="73">
        <v>155</v>
      </c>
      <c r="I33" s="127" t="s">
        <v>1006</v>
      </c>
      <c r="J33" s="137" t="s">
        <v>1347</v>
      </c>
      <c r="K33" s="128" t="s">
        <v>590</v>
      </c>
      <c r="L33" s="128">
        <v>0</v>
      </c>
      <c r="M33" s="128">
        <v>0.75</v>
      </c>
      <c r="N33" s="128">
        <v>0.01</v>
      </c>
      <c r="O33" s="129" t="s">
        <v>15</v>
      </c>
      <c r="P33" s="213" t="str">
        <f>INDEX('Policy Characteristics'!J:J,MATCH($C33,'Policy Characteristics'!$C:$C,0))</f>
        <v>**Description:**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 **Cooling and Ventilation:** In "Evaluating Building Energy Efficiency Investment Options for Saudi Arabia" (2016), KAPSARC found that a variety of design and operating measures could reduce energy use for cooling in buildings by 36%. // **Envelope:** In "Evaluating Building Energy Efficiency Investment Options for Saudi Arabia" (2016), KAPSARC found that a variety of design and operating measures could reduce air infiltration in buildings by 10%. // **Lighting:** In "Evaluating Building Energy Efficiency Investment Options for Saudi Arabia" (2016), KAPSARC found that a reduction in lighting density could reduce energy use for lighting in buildings by 8%.  Greater reductions would be achievable with technology switching to LEDs. // **Appliances:** In "Evaluating Building Energy Efficiency Investment Options for Saudi Arabia" (2016), KAPSARC found that replacing a typical refrigerator with a Class 1 refrigerator would reduce energy consumption by 65%. // **Other Component:** In "Evaluating Building Energy Efficiency Investment Options for Saudi Arabia" (2016), KAPSARC found that a variety of design and operating measures could reduce overall energy demand from buildings (across all components) by 54% to 71%, varying by city. // **CCE Category:** Reduce</v>
      </c>
      <c r="Q33" s="129" t="s">
        <v>192</v>
      </c>
      <c r="R33" s="129" t="s">
        <v>193</v>
      </c>
      <c r="S33" s="132" t="s">
        <v>137</v>
      </c>
      <c r="T33" s="129" t="s">
        <v>447</v>
      </c>
    </row>
    <row r="34" spans="1:20" s="3" customFormat="1" x14ac:dyDescent="0.35">
      <c r="A34" s="124" t="s">
        <v>1216</v>
      </c>
      <c r="B34" s="137" t="s">
        <v>1437</v>
      </c>
      <c r="C34" s="137" t="s">
        <v>306</v>
      </c>
      <c r="D34" s="127" t="s">
        <v>102</v>
      </c>
      <c r="E34" s="127" t="s">
        <v>277</v>
      </c>
      <c r="F34" s="127" t="s">
        <v>157</v>
      </c>
      <c r="G34" s="127" t="s">
        <v>108</v>
      </c>
      <c r="H34" s="73">
        <v>156</v>
      </c>
      <c r="I34" s="127" t="s">
        <v>1006</v>
      </c>
      <c r="J34" s="137" t="s">
        <v>1347</v>
      </c>
      <c r="K34" s="128" t="s">
        <v>590</v>
      </c>
      <c r="L34" s="128">
        <v>0</v>
      </c>
      <c r="M34" s="128">
        <v>0.22</v>
      </c>
      <c r="N34" s="128">
        <v>0.01</v>
      </c>
      <c r="O34" s="129" t="s">
        <v>15</v>
      </c>
      <c r="P34" s="213" t="str">
        <f>INDEX('Policy Characteristics'!J:J,MATCH($C34,'Policy Characteristics'!$C:$C,0))</f>
        <v>**Description:**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 **Cooling and Ventilation:** In "Evaluating Building Energy Efficiency Investment Options for Saudi Arabia" (2016), KAPSARC found that a variety of design and operating measures could reduce energy use for cooling in buildings by 36%. // **Envelope:** In "Evaluating Building Energy Efficiency Investment Options for Saudi Arabia" (2016), KAPSARC found that a variety of design and operating measures could reduce air infiltration in buildings by 10%. // **Lighting:** In "Evaluating Building Energy Efficiency Investment Options for Saudi Arabia" (2016), KAPSARC found that a reduction in lighting density could reduce energy use for lighting in buildings by 8%.  Greater reductions would be achievable with technology switching to LEDs. // **Appliances:** In "Evaluating Building Energy Efficiency Investment Options for Saudi Arabia" (2016), KAPSARC found that replacing a typical refrigerator with a Class 1 refrigerator would reduce energy consumption by 65%. // **Other Component:** In "Evaluating Building Energy Efficiency Investment Options for Saudi Arabia" (2016), KAPSARC found that a variety of design and operating measures could reduce overall energy demand from buildings (across all components) by 54% to 71%, varying by city. // **CCE Category:** Reduce</v>
      </c>
      <c r="Q34" s="129" t="s">
        <v>192</v>
      </c>
      <c r="R34" s="129" t="s">
        <v>193</v>
      </c>
      <c r="S34" s="132" t="s">
        <v>137</v>
      </c>
      <c r="T34" s="129" t="s">
        <v>447</v>
      </c>
    </row>
    <row r="35" spans="1:20" s="3" customFormat="1" x14ac:dyDescent="0.35">
      <c r="A35" s="124" t="s">
        <v>1216</v>
      </c>
      <c r="B35" s="137" t="s">
        <v>1437</v>
      </c>
      <c r="C35" s="137" t="s">
        <v>306</v>
      </c>
      <c r="D35" s="127" t="s">
        <v>103</v>
      </c>
      <c r="E35" s="127" t="s">
        <v>277</v>
      </c>
      <c r="F35" s="127" t="s">
        <v>157</v>
      </c>
      <c r="G35" s="127" t="s">
        <v>109</v>
      </c>
      <c r="H35" s="73">
        <v>157</v>
      </c>
      <c r="I35" s="127" t="s">
        <v>29</v>
      </c>
      <c r="J35" s="137" t="s">
        <v>1347</v>
      </c>
      <c r="K35" s="128" t="s">
        <v>590</v>
      </c>
      <c r="L35" s="128">
        <v>0</v>
      </c>
      <c r="M35" s="128">
        <v>0.5</v>
      </c>
      <c r="N35" s="128">
        <v>0.01</v>
      </c>
      <c r="O35" s="129" t="s">
        <v>15</v>
      </c>
      <c r="P35" s="213" t="str">
        <f>INDEX('Policy Characteristics'!J:J,MATCH($C35,'Policy Characteristics'!$C:$C,0))</f>
        <v>**Description:**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 **Cooling and Ventilation:** In "Evaluating Building Energy Efficiency Investment Options for Saudi Arabia" (2016), KAPSARC found that a variety of design and operating measures could reduce energy use for cooling in buildings by 36%. // **Envelope:** In "Evaluating Building Energy Efficiency Investment Options for Saudi Arabia" (2016), KAPSARC found that a variety of design and operating measures could reduce air infiltration in buildings by 10%. // **Lighting:** In "Evaluating Building Energy Efficiency Investment Options for Saudi Arabia" (2016), KAPSARC found that a reduction in lighting density could reduce energy use for lighting in buildings by 8%.  Greater reductions would be achievable with technology switching to LEDs. // **Appliances:** In "Evaluating Building Energy Efficiency Investment Options for Saudi Arabia" (2016), KAPSARC found that replacing a typical refrigerator with a Class 1 refrigerator would reduce energy consumption by 65%. // **Other Component:** In "Evaluating Building Energy Efficiency Investment Options for Saudi Arabia" (2016), KAPSARC found that a variety of design and operating measures could reduce overall energy demand from buildings (across all components) by 54% to 71%, varying by city. // **CCE Category:** Reduce</v>
      </c>
      <c r="Q35" s="129" t="s">
        <v>192</v>
      </c>
      <c r="R35" s="129" t="s">
        <v>193</v>
      </c>
      <c r="S35" s="132" t="s">
        <v>137</v>
      </c>
      <c r="T35" s="129" t="s">
        <v>447</v>
      </c>
    </row>
    <row r="36" spans="1:20" s="3" customFormat="1" x14ac:dyDescent="0.35">
      <c r="A36" s="124" t="s">
        <v>1216</v>
      </c>
      <c r="B36" s="137" t="s">
        <v>1437</v>
      </c>
      <c r="C36" s="137" t="s">
        <v>306</v>
      </c>
      <c r="D36" s="127" t="s">
        <v>104</v>
      </c>
      <c r="E36" s="127" t="s">
        <v>277</v>
      </c>
      <c r="F36" s="127" t="s">
        <v>157</v>
      </c>
      <c r="G36" s="127" t="s">
        <v>110</v>
      </c>
      <c r="H36" s="73">
        <v>158</v>
      </c>
      <c r="I36" s="127" t="s">
        <v>29</v>
      </c>
      <c r="J36" s="137" t="s">
        <v>1347</v>
      </c>
      <c r="K36" s="128" t="s">
        <v>590</v>
      </c>
      <c r="L36" s="128">
        <v>0</v>
      </c>
      <c r="M36" s="128">
        <v>0.38</v>
      </c>
      <c r="N36" s="128">
        <v>0.01</v>
      </c>
      <c r="O36" s="129" t="s">
        <v>15</v>
      </c>
      <c r="P36" s="213" t="str">
        <f>INDEX('Policy Characteristics'!J:J,MATCH($C36,'Policy Characteristics'!$C:$C,0))</f>
        <v>**Description:**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 **Cooling and Ventilation:** In "Evaluating Building Energy Efficiency Investment Options for Saudi Arabia" (2016), KAPSARC found that a variety of design and operating measures could reduce energy use for cooling in buildings by 36%. // **Envelope:** In "Evaluating Building Energy Efficiency Investment Options for Saudi Arabia" (2016), KAPSARC found that a variety of design and operating measures could reduce air infiltration in buildings by 10%. // **Lighting:** In "Evaluating Building Energy Efficiency Investment Options for Saudi Arabia" (2016), KAPSARC found that a reduction in lighting density could reduce energy use for lighting in buildings by 8%.  Greater reductions would be achievable with technology switching to LEDs. // **Appliances:** In "Evaluating Building Energy Efficiency Investment Options for Saudi Arabia" (2016), KAPSARC found that replacing a typical refrigerator with a Class 1 refrigerator would reduce energy consumption by 65%. // **Other Component:** In "Evaluating Building Energy Efficiency Investment Options for Saudi Arabia" (2016), KAPSARC found that a variety of design and operating measures could reduce overall energy demand from buildings (across all components) by 54% to 71%, varying by city. // **CCE Category:** Reduce</v>
      </c>
      <c r="Q36" s="129" t="s">
        <v>192</v>
      </c>
      <c r="R36" s="129" t="s">
        <v>193</v>
      </c>
      <c r="S36" s="132" t="s">
        <v>137</v>
      </c>
      <c r="T36" s="129" t="s">
        <v>447</v>
      </c>
    </row>
    <row r="37" spans="1:20" s="3" customFormat="1" x14ac:dyDescent="0.35">
      <c r="A37" s="124" t="s">
        <v>1216</v>
      </c>
      <c r="B37" s="137" t="s">
        <v>1437</v>
      </c>
      <c r="C37" s="137" t="s">
        <v>306</v>
      </c>
      <c r="D37" s="127" t="s">
        <v>105</v>
      </c>
      <c r="E37" s="127" t="s">
        <v>277</v>
      </c>
      <c r="F37" s="127" t="s">
        <v>157</v>
      </c>
      <c r="G37" s="127" t="s">
        <v>111</v>
      </c>
      <c r="H37" s="73">
        <v>159</v>
      </c>
      <c r="I37" s="127" t="s">
        <v>29</v>
      </c>
      <c r="J37" s="137" t="s">
        <v>1347</v>
      </c>
      <c r="K37" s="128" t="s">
        <v>590</v>
      </c>
      <c r="L37" s="128">
        <v>0</v>
      </c>
      <c r="M37" s="128">
        <v>0.4</v>
      </c>
      <c r="N37" s="128">
        <v>0.01</v>
      </c>
      <c r="O37" s="129" t="s">
        <v>15</v>
      </c>
      <c r="P37" s="213" t="str">
        <f>INDEX('Policy Characteristics'!J:J,MATCH($C37,'Policy Characteristics'!$C:$C,0))</f>
        <v>**Description:**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 **Cooling and Ventilation:** In "Evaluating Building Energy Efficiency Investment Options for Saudi Arabia" (2016), KAPSARC found that a variety of design and operating measures could reduce energy use for cooling in buildings by 36%. // **Envelope:** In "Evaluating Building Energy Efficiency Investment Options for Saudi Arabia" (2016), KAPSARC found that a variety of design and operating measures could reduce air infiltration in buildings by 10%. // **Lighting:** In "Evaluating Building Energy Efficiency Investment Options for Saudi Arabia" (2016), KAPSARC found that a reduction in lighting density could reduce energy use for lighting in buildings by 8%.  Greater reductions would be achievable with technology switching to LEDs. // **Appliances:** In "Evaluating Building Energy Efficiency Investment Options for Saudi Arabia" (2016), KAPSARC found that replacing a typical refrigerator with a Class 1 refrigerator would reduce energy consumption by 65%. // **Other Component:** In "Evaluating Building Energy Efficiency Investment Options for Saudi Arabia" (2016), KAPSARC found that a variety of design and operating measures could reduce overall energy demand from buildings (across all components) by 54% to 71%, varying by city. // **CCE Category:** Reduce</v>
      </c>
      <c r="Q37" s="129" t="s">
        <v>192</v>
      </c>
      <c r="R37" s="129" t="s">
        <v>193</v>
      </c>
      <c r="S37" s="132" t="s">
        <v>137</v>
      </c>
      <c r="T37" s="129" t="s">
        <v>447</v>
      </c>
    </row>
    <row r="38" spans="1:20" s="3" customFormat="1" x14ac:dyDescent="0.35">
      <c r="A38" s="124" t="s">
        <v>1216</v>
      </c>
      <c r="B38" s="137" t="s">
        <v>1437</v>
      </c>
      <c r="C38" s="137" t="s">
        <v>306</v>
      </c>
      <c r="D38" s="127" t="s">
        <v>106</v>
      </c>
      <c r="E38" s="127" t="s">
        <v>277</v>
      </c>
      <c r="F38" s="127" t="s">
        <v>157</v>
      </c>
      <c r="G38" s="127" t="s">
        <v>112</v>
      </c>
      <c r="H38" s="73">
        <v>160</v>
      </c>
      <c r="I38" s="127" t="s">
        <v>30</v>
      </c>
      <c r="J38" s="137" t="s">
        <v>1347</v>
      </c>
      <c r="K38" s="128" t="s">
        <v>590</v>
      </c>
      <c r="L38" s="128">
        <v>0</v>
      </c>
      <c r="M38" s="128">
        <v>0.65</v>
      </c>
      <c r="N38" s="128">
        <v>0.01</v>
      </c>
      <c r="O38" s="129" t="s">
        <v>15</v>
      </c>
      <c r="P38" s="213" t="str">
        <f>INDEX('Policy Characteristics'!J:J,MATCH($C38,'Policy Characteristics'!$C:$C,0))</f>
        <v>**Description:**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 **Cooling and Ventilation:** In "Evaluating Building Energy Efficiency Investment Options for Saudi Arabia" (2016), KAPSARC found that a variety of design and operating measures could reduce energy use for cooling in buildings by 36%. // **Envelope:** In "Evaluating Building Energy Efficiency Investment Options for Saudi Arabia" (2016), KAPSARC found that a variety of design and operating measures could reduce air infiltration in buildings by 10%. // **Lighting:** In "Evaluating Building Energy Efficiency Investment Options for Saudi Arabia" (2016), KAPSARC found that a reduction in lighting density could reduce energy use for lighting in buildings by 8%.  Greater reductions would be achievable with technology switching to LEDs. // **Appliances:** In "Evaluating Building Energy Efficiency Investment Options for Saudi Arabia" (2016), KAPSARC found that replacing a typical refrigerator with a Class 1 refrigerator would reduce energy consumption by 65%. // **Other Component:** In "Evaluating Building Energy Efficiency Investment Options for Saudi Arabia" (2016), KAPSARC found that a variety of design and operating measures could reduce overall energy demand from buildings (across all components) by 54% to 71%, varying by city. // **CCE Category:** Reduce</v>
      </c>
      <c r="Q38" s="129" t="s">
        <v>192</v>
      </c>
      <c r="R38" s="129" t="s">
        <v>193</v>
      </c>
      <c r="S38" s="132" t="s">
        <v>137</v>
      </c>
      <c r="T38" s="129" t="s">
        <v>447</v>
      </c>
    </row>
    <row r="39" spans="1:20" s="3" customFormat="1" x14ac:dyDescent="0.35">
      <c r="A39" s="124" t="s">
        <v>1216</v>
      </c>
      <c r="B39" s="137" t="s">
        <v>1437</v>
      </c>
      <c r="C39" s="137" t="s">
        <v>306</v>
      </c>
      <c r="D39" s="127" t="s">
        <v>107</v>
      </c>
      <c r="E39" s="127" t="s">
        <v>277</v>
      </c>
      <c r="F39" s="127" t="s">
        <v>157</v>
      </c>
      <c r="G39" s="127" t="s">
        <v>113</v>
      </c>
      <c r="H39" s="73">
        <v>161</v>
      </c>
      <c r="I39" s="127" t="s">
        <v>29</v>
      </c>
      <c r="J39" s="137" t="s">
        <v>1347</v>
      </c>
      <c r="K39" s="128" t="s">
        <v>590</v>
      </c>
      <c r="L39" s="128">
        <v>0</v>
      </c>
      <c r="M39" s="128">
        <v>0.75</v>
      </c>
      <c r="N39" s="128">
        <v>0.01</v>
      </c>
      <c r="O39" s="129" t="s">
        <v>15</v>
      </c>
      <c r="P39" s="213" t="str">
        <f>INDEX('Policy Characteristics'!J:J,MATCH($C39,'Policy Characteristics'!$C:$C,0))</f>
        <v>**Description:**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 **Cooling and Ventilation:** In "Evaluating Building Energy Efficiency Investment Options for Saudi Arabia" (2016), KAPSARC found that a variety of design and operating measures could reduce energy use for cooling in buildings by 36%. // **Envelope:** In "Evaluating Building Energy Efficiency Investment Options for Saudi Arabia" (2016), KAPSARC found that a variety of design and operating measures could reduce air infiltration in buildings by 10%. // **Lighting:** In "Evaluating Building Energy Efficiency Investment Options for Saudi Arabia" (2016), KAPSARC found that a reduction in lighting density could reduce energy use for lighting in buildings by 8%.  Greater reductions would be achievable with technology switching to LEDs. // **Appliances:** In "Evaluating Building Energy Efficiency Investment Options for Saudi Arabia" (2016), KAPSARC found that replacing a typical refrigerator with a Class 1 refrigerator would reduce energy consumption by 65%. // **Other Component:** In "Evaluating Building Energy Efficiency Investment Options for Saudi Arabia" (2016), KAPSARC found that a variety of design and operating measures could reduce overall energy demand from buildings (across all components) by 54% to 71%, varying by city. // **CCE Category:** Reduce</v>
      </c>
      <c r="Q39" s="129" t="s">
        <v>192</v>
      </c>
      <c r="R39" s="129" t="s">
        <v>193</v>
      </c>
      <c r="S39" s="132" t="s">
        <v>137</v>
      </c>
      <c r="T39" s="129" t="s">
        <v>447</v>
      </c>
    </row>
    <row r="40" spans="1:20" s="3" customFormat="1" x14ac:dyDescent="0.35">
      <c r="A40" s="124" t="s">
        <v>1216</v>
      </c>
      <c r="B40" s="61" t="s">
        <v>1438</v>
      </c>
      <c r="C40" s="61" t="s">
        <v>6</v>
      </c>
      <c r="D40" s="127"/>
      <c r="E40" s="127"/>
      <c r="F40" s="127"/>
      <c r="G40" s="127"/>
      <c r="H40" s="73">
        <v>19</v>
      </c>
      <c r="I40" s="127" t="s">
        <v>29</v>
      </c>
      <c r="J40" s="61" t="s">
        <v>1348</v>
      </c>
      <c r="K40" s="61" t="s">
        <v>589</v>
      </c>
      <c r="L40" s="61">
        <v>0</v>
      </c>
      <c r="M40" s="61">
        <v>1</v>
      </c>
      <c r="N40" s="61">
        <v>1</v>
      </c>
      <c r="O40" s="127" t="s">
        <v>12</v>
      </c>
      <c r="P40" s="213" t="str">
        <f>INDEX('Policy Characteristics'!J:J,MATCH($C40,'Policy Characteristics'!$C:$C,0))</f>
        <v>**Description:** This policy represents a program to train contractors in energy-efficient products and installation practices.  This covers activities such as air sealing, building framing, and choice and application of insulation.  This policy affects newly sold building envelope components, which reduce the energy use of heating, cooling, and ventilation systems in buildings by 15%.  // **CCE Category:** Reduce</v>
      </c>
      <c r="Q40" s="127" t="s">
        <v>194</v>
      </c>
      <c r="R40" s="131" t="s">
        <v>195</v>
      </c>
      <c r="S40" s="144" t="s">
        <v>59</v>
      </c>
      <c r="T40" s="129"/>
    </row>
    <row r="41" spans="1:20" s="3" customFormat="1" x14ac:dyDescent="0.35">
      <c r="A41" s="124" t="s">
        <v>1216</v>
      </c>
      <c r="B41" s="61" t="s">
        <v>1439</v>
      </c>
      <c r="C41" s="61" t="s">
        <v>307</v>
      </c>
      <c r="D41" s="127"/>
      <c r="E41" s="127"/>
      <c r="F41" s="127"/>
      <c r="G41" s="127"/>
      <c r="H41" s="73">
        <v>146</v>
      </c>
      <c r="I41" s="127" t="s">
        <v>29</v>
      </c>
      <c r="J41" s="73" t="s">
        <v>1349</v>
      </c>
      <c r="K41" s="61" t="s">
        <v>588</v>
      </c>
      <c r="L41" s="61">
        <v>0</v>
      </c>
      <c r="M41" s="134">
        <v>0.24</v>
      </c>
      <c r="N41" s="145">
        <v>5.0000000000000001E-3</v>
      </c>
      <c r="O41" s="127" t="s">
        <v>261</v>
      </c>
      <c r="P41" s="213" t="str">
        <f>INDEX('Policy Characteristics'!J:J,MATCH($C41,'Policy Characteristics'!$C:$C,0))</f>
        <v>**Description:** This policy requires at least the specified percentage of total retail electricity demand to be generated by residential and commercial buildings' distributed solar systems (typically rooftop PV). // **Guidance for setting values:** In an effort to diversify the energy mix in Saudi Arbian's residential sector, in August 2017, the Electricity and Cogeneration Regularity Authority (ECRA) approved a net metering scheme, allowing buildings with PV systems under 2 MW to sell their surplus electricity to the grid.  No specific capacity or generation target has been set.  // **CCE Category:** Reduce</v>
      </c>
      <c r="Q41" s="127" t="s">
        <v>262</v>
      </c>
      <c r="R41" s="131" t="s">
        <v>263</v>
      </c>
      <c r="S41" s="144" t="s">
        <v>311</v>
      </c>
      <c r="T41" s="131" t="s">
        <v>412</v>
      </c>
    </row>
    <row r="42" spans="1:20" s="3" customFormat="1" x14ac:dyDescent="0.35">
      <c r="A42" s="124" t="s">
        <v>1216</v>
      </c>
      <c r="B42" s="61" t="s">
        <v>1440</v>
      </c>
      <c r="C42" s="61" t="s">
        <v>266</v>
      </c>
      <c r="D42" s="127"/>
      <c r="E42" s="127"/>
      <c r="F42" s="127"/>
      <c r="G42" s="127"/>
      <c r="H42" s="73">
        <v>147</v>
      </c>
      <c r="I42" s="127" t="s">
        <v>30</v>
      </c>
      <c r="J42" s="73" t="s">
        <v>1349</v>
      </c>
      <c r="K42" s="61" t="s">
        <v>587</v>
      </c>
      <c r="L42" s="61">
        <v>0</v>
      </c>
      <c r="M42" s="133">
        <v>0.5</v>
      </c>
      <c r="N42" s="134">
        <v>0.01</v>
      </c>
      <c r="O42" s="127" t="s">
        <v>267</v>
      </c>
      <c r="P42" s="213">
        <f>INDEX('Policy Characteristics'!J:J,MATCH($C42,'Policy Characteristics'!$C:$C,0))</f>
        <v>0</v>
      </c>
      <c r="Q42" s="127" t="s">
        <v>264</v>
      </c>
      <c r="R42" s="131" t="s">
        <v>265</v>
      </c>
      <c r="S42" s="144" t="s">
        <v>312</v>
      </c>
      <c r="T42" s="129"/>
    </row>
    <row r="43" spans="1:20" s="3" customFormat="1" x14ac:dyDescent="0.35">
      <c r="A43" s="124" t="s">
        <v>1216</v>
      </c>
      <c r="B43" s="61" t="s">
        <v>1441</v>
      </c>
      <c r="C43" s="61" t="s">
        <v>114</v>
      </c>
      <c r="D43" s="127"/>
      <c r="E43" s="127"/>
      <c r="F43" s="127"/>
      <c r="G43" s="127"/>
      <c r="H43" s="73">
        <v>20</v>
      </c>
      <c r="I43" s="127" t="s">
        <v>29</v>
      </c>
      <c r="J43" s="61" t="s">
        <v>1350</v>
      </c>
      <c r="K43" s="61" t="s">
        <v>586</v>
      </c>
      <c r="L43" s="61">
        <v>0</v>
      </c>
      <c r="M43" s="61">
        <v>1</v>
      </c>
      <c r="N43" s="61">
        <v>1</v>
      </c>
      <c r="O43" s="127" t="s">
        <v>12</v>
      </c>
      <c r="P43" s="213" t="str">
        <f>INDEX('Policy Characteristics'!J:J,MATCH($C43,'Policy Characteristics'!$C:$C,0))</f>
        <v>**Description:** This policy represents a program requiring newly sold heating systems, cooling and ventilation systems, and appliances to feature prominent, well-designed labels highlighting their energy efficiencies.  The policy reduces energy consumption of newly sold buiding components of these types by 10%.  // **CCE Category:** Reduce</v>
      </c>
      <c r="Q43" s="127" t="s">
        <v>196</v>
      </c>
      <c r="R43" s="131" t="s">
        <v>197</v>
      </c>
      <c r="S43" s="144" t="s">
        <v>59</v>
      </c>
      <c r="T43" s="129"/>
    </row>
    <row r="44" spans="1:20" s="3" customFormat="1" x14ac:dyDescent="0.35">
      <c r="A44" s="124" t="s">
        <v>1216</v>
      </c>
      <c r="B44" s="61" t="s">
        <v>1442</v>
      </c>
      <c r="C44" s="61" t="s">
        <v>5</v>
      </c>
      <c r="D44" s="127" t="s">
        <v>102</v>
      </c>
      <c r="E44" s="127"/>
      <c r="F44" s="127" t="s">
        <v>108</v>
      </c>
      <c r="G44" s="127"/>
      <c r="H44" s="73">
        <v>27</v>
      </c>
      <c r="I44" s="127" t="s">
        <v>30</v>
      </c>
      <c r="J44" s="61" t="s">
        <v>1351</v>
      </c>
      <c r="K44" s="61" t="s">
        <v>584</v>
      </c>
      <c r="L44" s="61">
        <v>0</v>
      </c>
      <c r="M44" s="61">
        <v>1</v>
      </c>
      <c r="N44" s="61">
        <v>1</v>
      </c>
      <c r="O44" s="127" t="s">
        <v>12</v>
      </c>
      <c r="P44" s="213" t="str">
        <f>INDEX('Policy Characteristics'!J:J,MATCH($C44,'Policy Characteristics'!$C:$C,0))</f>
        <v>**Description:** This policy represents a rebate paid to customers who purchase high-efficiency air conditioning equipment (with a typical energy savings of 36% relative to typical AC equipment, according to the Saudi Energy Efficiency Center, or SEER).  // **CCE Category:** Reduce</v>
      </c>
      <c r="Q44" s="127" t="s">
        <v>200</v>
      </c>
      <c r="R44" s="131" t="s">
        <v>201</v>
      </c>
      <c r="S44" s="144" t="s">
        <v>59</v>
      </c>
      <c r="T44" s="129"/>
    </row>
    <row r="45" spans="1:20" s="3" customFormat="1" x14ac:dyDescent="0.35">
      <c r="A45" s="124" t="s">
        <v>1216</v>
      </c>
      <c r="B45" s="137" t="s">
        <v>1442</v>
      </c>
      <c r="C45" s="137" t="s">
        <v>5</v>
      </c>
      <c r="D45" s="127" t="s">
        <v>103</v>
      </c>
      <c r="E45" s="127"/>
      <c r="F45" s="127" t="s">
        <v>109</v>
      </c>
      <c r="G45" s="127"/>
      <c r="H45" s="73">
        <v>28</v>
      </c>
      <c r="I45" s="127" t="s">
        <v>29</v>
      </c>
      <c r="J45" s="137" t="s">
        <v>1351</v>
      </c>
      <c r="K45" s="137" t="s">
        <v>584</v>
      </c>
      <c r="L45" s="137">
        <v>0</v>
      </c>
      <c r="M45" s="137">
        <v>1</v>
      </c>
      <c r="N45" s="137">
        <v>1</v>
      </c>
      <c r="O45" s="129" t="s">
        <v>12</v>
      </c>
      <c r="P45" s="213" t="str">
        <f>INDEX('Policy Characteristics'!J:J,MATCH($C45,'Policy Characteristics'!$C:$C,0))</f>
        <v>**Description:** This policy represents a rebate paid to customers who purchase high-efficiency air conditioning equipment (with a typical energy savings of 36% relative to typical AC equipment, according to the Saudi Energy Efficiency Center, or SEER).  // **CCE Category:** Reduce</v>
      </c>
      <c r="Q45" s="127" t="s">
        <v>200</v>
      </c>
      <c r="R45" s="131" t="s">
        <v>201</v>
      </c>
      <c r="S45" s="144" t="s">
        <v>59</v>
      </c>
      <c r="T45" s="129"/>
    </row>
    <row r="46" spans="1:20" s="3" customFormat="1" x14ac:dyDescent="0.35">
      <c r="A46" s="124" t="s">
        <v>1216</v>
      </c>
      <c r="B46" s="137" t="s">
        <v>1442</v>
      </c>
      <c r="C46" s="137" t="s">
        <v>5</v>
      </c>
      <c r="D46" s="127" t="s">
        <v>104</v>
      </c>
      <c r="E46" s="127"/>
      <c r="F46" s="127" t="s">
        <v>110</v>
      </c>
      <c r="G46" s="127"/>
      <c r="H46" s="73" t="s">
        <v>182</v>
      </c>
      <c r="I46" s="127" t="s">
        <v>30</v>
      </c>
      <c r="J46" s="137" t="s">
        <v>1351</v>
      </c>
      <c r="K46" s="137" t="s">
        <v>584</v>
      </c>
      <c r="L46" s="61"/>
      <c r="M46" s="61"/>
      <c r="N46" s="61"/>
      <c r="O46" s="127"/>
      <c r="P46" s="213" t="str">
        <f>INDEX('Policy Characteristics'!J:J,MATCH($C46,'Policy Characteristics'!$C:$C,0))</f>
        <v>**Description:** This policy represents a rebate paid to customers who purchase high-efficiency air conditioning equipment (with a typical energy savings of 36% relative to typical AC equipment, according to the Saudi Energy Efficiency Center, or SEER).  // **CCE Category:** Reduce</v>
      </c>
      <c r="Q46" s="129"/>
      <c r="R46" s="131"/>
      <c r="S46" s="132"/>
      <c r="T46" s="129"/>
    </row>
    <row r="47" spans="1:20" s="3" customFormat="1" x14ac:dyDescent="0.35">
      <c r="A47" s="124" t="s">
        <v>1216</v>
      </c>
      <c r="B47" s="137" t="s">
        <v>1442</v>
      </c>
      <c r="C47" s="137" t="s">
        <v>5</v>
      </c>
      <c r="D47" s="127" t="s">
        <v>105</v>
      </c>
      <c r="E47" s="127"/>
      <c r="F47" s="127" t="s">
        <v>111</v>
      </c>
      <c r="G47" s="127"/>
      <c r="H47" s="73" t="s">
        <v>182</v>
      </c>
      <c r="I47" s="127" t="s">
        <v>30</v>
      </c>
      <c r="J47" s="137" t="s">
        <v>1351</v>
      </c>
      <c r="K47" s="137" t="s">
        <v>584</v>
      </c>
      <c r="L47" s="61"/>
      <c r="M47" s="61"/>
      <c r="N47" s="61"/>
      <c r="O47" s="127"/>
      <c r="P47" s="213" t="str">
        <f>INDEX('Policy Characteristics'!J:J,MATCH($C47,'Policy Characteristics'!$C:$C,0))</f>
        <v>**Description:** This policy represents a rebate paid to customers who purchase high-efficiency air conditioning equipment (with a typical energy savings of 36% relative to typical AC equipment, according to the Saudi Energy Efficiency Center, or SEER).  // **CCE Category:** Reduce</v>
      </c>
      <c r="Q47" s="129"/>
      <c r="R47" s="131"/>
      <c r="S47" s="132"/>
      <c r="T47" s="129"/>
    </row>
    <row r="48" spans="1:20" s="3" customFormat="1" x14ac:dyDescent="0.35">
      <c r="A48" s="124" t="s">
        <v>1216</v>
      </c>
      <c r="B48" s="137" t="s">
        <v>1442</v>
      </c>
      <c r="C48" s="137" t="s">
        <v>5</v>
      </c>
      <c r="D48" s="127" t="s">
        <v>106</v>
      </c>
      <c r="E48" s="127"/>
      <c r="F48" s="127" t="s">
        <v>112</v>
      </c>
      <c r="G48" s="127"/>
      <c r="H48" s="73">
        <v>29</v>
      </c>
      <c r="I48" s="127" t="s">
        <v>30</v>
      </c>
      <c r="J48" s="137" t="s">
        <v>1351</v>
      </c>
      <c r="K48" s="137" t="s">
        <v>584</v>
      </c>
      <c r="L48" s="137">
        <v>0</v>
      </c>
      <c r="M48" s="137">
        <v>1</v>
      </c>
      <c r="N48" s="137">
        <v>1</v>
      </c>
      <c r="O48" s="129" t="s">
        <v>12</v>
      </c>
      <c r="P48" s="213" t="str">
        <f>INDEX('Policy Characteristics'!J:J,MATCH($C48,'Policy Characteristics'!$C:$C,0))</f>
        <v>**Description:** This policy represents a rebate paid to customers who purchase high-efficiency air conditioning equipment (with a typical energy savings of 36% relative to typical AC equipment, according to the Saudi Energy Efficiency Center, or SEER).  // **CCE Category:** Reduce</v>
      </c>
      <c r="Q48" s="127" t="s">
        <v>200</v>
      </c>
      <c r="R48" s="131" t="s">
        <v>201</v>
      </c>
      <c r="S48" s="144" t="s">
        <v>59</v>
      </c>
      <c r="T48" s="129"/>
    </row>
    <row r="49" spans="1:20" s="3" customFormat="1" x14ac:dyDescent="0.35">
      <c r="A49" s="124" t="s">
        <v>1216</v>
      </c>
      <c r="B49" s="137" t="s">
        <v>1442</v>
      </c>
      <c r="C49" s="137" t="s">
        <v>5</v>
      </c>
      <c r="D49" s="127" t="s">
        <v>107</v>
      </c>
      <c r="E49" s="127"/>
      <c r="F49" s="127" t="s">
        <v>113</v>
      </c>
      <c r="G49" s="127"/>
      <c r="H49" s="73" t="s">
        <v>182</v>
      </c>
      <c r="I49" s="127" t="s">
        <v>30</v>
      </c>
      <c r="J49" s="137" t="s">
        <v>1351</v>
      </c>
      <c r="K49" s="137" t="s">
        <v>584</v>
      </c>
      <c r="L49" s="61"/>
      <c r="M49" s="61"/>
      <c r="N49" s="61"/>
      <c r="O49" s="127"/>
      <c r="P49" s="213" t="str">
        <f>INDEX('Policy Characteristics'!J:J,MATCH($C49,'Policy Characteristics'!$C:$C,0))</f>
        <v>**Description:** This policy represents a rebate paid to customers who purchase high-efficiency air conditioning equipment (with a typical energy savings of 36% relative to typical AC equipment, according to the Saudi Energy Efficiency Center, or SEER).  // **CCE Category:** Reduce</v>
      </c>
      <c r="Q49" s="129"/>
      <c r="R49" s="131"/>
      <c r="S49" s="132"/>
      <c r="T49" s="129"/>
    </row>
    <row r="50" spans="1:20" s="3" customFormat="1" x14ac:dyDescent="0.35">
      <c r="A50" s="124" t="s">
        <v>1216</v>
      </c>
      <c r="B50" s="61" t="s">
        <v>1443</v>
      </c>
      <c r="C50" s="61" t="s">
        <v>780</v>
      </c>
      <c r="D50" s="127" t="s">
        <v>275</v>
      </c>
      <c r="E50" s="127"/>
      <c r="F50" s="127" t="s">
        <v>279</v>
      </c>
      <c r="G50" s="127"/>
      <c r="H50" s="73">
        <v>378</v>
      </c>
      <c r="I50" s="127" t="s">
        <v>29</v>
      </c>
      <c r="J50" s="61" t="s">
        <v>1352</v>
      </c>
      <c r="K50" s="61" t="s">
        <v>585</v>
      </c>
      <c r="L50" s="133">
        <v>0</v>
      </c>
      <c r="M50" s="133">
        <v>0.5</v>
      </c>
      <c r="N50" s="133">
        <v>0.01</v>
      </c>
      <c r="O50" s="127" t="s">
        <v>781</v>
      </c>
      <c r="P50" s="213" t="str">
        <f>INDEX('Policy Characteristics'!J:J,MATCH($C50,'Policy Characteristics'!$C:$C,0))</f>
        <v>**Description:** The specified percentage of urban residential buildings that existed at the start of the model run will be retrofit with more efficient heating, cooling, and envelope components. // **Guidance for setting values:** By 2050, roughly 37% of the preexisting buildings will still survive without major rennovations, so a value of 37% will retrofit all such surviving buildings by 2050.  Policy settings higher than this will retrofit all eligible buildings sooner than 2050.  // **CCE Category:** Reduce</v>
      </c>
      <c r="Q50" s="127" t="s">
        <v>198</v>
      </c>
      <c r="R50" s="131" t="s">
        <v>199</v>
      </c>
      <c r="S50" s="135" t="s">
        <v>144</v>
      </c>
      <c r="T50" s="131"/>
    </row>
    <row r="51" spans="1:20" s="3" customFormat="1" x14ac:dyDescent="0.35">
      <c r="A51" s="124" t="s">
        <v>1216</v>
      </c>
      <c r="B51" s="137" t="s">
        <v>1443</v>
      </c>
      <c r="C51" s="137" t="s">
        <v>780</v>
      </c>
      <c r="D51" s="127" t="s">
        <v>276</v>
      </c>
      <c r="E51" s="127"/>
      <c r="F51" s="127" t="s">
        <v>278</v>
      </c>
      <c r="G51" s="127"/>
      <c r="H51" s="73">
        <v>379</v>
      </c>
      <c r="I51" s="127" t="s">
        <v>29</v>
      </c>
      <c r="J51" s="137" t="s">
        <v>1352</v>
      </c>
      <c r="K51" s="138" t="s">
        <v>585</v>
      </c>
      <c r="L51" s="138">
        <v>0</v>
      </c>
      <c r="M51" s="128">
        <v>0.5</v>
      </c>
      <c r="N51" s="128">
        <v>0.01</v>
      </c>
      <c r="O51" s="129" t="s">
        <v>781</v>
      </c>
      <c r="P51" s="213" t="str">
        <f>INDEX('Policy Characteristics'!J:J,MATCH($C51,'Policy Characteristics'!$C:$C,0))</f>
        <v>**Description:** The specified percentage of urban residential buildings that existed at the start of the model run will be retrofit with more efficient heating, cooling, and envelope components. // **Guidance for setting values:** By 2050, roughly 37% of the preexisting buildings will still survive without major rennovations, so a value of 37% will retrofit all such surviving buildings by 2050.  Policy settings higher than this will retrofit all eligible buildings sooner than 2050.  // **CCE Category:** Reduce</v>
      </c>
      <c r="Q51" s="127" t="s">
        <v>198</v>
      </c>
      <c r="R51" s="131" t="s">
        <v>199</v>
      </c>
      <c r="S51" s="132" t="s">
        <v>144</v>
      </c>
      <c r="T51" s="129"/>
    </row>
    <row r="52" spans="1:20" s="3" customFormat="1" x14ac:dyDescent="0.35">
      <c r="A52" s="124" t="s">
        <v>1216</v>
      </c>
      <c r="B52" s="137" t="s">
        <v>1443</v>
      </c>
      <c r="C52" s="137" t="s">
        <v>780</v>
      </c>
      <c r="D52" s="127" t="s">
        <v>277</v>
      </c>
      <c r="E52" s="127"/>
      <c r="F52" s="127" t="s">
        <v>157</v>
      </c>
      <c r="G52" s="127"/>
      <c r="H52" s="73">
        <v>380</v>
      </c>
      <c r="I52" s="127" t="s">
        <v>29</v>
      </c>
      <c r="J52" s="137" t="s">
        <v>1352</v>
      </c>
      <c r="K52" s="138" t="s">
        <v>585</v>
      </c>
      <c r="L52" s="138">
        <v>0</v>
      </c>
      <c r="M52" s="128">
        <v>0.5</v>
      </c>
      <c r="N52" s="128">
        <v>0.01</v>
      </c>
      <c r="O52" s="129" t="s">
        <v>781</v>
      </c>
      <c r="P52" s="213" t="str">
        <f>INDEX('Policy Characteristics'!J:J,MATCH($C52,'Policy Characteristics'!$C:$C,0))</f>
        <v>**Description:** The specified percentage of urban residential buildings that existed at the start of the model run will be retrofit with more efficient heating, cooling, and envelope components. // **Guidance for setting values:** By 2050, roughly 37% of the preexisting buildings will still survive without major rennovations, so a value of 37% will retrofit all such surviving buildings by 2050.  Policy settings higher than this will retrofit all eligible buildings sooner than 2050.  // **CCE Category:** Reduce</v>
      </c>
      <c r="Q52" s="127" t="s">
        <v>198</v>
      </c>
      <c r="R52" s="131" t="s">
        <v>199</v>
      </c>
      <c r="S52" s="132" t="s">
        <v>144</v>
      </c>
      <c r="T52" s="129"/>
    </row>
    <row r="53" spans="1:20" s="3" customFormat="1" x14ac:dyDescent="0.35">
      <c r="A53" s="124" t="s">
        <v>1216</v>
      </c>
      <c r="B53" s="105" t="s">
        <v>1444</v>
      </c>
      <c r="C53" s="61" t="s">
        <v>725</v>
      </c>
      <c r="D53" s="127" t="s">
        <v>353</v>
      </c>
      <c r="E53" s="127"/>
      <c r="F53" s="127" t="s">
        <v>358</v>
      </c>
      <c r="G53" s="127"/>
      <c r="H53" s="73">
        <v>171</v>
      </c>
      <c r="I53" s="127" t="s">
        <v>29</v>
      </c>
      <c r="J53" s="105" t="s">
        <v>1353</v>
      </c>
      <c r="K53" s="61" t="s">
        <v>549</v>
      </c>
      <c r="L53" s="61">
        <v>0</v>
      </c>
      <c r="M53" s="105">
        <v>400</v>
      </c>
      <c r="N53" s="61">
        <v>5</v>
      </c>
      <c r="O53" s="130" t="s">
        <v>1015</v>
      </c>
      <c r="P53" s="213" t="str">
        <f>INDEX('Policy Characteristics'!J:J,MATCH($C53,'Policy Characteristics'!$C:$C,0))</f>
        <v>**Description:** This policy applies a tax on fuels used in the selected sector(s) based on their greenhouse gas emissions.  It also increases the base cost of vehicles according to their embedded carbon content. // **Guidance for setting values:** As of Feb 2019, the EU and 25 countries had implemented national carbon pricing, ranging from a high of 487 SAR/ton CO2e in Sweden to a low of 1 SAR/ton CO2e in Ukraine.  The average rate was 110 SAR/ton CO2e and the median rate was 70 SAR/ton CO2e.  // **CCE Category:** Reduce</v>
      </c>
      <c r="Q53" s="127" t="s">
        <v>244</v>
      </c>
      <c r="R53" s="131" t="s">
        <v>245</v>
      </c>
      <c r="S53" s="144" t="s">
        <v>688</v>
      </c>
      <c r="T53" s="131" t="s">
        <v>414</v>
      </c>
    </row>
    <row r="54" spans="1:20" s="3" customFormat="1" x14ac:dyDescent="0.35">
      <c r="A54" s="124" t="s">
        <v>1216</v>
      </c>
      <c r="B54" s="146" t="s">
        <v>1444</v>
      </c>
      <c r="C54" s="137" t="s">
        <v>725</v>
      </c>
      <c r="D54" s="127" t="s">
        <v>362</v>
      </c>
      <c r="E54" s="127"/>
      <c r="F54" s="127" t="s">
        <v>363</v>
      </c>
      <c r="G54" s="127"/>
      <c r="H54" s="73">
        <v>172</v>
      </c>
      <c r="I54" s="127" t="s">
        <v>29</v>
      </c>
      <c r="J54" s="146" t="s">
        <v>1353</v>
      </c>
      <c r="K54" s="137" t="s">
        <v>549</v>
      </c>
      <c r="L54" s="137">
        <v>0</v>
      </c>
      <c r="M54" s="137">
        <v>400</v>
      </c>
      <c r="N54" s="137">
        <v>5</v>
      </c>
      <c r="O54" s="129" t="s">
        <v>1015</v>
      </c>
      <c r="P54" s="213" t="str">
        <f>INDEX('Policy Characteristics'!J:J,MATCH($C54,'Policy Characteristics'!$C:$C,0))</f>
        <v>**Description:** This policy applies a tax on fuels used in the selected sector(s) based on their greenhouse gas emissions.  It also increases the base cost of vehicles according to their embedded carbon content. // **Guidance for setting values:** As of Feb 2019, the EU and 25 countries had implemented national carbon pricing, ranging from a high of 487 SAR/ton CO2e in Sweden to a low of 1 SAR/ton CO2e in Ukraine.  The average rate was 110 SAR/ton CO2e and the median rate was 70 SAR/ton CO2e.  // **CCE Category:** Reduce</v>
      </c>
      <c r="Q54" s="129" t="s">
        <v>244</v>
      </c>
      <c r="R54" s="129" t="s">
        <v>245</v>
      </c>
      <c r="S54" s="144"/>
      <c r="T54" s="129"/>
    </row>
    <row r="55" spans="1:20" s="3" customFormat="1" x14ac:dyDescent="0.35">
      <c r="A55" s="124" t="s">
        <v>1216</v>
      </c>
      <c r="B55" s="146" t="s">
        <v>1444</v>
      </c>
      <c r="C55" s="137" t="s">
        <v>725</v>
      </c>
      <c r="D55" s="127" t="s">
        <v>355</v>
      </c>
      <c r="E55" s="127"/>
      <c r="F55" s="127" t="s">
        <v>360</v>
      </c>
      <c r="G55" s="127"/>
      <c r="H55" s="73">
        <v>173</v>
      </c>
      <c r="I55" s="127" t="s">
        <v>29</v>
      </c>
      <c r="J55" s="146" t="s">
        <v>1353</v>
      </c>
      <c r="K55" s="137" t="s">
        <v>549</v>
      </c>
      <c r="L55" s="137">
        <v>0</v>
      </c>
      <c r="M55" s="137">
        <v>400</v>
      </c>
      <c r="N55" s="137">
        <v>5</v>
      </c>
      <c r="O55" s="129" t="s">
        <v>1015</v>
      </c>
      <c r="P55" s="213" t="str">
        <f>INDEX('Policy Characteristics'!J:J,MATCH($C55,'Policy Characteristics'!$C:$C,0))</f>
        <v>**Description:** This policy applies a tax on fuels used in the selected sector(s) based on their greenhouse gas emissions.  It also increases the base cost of vehicles according to their embedded carbon content. // **Guidance for setting values:** As of Feb 2019, the EU and 25 countries had implemented national carbon pricing, ranging from a high of 487 SAR/ton CO2e in Sweden to a low of 1 SAR/ton CO2e in Ukraine.  The average rate was 110 SAR/ton CO2e and the median rate was 70 SAR/ton CO2e.  // **CCE Category:** Reduce</v>
      </c>
      <c r="Q55" s="129" t="s">
        <v>244</v>
      </c>
      <c r="R55" s="129" t="s">
        <v>245</v>
      </c>
      <c r="S55" s="144"/>
      <c r="T55" s="129"/>
    </row>
    <row r="56" spans="1:20" s="3" customFormat="1" x14ac:dyDescent="0.35">
      <c r="A56" s="124" t="s">
        <v>1216</v>
      </c>
      <c r="B56" s="146" t="s">
        <v>1444</v>
      </c>
      <c r="C56" s="137" t="s">
        <v>725</v>
      </c>
      <c r="D56" s="127" t="s">
        <v>356</v>
      </c>
      <c r="E56" s="127"/>
      <c r="F56" s="127" t="s">
        <v>361</v>
      </c>
      <c r="G56" s="127"/>
      <c r="H56" s="73">
        <v>174</v>
      </c>
      <c r="I56" s="127" t="s">
        <v>29</v>
      </c>
      <c r="J56" s="146" t="s">
        <v>1353</v>
      </c>
      <c r="K56" s="137" t="s">
        <v>549</v>
      </c>
      <c r="L56" s="137">
        <v>0</v>
      </c>
      <c r="M56" s="137">
        <v>400</v>
      </c>
      <c r="N56" s="137">
        <v>5</v>
      </c>
      <c r="O56" s="129" t="s">
        <v>1015</v>
      </c>
      <c r="P56" s="213" t="str">
        <f>INDEX('Policy Characteristics'!J:J,MATCH($C56,'Policy Characteristics'!$C:$C,0))</f>
        <v>**Description:** This policy applies a tax on fuels used in the selected sector(s) based on their greenhouse gas emissions.  It also increases the base cost of vehicles according to their embedded carbon content. // **Guidance for setting values:** As of Feb 2019, the EU and 25 countries had implemented national carbon pricing, ranging from a high of 487 SAR/ton CO2e in Sweden to a low of 1 SAR/ton CO2e in Ukraine.  The average rate was 110 SAR/ton CO2e and the median rate was 70 SAR/ton CO2e.  // **CCE Category:** Reduce</v>
      </c>
      <c r="Q56" s="129" t="s">
        <v>244</v>
      </c>
      <c r="R56" s="129" t="s">
        <v>245</v>
      </c>
      <c r="S56" s="144"/>
      <c r="T56" s="129"/>
    </row>
    <row r="57" spans="1:20" s="3" customFormat="1" x14ac:dyDescent="0.35">
      <c r="A57" s="124" t="s">
        <v>1216</v>
      </c>
      <c r="B57" s="146" t="s">
        <v>1444</v>
      </c>
      <c r="C57" s="137" t="s">
        <v>725</v>
      </c>
      <c r="D57" s="127" t="s">
        <v>354</v>
      </c>
      <c r="E57" s="127"/>
      <c r="F57" s="127" t="s">
        <v>359</v>
      </c>
      <c r="G57" s="127"/>
      <c r="H57" s="73">
        <v>175</v>
      </c>
      <c r="I57" s="127" t="s">
        <v>29</v>
      </c>
      <c r="J57" s="146" t="s">
        <v>1353</v>
      </c>
      <c r="K57" s="137" t="s">
        <v>549</v>
      </c>
      <c r="L57" s="137">
        <v>0</v>
      </c>
      <c r="M57" s="137">
        <v>400</v>
      </c>
      <c r="N57" s="137">
        <v>5</v>
      </c>
      <c r="O57" s="129" t="s">
        <v>1015</v>
      </c>
      <c r="P57" s="213" t="str">
        <f>INDEX('Policy Characteristics'!J:J,MATCH($C57,'Policy Characteristics'!$C:$C,0))</f>
        <v>**Description:** This policy applies a tax on fuels used in the selected sector(s) based on their greenhouse gas emissions.  It also increases the base cost of vehicles according to their embedded carbon content. // **Guidance for setting values:** As of Feb 2019, the EU and 25 countries had implemented national carbon pricing, ranging from a high of 487 SAR/ton CO2e in Sweden to a low of 1 SAR/ton CO2e in Ukraine.  The average rate was 110 SAR/ton CO2e and the median rate was 70 SAR/ton CO2e.  // **CCE Category:** Reduce</v>
      </c>
      <c r="Q57" s="129" t="s">
        <v>244</v>
      </c>
      <c r="R57" s="129" t="s">
        <v>245</v>
      </c>
      <c r="S57" s="144"/>
      <c r="T57" s="129"/>
    </row>
    <row r="58" spans="1:20" s="3" customFormat="1" x14ac:dyDescent="0.35">
      <c r="A58" s="124" t="s">
        <v>1216</v>
      </c>
      <c r="B58" s="146" t="s">
        <v>1444</v>
      </c>
      <c r="C58" s="137" t="s">
        <v>725</v>
      </c>
      <c r="D58" s="127" t="s">
        <v>811</v>
      </c>
      <c r="E58" s="127"/>
      <c r="F58" s="127" t="s">
        <v>812</v>
      </c>
      <c r="G58" s="127"/>
      <c r="H58" s="73"/>
      <c r="I58" s="131" t="s">
        <v>30</v>
      </c>
      <c r="J58" s="146" t="s">
        <v>1353</v>
      </c>
      <c r="K58" s="137" t="s">
        <v>549</v>
      </c>
      <c r="L58" s="61"/>
      <c r="M58" s="61"/>
      <c r="N58" s="61"/>
      <c r="O58" s="127"/>
      <c r="P58" s="213" t="str">
        <f>INDEX('Policy Characteristics'!J:J,MATCH($C58,'Policy Characteristics'!$C:$C,0))</f>
        <v>**Description:** This policy applies a tax on fuels used in the selected sector(s) based on their greenhouse gas emissions.  It also increases the base cost of vehicles according to their embedded carbon content. // **Guidance for setting values:** As of Feb 2019, the EU and 25 countries had implemented national carbon pricing, ranging from a high of 487 SAR/ton CO2e in Sweden to a low of 1 SAR/ton CO2e in Ukraine.  The average rate was 110 SAR/ton CO2e and the median rate was 70 SAR/ton CO2e.  // **CCE Category:** Reduce</v>
      </c>
      <c r="Q58" s="127"/>
      <c r="R58" s="131"/>
      <c r="S58" s="144"/>
      <c r="T58" s="129"/>
    </row>
    <row r="59" spans="1:20" s="3" customFormat="1" x14ac:dyDescent="0.35">
      <c r="A59" s="124" t="s">
        <v>1216</v>
      </c>
      <c r="B59" s="146" t="s">
        <v>1444</v>
      </c>
      <c r="C59" s="137" t="s">
        <v>725</v>
      </c>
      <c r="D59" s="127" t="s">
        <v>357</v>
      </c>
      <c r="E59" s="127"/>
      <c r="F59" s="127" t="s">
        <v>364</v>
      </c>
      <c r="G59" s="127"/>
      <c r="H59" s="73"/>
      <c r="I59" s="131" t="s">
        <v>30</v>
      </c>
      <c r="J59" s="146" t="s">
        <v>1353</v>
      </c>
      <c r="K59" s="137" t="s">
        <v>549</v>
      </c>
      <c r="L59" s="61"/>
      <c r="M59" s="61"/>
      <c r="N59" s="61"/>
      <c r="O59" s="127"/>
      <c r="P59" s="213" t="str">
        <f>INDEX('Policy Characteristics'!J:J,MATCH($C59,'Policy Characteristics'!$C:$C,0))</f>
        <v>**Description:** This policy applies a tax on fuels used in the selected sector(s) based on their greenhouse gas emissions.  It also increases the base cost of vehicles according to their embedded carbon content. // **Guidance for setting values:** As of Feb 2019, the EU and 25 countries had implemented national carbon pricing, ranging from a high of 487 SAR/ton CO2e in Sweden to a low of 1 SAR/ton CO2e in Ukraine.  The average rate was 110 SAR/ton CO2e and the median rate was 70 SAR/ton CO2e.  // **CCE Category:** Reduce</v>
      </c>
      <c r="Q59" s="127"/>
      <c r="R59" s="131"/>
      <c r="S59" s="144"/>
      <c r="T59" s="129"/>
    </row>
    <row r="60" spans="1:20" s="3" customFormat="1" x14ac:dyDescent="0.35">
      <c r="A60" s="124" t="s">
        <v>1216</v>
      </c>
      <c r="B60" s="61" t="s">
        <v>1445</v>
      </c>
      <c r="C60" s="61" t="s">
        <v>293</v>
      </c>
      <c r="D60" s="127" t="s">
        <v>38</v>
      </c>
      <c r="E60" s="127"/>
      <c r="F60" s="127" t="s">
        <v>81</v>
      </c>
      <c r="G60" s="127"/>
      <c r="H60" s="73">
        <v>78</v>
      </c>
      <c r="I60" s="127" t="s">
        <v>30</v>
      </c>
      <c r="J60" s="61" t="s">
        <v>1354</v>
      </c>
      <c r="K60" s="61" t="s">
        <v>548</v>
      </c>
      <c r="L60" s="133">
        <v>0</v>
      </c>
      <c r="M60" s="133">
        <v>0.2</v>
      </c>
      <c r="N60" s="147">
        <v>5.0000000000000001E-3</v>
      </c>
      <c r="O60" s="127" t="s">
        <v>132</v>
      </c>
      <c r="P60" s="213" t="str">
        <f>INDEX('Policy Characteristics'!J:J,MATCH($C60,'Policy Characteristics'!$C:$C,0))</f>
        <v>**Description:** This policy increases the tax rate for electricity.  It is expressed as a percentage of the BAU Scenario price, which includes sales and excise taxes. // **Guidance for setting values:** In 2012, the national average sales tax rate was 6.8% and the national average tax rate on gasoline was 14%.  // **CCE Category:** Reduce</v>
      </c>
      <c r="Q60" s="131" t="s">
        <v>248</v>
      </c>
      <c r="R60" s="131" t="s">
        <v>249</v>
      </c>
      <c r="S60" s="144" t="s">
        <v>145</v>
      </c>
      <c r="T60" s="129"/>
    </row>
    <row r="61" spans="1:20" s="3" customFormat="1" x14ac:dyDescent="0.35">
      <c r="A61" s="124" t="s">
        <v>1216</v>
      </c>
      <c r="B61" s="148" t="s">
        <v>1445</v>
      </c>
      <c r="C61" s="148" t="s">
        <v>293</v>
      </c>
      <c r="D61" s="131" t="s">
        <v>471</v>
      </c>
      <c r="E61" s="131"/>
      <c r="F61" s="131" t="s">
        <v>467</v>
      </c>
      <c r="G61" s="129"/>
      <c r="H61" s="73">
        <v>79</v>
      </c>
      <c r="I61" s="127" t="s">
        <v>30</v>
      </c>
      <c r="J61" s="148" t="s">
        <v>1354</v>
      </c>
      <c r="K61" s="138" t="s">
        <v>548</v>
      </c>
      <c r="L61" s="138">
        <v>0</v>
      </c>
      <c r="M61" s="138">
        <v>0.2</v>
      </c>
      <c r="N61" s="149">
        <v>5.0000000000000001E-3</v>
      </c>
      <c r="O61" s="140" t="s">
        <v>132</v>
      </c>
      <c r="P61" s="213" t="str">
        <f>INDEX('Policy Characteristics'!J:J,MATCH($C61,'Policy Characteristics'!$C:$C,0))</f>
        <v>**Description:** This policy increases the tax rate for electricity.  It is expressed as a percentage of the BAU Scenario price, which includes sales and excise taxes. // **Guidance for setting values:** In 2012, the national average sales tax rate was 6.8% and the national average tax rate on gasoline was 14%.  // **CCE Category:** Reduce</v>
      </c>
      <c r="Q61" s="131" t="s">
        <v>248</v>
      </c>
      <c r="R61" s="131" t="s">
        <v>249</v>
      </c>
      <c r="S61" s="132" t="s">
        <v>145</v>
      </c>
      <c r="T61" s="129"/>
    </row>
    <row r="62" spans="1:20" s="3" customFormat="1" x14ac:dyDescent="0.35">
      <c r="A62" s="124" t="s">
        <v>1216</v>
      </c>
      <c r="B62" s="148" t="s">
        <v>1445</v>
      </c>
      <c r="C62" s="148" t="s">
        <v>293</v>
      </c>
      <c r="D62" s="131" t="s">
        <v>32</v>
      </c>
      <c r="E62" s="131"/>
      <c r="F62" s="131" t="s">
        <v>75</v>
      </c>
      <c r="G62" s="129"/>
      <c r="H62" s="73">
        <v>80</v>
      </c>
      <c r="I62" s="127" t="s">
        <v>30</v>
      </c>
      <c r="J62" s="148" t="s">
        <v>1354</v>
      </c>
      <c r="K62" s="138" t="s">
        <v>548</v>
      </c>
      <c r="L62" s="138">
        <v>0</v>
      </c>
      <c r="M62" s="138">
        <v>0.2</v>
      </c>
      <c r="N62" s="149">
        <v>5.0000000000000001E-3</v>
      </c>
      <c r="O62" s="140" t="s">
        <v>132</v>
      </c>
      <c r="P62" s="213" t="str">
        <f>INDEX('Policy Characteristics'!J:J,MATCH($C62,'Policy Characteristics'!$C:$C,0))</f>
        <v>**Description:** This policy increases the tax rate for electricity.  It is expressed as a percentage of the BAU Scenario price, which includes sales and excise taxes. // **Guidance for setting values:** In 2012, the national average sales tax rate was 6.8% and the national average tax rate on gasoline was 14%.  // **CCE Category:** Reduce</v>
      </c>
      <c r="Q62" s="131" t="s">
        <v>248</v>
      </c>
      <c r="R62" s="131" t="s">
        <v>249</v>
      </c>
      <c r="S62" s="132" t="s">
        <v>145</v>
      </c>
      <c r="T62" s="129"/>
    </row>
    <row r="63" spans="1:20" s="3" customFormat="1" x14ac:dyDescent="0.35">
      <c r="A63" s="124" t="s">
        <v>1216</v>
      </c>
      <c r="B63" s="148" t="s">
        <v>1445</v>
      </c>
      <c r="C63" s="148" t="s">
        <v>293</v>
      </c>
      <c r="D63" s="131" t="s">
        <v>33</v>
      </c>
      <c r="E63" s="131"/>
      <c r="F63" s="131" t="s">
        <v>76</v>
      </c>
      <c r="G63" s="129"/>
      <c r="H63" s="73" t="s">
        <v>182</v>
      </c>
      <c r="I63" s="127" t="s">
        <v>30</v>
      </c>
      <c r="J63" s="148" t="s">
        <v>1354</v>
      </c>
      <c r="K63" s="138" t="s">
        <v>548</v>
      </c>
      <c r="L63" s="138"/>
      <c r="M63" s="138"/>
      <c r="N63" s="149"/>
      <c r="O63" s="140"/>
      <c r="P63" s="213" t="str">
        <f>INDEX('Policy Characteristics'!J:J,MATCH($C63,'Policy Characteristics'!$C:$C,0))</f>
        <v>**Description:** This policy increases the tax rate for electricity.  It is expressed as a percentage of the BAU Scenario price, which includes sales and excise taxes. // **Guidance for setting values:** In 2012, the national average sales tax rate was 6.8% and the national average tax rate on gasoline was 14%.  // **CCE Category:** Reduce</v>
      </c>
      <c r="Q63" s="129"/>
      <c r="R63" s="131"/>
      <c r="S63" s="132"/>
      <c r="T63" s="129"/>
    </row>
    <row r="64" spans="1:20" s="3" customFormat="1" x14ac:dyDescent="0.35">
      <c r="A64" s="124" t="s">
        <v>1216</v>
      </c>
      <c r="B64" s="148" t="s">
        <v>1445</v>
      </c>
      <c r="C64" s="148" t="s">
        <v>293</v>
      </c>
      <c r="D64" s="131" t="s">
        <v>37</v>
      </c>
      <c r="E64" s="131"/>
      <c r="F64" s="131" t="s">
        <v>80</v>
      </c>
      <c r="G64" s="129"/>
      <c r="H64" s="73" t="s">
        <v>182</v>
      </c>
      <c r="I64" s="127" t="s">
        <v>30</v>
      </c>
      <c r="J64" s="148" t="s">
        <v>1354</v>
      </c>
      <c r="K64" s="138" t="s">
        <v>548</v>
      </c>
      <c r="L64" s="138"/>
      <c r="M64" s="138"/>
      <c r="N64" s="149"/>
      <c r="O64" s="140"/>
      <c r="P64" s="213" t="str">
        <f>INDEX('Policy Characteristics'!J:J,MATCH($C64,'Policy Characteristics'!$C:$C,0))</f>
        <v>**Description:** This policy increases the tax rate for electricity.  It is expressed as a percentage of the BAU Scenario price, which includes sales and excise taxes. // **Guidance for setting values:** In 2012, the national average sales tax rate was 6.8% and the national average tax rate on gasoline was 14%.  // **CCE Category:** Reduce</v>
      </c>
      <c r="Q64" s="129"/>
      <c r="R64" s="131"/>
      <c r="S64" s="132"/>
      <c r="T64" s="129"/>
    </row>
    <row r="65" spans="1:20" s="3" customFormat="1" x14ac:dyDescent="0.35">
      <c r="A65" s="124" t="s">
        <v>1216</v>
      </c>
      <c r="B65" s="148" t="s">
        <v>1445</v>
      </c>
      <c r="C65" s="148" t="s">
        <v>293</v>
      </c>
      <c r="D65" s="131" t="s">
        <v>39</v>
      </c>
      <c r="E65" s="131"/>
      <c r="F65" s="131" t="s">
        <v>83</v>
      </c>
      <c r="G65" s="129"/>
      <c r="H65" s="73">
        <v>81</v>
      </c>
      <c r="I65" s="127" t="s">
        <v>30</v>
      </c>
      <c r="J65" s="148" t="s">
        <v>1354</v>
      </c>
      <c r="K65" s="138" t="s">
        <v>548</v>
      </c>
      <c r="L65" s="138">
        <v>0</v>
      </c>
      <c r="M65" s="138">
        <v>0.2</v>
      </c>
      <c r="N65" s="149">
        <v>5.0000000000000001E-3</v>
      </c>
      <c r="O65" s="140" t="s">
        <v>132</v>
      </c>
      <c r="P65" s="213" t="str">
        <f>INDEX('Policy Characteristics'!J:J,MATCH($C65,'Policy Characteristics'!$C:$C,0))</f>
        <v>**Description:** This policy increases the tax rate for electricity.  It is expressed as a percentage of the BAU Scenario price, which includes sales and excise taxes. // **Guidance for setting values:** In 2012, the national average sales tax rate was 6.8% and the national average tax rate on gasoline was 14%.  // **CCE Category:** Reduce</v>
      </c>
      <c r="Q65" s="131" t="s">
        <v>248</v>
      </c>
      <c r="R65" s="131" t="s">
        <v>249</v>
      </c>
      <c r="S65" s="132" t="s">
        <v>145</v>
      </c>
      <c r="T65" s="129"/>
    </row>
    <row r="66" spans="1:20" s="3" customFormat="1" x14ac:dyDescent="0.35">
      <c r="A66" s="124" t="s">
        <v>1216</v>
      </c>
      <c r="B66" s="148" t="s">
        <v>1445</v>
      </c>
      <c r="C66" s="148" t="s">
        <v>293</v>
      </c>
      <c r="D66" s="131" t="s">
        <v>40</v>
      </c>
      <c r="E66" s="131"/>
      <c r="F66" s="131" t="s">
        <v>84</v>
      </c>
      <c r="G66" s="129"/>
      <c r="H66" s="73">
        <v>82</v>
      </c>
      <c r="I66" s="127" t="s">
        <v>30</v>
      </c>
      <c r="J66" s="148" t="s">
        <v>1354</v>
      </c>
      <c r="K66" s="138" t="s">
        <v>548</v>
      </c>
      <c r="L66" s="138">
        <v>0</v>
      </c>
      <c r="M66" s="138">
        <v>0.2</v>
      </c>
      <c r="N66" s="149">
        <v>5.0000000000000001E-3</v>
      </c>
      <c r="O66" s="140" t="s">
        <v>132</v>
      </c>
      <c r="P66" s="213" t="str">
        <f>INDEX('Policy Characteristics'!J:J,MATCH($C66,'Policy Characteristics'!$C:$C,0))</f>
        <v>**Description:** This policy increases the tax rate for electricity.  It is expressed as a percentage of the BAU Scenario price, which includes sales and excise taxes. // **Guidance for setting values:** In 2012, the national average sales tax rate was 6.8% and the national average tax rate on gasoline was 14%.  // **CCE Category:** Reduce</v>
      </c>
      <c r="Q66" s="131" t="s">
        <v>248</v>
      </c>
      <c r="R66" s="131" t="s">
        <v>249</v>
      </c>
      <c r="S66" s="132" t="s">
        <v>145</v>
      </c>
      <c r="T66" s="129"/>
    </row>
    <row r="67" spans="1:20" s="3" customFormat="1" x14ac:dyDescent="0.35">
      <c r="A67" s="124" t="s">
        <v>1216</v>
      </c>
      <c r="B67" s="148" t="s">
        <v>1445</v>
      </c>
      <c r="C67" s="148" t="s">
        <v>293</v>
      </c>
      <c r="D67" s="131" t="s">
        <v>41</v>
      </c>
      <c r="E67" s="131"/>
      <c r="F67" s="131" t="s">
        <v>85</v>
      </c>
      <c r="G67" s="129"/>
      <c r="H67" s="73" t="s">
        <v>182</v>
      </c>
      <c r="I67" s="127" t="s">
        <v>30</v>
      </c>
      <c r="J67" s="148" t="s">
        <v>1354</v>
      </c>
      <c r="K67" s="138" t="s">
        <v>548</v>
      </c>
      <c r="L67" s="138"/>
      <c r="M67" s="138"/>
      <c r="N67" s="149"/>
      <c r="O67" s="140"/>
      <c r="P67" s="213" t="str">
        <f>INDEX('Policy Characteristics'!J:J,MATCH($C67,'Policy Characteristics'!$C:$C,0))</f>
        <v>**Description:** This policy increases the tax rate for electricity.  It is expressed as a percentage of the BAU Scenario price, which includes sales and excise taxes. // **Guidance for setting values:** In 2012, the national average sales tax rate was 6.8% and the national average tax rate on gasoline was 14%.  // **CCE Category:** Reduce</v>
      </c>
      <c r="Q67" s="129"/>
      <c r="R67" s="131"/>
      <c r="S67" s="132"/>
      <c r="T67" s="129"/>
    </row>
    <row r="68" spans="1:20" s="3" customFormat="1" x14ac:dyDescent="0.35">
      <c r="A68" s="124" t="s">
        <v>1216</v>
      </c>
      <c r="B68" s="148" t="s">
        <v>1445</v>
      </c>
      <c r="C68" s="148" t="s">
        <v>293</v>
      </c>
      <c r="D68" s="131" t="s">
        <v>42</v>
      </c>
      <c r="E68" s="131"/>
      <c r="F68" s="131" t="s">
        <v>86</v>
      </c>
      <c r="G68" s="129"/>
      <c r="H68" s="73" t="s">
        <v>182</v>
      </c>
      <c r="I68" s="127" t="s">
        <v>30</v>
      </c>
      <c r="J68" s="148" t="s">
        <v>1354</v>
      </c>
      <c r="K68" s="138" t="s">
        <v>548</v>
      </c>
      <c r="L68" s="138"/>
      <c r="M68" s="138"/>
      <c r="N68" s="149"/>
      <c r="O68" s="140"/>
      <c r="P68" s="213" t="str">
        <f>INDEX('Policy Characteristics'!J:J,MATCH($C68,'Policy Characteristics'!$C:$C,0))</f>
        <v>**Description:** This policy increases the tax rate for electricity.  It is expressed as a percentage of the BAU Scenario price, which includes sales and excise taxes. // **Guidance for setting values:** In 2012, the national average sales tax rate was 6.8% and the national average tax rate on gasoline was 14%.  // **CCE Category:** Reduce</v>
      </c>
      <c r="Q68" s="129"/>
      <c r="R68" s="131"/>
      <c r="S68" s="132"/>
      <c r="T68" s="129"/>
    </row>
    <row r="69" spans="1:20" s="3" customFormat="1" x14ac:dyDescent="0.35">
      <c r="A69" s="124" t="s">
        <v>1216</v>
      </c>
      <c r="B69" s="148" t="s">
        <v>1445</v>
      </c>
      <c r="C69" s="148" t="s">
        <v>293</v>
      </c>
      <c r="D69" s="131" t="s">
        <v>793</v>
      </c>
      <c r="E69" s="131"/>
      <c r="F69" s="131" t="s">
        <v>794</v>
      </c>
      <c r="G69" s="129"/>
      <c r="H69" s="73"/>
      <c r="I69" s="127" t="s">
        <v>30</v>
      </c>
      <c r="J69" s="148" t="s">
        <v>1354</v>
      </c>
      <c r="K69" s="138" t="s">
        <v>548</v>
      </c>
      <c r="L69" s="138"/>
      <c r="M69" s="138"/>
      <c r="N69" s="149"/>
      <c r="O69" s="140"/>
      <c r="P69" s="213" t="str">
        <f>INDEX('Policy Characteristics'!J:J,MATCH($C69,'Policy Characteristics'!$C:$C,0))</f>
        <v>**Description:** This policy increases the tax rate for electricity.  It is expressed as a percentage of the BAU Scenario price, which includes sales and excise taxes. // **Guidance for setting values:** In 2012, the national average sales tax rate was 6.8% and the national average tax rate on gasoline was 14%.  // **CCE Category:** Reduce</v>
      </c>
      <c r="Q69" s="131"/>
      <c r="R69" s="131"/>
      <c r="S69" s="132"/>
      <c r="T69" s="127"/>
    </row>
    <row r="70" spans="1:20" s="3" customFormat="1" x14ac:dyDescent="0.35">
      <c r="A70" s="124" t="s">
        <v>1216</v>
      </c>
      <c r="B70" s="148" t="s">
        <v>1445</v>
      </c>
      <c r="C70" s="148" t="s">
        <v>293</v>
      </c>
      <c r="D70" s="131" t="s">
        <v>60</v>
      </c>
      <c r="E70" s="131"/>
      <c r="F70" s="131" t="s">
        <v>87</v>
      </c>
      <c r="G70" s="129"/>
      <c r="H70" s="73" t="s">
        <v>182</v>
      </c>
      <c r="I70" s="127" t="s">
        <v>30</v>
      </c>
      <c r="J70" s="148" t="s">
        <v>1354</v>
      </c>
      <c r="K70" s="138" t="s">
        <v>548</v>
      </c>
      <c r="L70" s="138"/>
      <c r="M70" s="138"/>
      <c r="N70" s="149"/>
      <c r="O70" s="140"/>
      <c r="P70" s="213" t="str">
        <f>INDEX('Policy Characteristics'!J:J,MATCH($C70,'Policy Characteristics'!$C:$C,0))</f>
        <v>**Description:** This policy increases the tax rate for electricity.  It is expressed as a percentage of the BAU Scenario price, which includes sales and excise taxes. // **Guidance for setting values:** In 2012, the national average sales tax rate was 6.8% and the national average tax rate on gasoline was 14%.  // **CCE Category:** Reduce</v>
      </c>
      <c r="Q70" s="127"/>
      <c r="R70" s="131"/>
      <c r="S70" s="135"/>
      <c r="T70" s="127"/>
    </row>
    <row r="71" spans="1:20" s="3" customFormat="1" x14ac:dyDescent="0.35">
      <c r="A71" s="124" t="s">
        <v>1216</v>
      </c>
      <c r="B71" s="148" t="s">
        <v>1445</v>
      </c>
      <c r="C71" s="148" t="s">
        <v>293</v>
      </c>
      <c r="D71" s="131" t="s">
        <v>463</v>
      </c>
      <c r="E71" s="131"/>
      <c r="F71" s="131" t="s">
        <v>464</v>
      </c>
      <c r="G71" s="129"/>
      <c r="H71" s="73"/>
      <c r="I71" s="127" t="s">
        <v>30</v>
      </c>
      <c r="J71" s="148" t="s">
        <v>1354</v>
      </c>
      <c r="K71" s="138" t="s">
        <v>548</v>
      </c>
      <c r="L71" s="138"/>
      <c r="M71" s="138"/>
      <c r="N71" s="138"/>
      <c r="O71" s="140"/>
      <c r="P71" s="213" t="str">
        <f>INDEX('Policy Characteristics'!J:J,MATCH($C71,'Policy Characteristics'!$C:$C,0))</f>
        <v>**Description:** This policy increases the tax rate for electricity.  It is expressed as a percentage of the BAU Scenario price, which includes sales and excise taxes. // **Guidance for setting values:** In 2012, the national average sales tax rate was 6.8% and the national average tax rate on gasoline was 14%.  // **CCE Category:** Reduce</v>
      </c>
      <c r="Q71" s="127"/>
      <c r="R71" s="131"/>
      <c r="S71" s="135"/>
      <c r="T71" s="127"/>
    </row>
    <row r="72" spans="1:20" s="3" customFormat="1" x14ac:dyDescent="0.35">
      <c r="A72" s="124" t="s">
        <v>1216</v>
      </c>
      <c r="B72" s="148" t="s">
        <v>1445</v>
      </c>
      <c r="C72" s="148" t="s">
        <v>293</v>
      </c>
      <c r="D72" s="131" t="s">
        <v>785</v>
      </c>
      <c r="E72" s="131"/>
      <c r="F72" s="131" t="s">
        <v>789</v>
      </c>
      <c r="G72" s="129"/>
      <c r="H72" s="73"/>
      <c r="I72" s="127" t="s">
        <v>30</v>
      </c>
      <c r="J72" s="148" t="s">
        <v>1354</v>
      </c>
      <c r="K72" s="138" t="s">
        <v>548</v>
      </c>
      <c r="L72" s="138"/>
      <c r="M72" s="138"/>
      <c r="N72" s="138"/>
      <c r="O72" s="140"/>
      <c r="P72" s="213" t="str">
        <f>INDEX('Policy Characteristics'!J:J,MATCH($C72,'Policy Characteristics'!$C:$C,0))</f>
        <v>**Description:** This policy increases the tax rate for electricity.  It is expressed as a percentage of the BAU Scenario price, which includes sales and excise taxes. // **Guidance for setting values:** In 2012, the national average sales tax rate was 6.8% and the national average tax rate on gasoline was 14%.  // **CCE Category:** Reduce</v>
      </c>
      <c r="Q72" s="127"/>
      <c r="R72" s="131"/>
      <c r="S72" s="135"/>
      <c r="T72" s="127"/>
    </row>
    <row r="73" spans="1:20" s="3" customFormat="1" x14ac:dyDescent="0.35">
      <c r="A73" s="124" t="s">
        <v>1216</v>
      </c>
      <c r="B73" s="148" t="s">
        <v>1445</v>
      </c>
      <c r="C73" s="148" t="s">
        <v>293</v>
      </c>
      <c r="D73" s="131" t="s">
        <v>795</v>
      </c>
      <c r="E73" s="131"/>
      <c r="F73" s="131" t="s">
        <v>796</v>
      </c>
      <c r="G73" s="129"/>
      <c r="H73" s="73"/>
      <c r="I73" s="127" t="s">
        <v>30</v>
      </c>
      <c r="J73" s="148" t="s">
        <v>1354</v>
      </c>
      <c r="K73" s="138" t="s">
        <v>548</v>
      </c>
      <c r="L73" s="138"/>
      <c r="M73" s="138"/>
      <c r="N73" s="138"/>
      <c r="O73" s="140"/>
      <c r="P73" s="213" t="str">
        <f>INDEX('Policy Characteristics'!J:J,MATCH($C73,'Policy Characteristics'!$C:$C,0))</f>
        <v>**Description:** This policy increases the tax rate for electricity.  It is expressed as a percentage of the BAU Scenario price, which includes sales and excise taxes. // **Guidance for setting values:** In 2012, the national average sales tax rate was 6.8% and the national average tax rate on gasoline was 14%.  // **CCE Category:** Reduce</v>
      </c>
      <c r="Q73" s="127"/>
      <c r="R73" s="131"/>
      <c r="S73" s="135"/>
      <c r="T73" s="127"/>
    </row>
    <row r="74" spans="1:20" s="3" customFormat="1" x14ac:dyDescent="0.35">
      <c r="A74" s="124" t="s">
        <v>1216</v>
      </c>
      <c r="B74" s="148" t="s">
        <v>1445</v>
      </c>
      <c r="C74" s="148" t="s">
        <v>293</v>
      </c>
      <c r="D74" s="131" t="s">
        <v>786</v>
      </c>
      <c r="E74" s="131"/>
      <c r="F74" s="131" t="s">
        <v>790</v>
      </c>
      <c r="G74" s="129"/>
      <c r="H74" s="73"/>
      <c r="I74" s="127" t="s">
        <v>30</v>
      </c>
      <c r="J74" s="148" t="s">
        <v>1354</v>
      </c>
      <c r="K74" s="138" t="s">
        <v>548</v>
      </c>
      <c r="L74" s="138"/>
      <c r="M74" s="138"/>
      <c r="N74" s="138"/>
      <c r="O74" s="140"/>
      <c r="P74" s="213" t="str">
        <f>INDEX('Policy Characteristics'!J:J,MATCH($C74,'Policy Characteristics'!$C:$C,0))</f>
        <v>**Description:** This policy increases the tax rate for electricity.  It is expressed as a percentage of the BAU Scenario price, which includes sales and excise taxes. // **Guidance for setting values:** In 2012, the national average sales tax rate was 6.8% and the national average tax rate on gasoline was 14%.  // **CCE Category:** Reduce</v>
      </c>
      <c r="Q74" s="127"/>
      <c r="R74" s="131"/>
      <c r="S74" s="135"/>
      <c r="T74" s="127"/>
    </row>
    <row r="75" spans="1:20" s="3" customFormat="1" x14ac:dyDescent="0.35">
      <c r="A75" s="124" t="s">
        <v>1216</v>
      </c>
      <c r="B75" s="148" t="s">
        <v>1445</v>
      </c>
      <c r="C75" s="148" t="s">
        <v>293</v>
      </c>
      <c r="D75" s="131" t="s">
        <v>787</v>
      </c>
      <c r="E75" s="131"/>
      <c r="F75" s="131" t="s">
        <v>791</v>
      </c>
      <c r="G75" s="129"/>
      <c r="H75" s="73"/>
      <c r="I75" s="127" t="s">
        <v>30</v>
      </c>
      <c r="J75" s="148" t="s">
        <v>1354</v>
      </c>
      <c r="K75" s="138" t="s">
        <v>548</v>
      </c>
      <c r="L75" s="138"/>
      <c r="M75" s="138"/>
      <c r="N75" s="138"/>
      <c r="O75" s="140"/>
      <c r="P75" s="213" t="str">
        <f>INDEX('Policy Characteristics'!J:J,MATCH($C75,'Policy Characteristics'!$C:$C,0))</f>
        <v>**Description:** This policy increases the tax rate for electricity.  It is expressed as a percentage of the BAU Scenario price, which includes sales and excise taxes. // **Guidance for setting values:** In 2012, the national average sales tax rate was 6.8% and the national average tax rate on gasoline was 14%.  // **CCE Category:** Reduce</v>
      </c>
      <c r="Q75" s="127"/>
      <c r="R75" s="131"/>
      <c r="S75" s="135"/>
      <c r="T75" s="127"/>
    </row>
    <row r="76" spans="1:20" s="3" customFormat="1" x14ac:dyDescent="0.35">
      <c r="A76" s="124" t="s">
        <v>1216</v>
      </c>
      <c r="B76" s="148" t="s">
        <v>1445</v>
      </c>
      <c r="C76" s="148" t="s">
        <v>293</v>
      </c>
      <c r="D76" s="131" t="s">
        <v>788</v>
      </c>
      <c r="E76" s="131"/>
      <c r="F76" s="131" t="s">
        <v>792</v>
      </c>
      <c r="G76" s="129"/>
      <c r="H76" s="73"/>
      <c r="I76" s="127" t="s">
        <v>30</v>
      </c>
      <c r="J76" s="148" t="s">
        <v>1354</v>
      </c>
      <c r="K76" s="138" t="s">
        <v>548</v>
      </c>
      <c r="L76" s="138"/>
      <c r="M76" s="138"/>
      <c r="N76" s="138"/>
      <c r="O76" s="140"/>
      <c r="P76" s="213" t="str">
        <f>INDEX('Policy Characteristics'!J:J,MATCH($C76,'Policy Characteristics'!$C:$C,0))</f>
        <v>**Description:** This policy increases the tax rate for electricity.  It is expressed as a percentage of the BAU Scenario price, which includes sales and excise taxes. // **Guidance for setting values:** In 2012, the national average sales tax rate was 6.8% and the national average tax rate on gasoline was 14%.  // **CCE Category:** Reduce</v>
      </c>
      <c r="Q76" s="127"/>
      <c r="R76" s="131"/>
      <c r="S76" s="135"/>
      <c r="T76" s="127"/>
    </row>
    <row r="77" spans="1:20" s="52" customFormat="1" x14ac:dyDescent="0.35">
      <c r="A77" s="124" t="s">
        <v>1216</v>
      </c>
      <c r="B77" s="150" t="s">
        <v>1446</v>
      </c>
      <c r="C77" s="150" t="s">
        <v>470</v>
      </c>
      <c r="D77" s="131"/>
      <c r="E77" s="131"/>
      <c r="F77" s="131"/>
      <c r="G77" s="131"/>
      <c r="H77" s="73">
        <v>176</v>
      </c>
      <c r="I77" s="131" t="s">
        <v>30</v>
      </c>
      <c r="J77" s="150" t="s">
        <v>1355</v>
      </c>
      <c r="K77" s="61" t="s">
        <v>551</v>
      </c>
      <c r="L77" s="143">
        <v>0</v>
      </c>
      <c r="M77" s="143">
        <v>1</v>
      </c>
      <c r="N77" s="143">
        <v>0.01</v>
      </c>
      <c r="O77" s="127" t="s">
        <v>14</v>
      </c>
      <c r="P77" s="213" t="str">
        <f>INDEX('Policy Characteristics'!J:J,MATCH($C77,'Policy Characteristics'!$C:$C,0))</f>
        <v>**Description:** This policy causes a percentage of the district heat that would be generated by burning coal to instead be generated by burning natural gas. // **Guidance for setting values:** In the BAU Scenario, the fraction of heat derived from coal is constant at 17% and from natural gas is constant at 64%.  Therefore, a policy setting of 50% would increase the natural gas fraction to 72.5% in 2050.  // **CCE Category:** Reduce</v>
      </c>
      <c r="Q77" s="131" t="s">
        <v>365</v>
      </c>
      <c r="R77" s="131" t="s">
        <v>990</v>
      </c>
      <c r="S77" s="135" t="s">
        <v>144</v>
      </c>
      <c r="T77" s="131"/>
    </row>
    <row r="78" spans="1:20" s="52" customFormat="1" x14ac:dyDescent="0.35">
      <c r="A78" s="124" t="s">
        <v>1216</v>
      </c>
      <c r="B78" s="150" t="s">
        <v>1447</v>
      </c>
      <c r="C78" s="150" t="s">
        <v>292</v>
      </c>
      <c r="D78" s="131"/>
      <c r="E78" s="131"/>
      <c r="F78" s="131"/>
      <c r="G78" s="131"/>
      <c r="H78" s="73">
        <v>68</v>
      </c>
      <c r="I78" s="131" t="s">
        <v>30</v>
      </c>
      <c r="J78" s="150" t="s">
        <v>1356</v>
      </c>
      <c r="K78" s="61" t="s">
        <v>552</v>
      </c>
      <c r="L78" s="143">
        <v>0</v>
      </c>
      <c r="M78" s="143">
        <v>1</v>
      </c>
      <c r="N78" s="143">
        <v>0.01</v>
      </c>
      <c r="O78" s="131" t="s">
        <v>44</v>
      </c>
      <c r="P78" s="213" t="str">
        <f>INDEX('Policy Characteristics'!J:J,MATCH($C78,'Policy Characteristics'!$C:$C,0))</f>
        <v>**Description:** This policy causes a percentage of the district heat that would be generated by dedicated heat plants to instead be generated via CHP plants.  In this model, this causes them to consume no additional fuel, since it is assumed CHP plants would be run anyway in order to produce electricity. // **Guidance for setting values:** In the BAU Scenario, the fraction of heat derived from CHP plants is constant at roughly 50%.  Therefore, a policy setting of 50% would increase the CHP fraction to 75% in 2050.  // **CCE Category:** Reduce</v>
      </c>
      <c r="Q78" s="131" t="s">
        <v>246</v>
      </c>
      <c r="R78" s="131" t="s">
        <v>247</v>
      </c>
      <c r="S78" s="135" t="s">
        <v>144</v>
      </c>
      <c r="T78" s="131"/>
    </row>
    <row r="79" spans="1:20" s="52" customFormat="1" x14ac:dyDescent="0.35">
      <c r="A79" s="124" t="s">
        <v>1216</v>
      </c>
      <c r="B79" s="61" t="s">
        <v>1448</v>
      </c>
      <c r="C79" s="61" t="s">
        <v>10</v>
      </c>
      <c r="D79" s="127"/>
      <c r="E79" s="127"/>
      <c r="F79" s="127"/>
      <c r="G79" s="127"/>
      <c r="H79" s="73">
        <v>30</v>
      </c>
      <c r="I79" s="127" t="s">
        <v>30</v>
      </c>
      <c r="J79" s="61" t="s">
        <v>1357</v>
      </c>
      <c r="K79" s="61" t="s">
        <v>579</v>
      </c>
      <c r="L79" s="133">
        <v>0</v>
      </c>
      <c r="M79" s="134">
        <v>1</v>
      </c>
      <c r="N79" s="134">
        <v>0.01</v>
      </c>
      <c r="O79" s="127" t="s">
        <v>18</v>
      </c>
      <c r="P79" s="213" t="str">
        <f>INDEX('Policy Characteristics'!J:J,MATCH($C79,'Policy Characteristics'!$C:$C,0))</f>
        <v>**Description:** This policy represents regulations that cause more demand response (DR) capacity to be added to the electric grid.  Demand response provides flexibility that allows for the integration of more wind and solar PV, if the electricity system is flexibility-constrained. // **Guidance for setting values:** A 100% setting provides for an additional 350 GW of demand response capacity in 2050 (on top of a BAU quantity of 41 GW).  // **CCE Category:** Reduce</v>
      </c>
      <c r="Q79" s="127" t="s">
        <v>202</v>
      </c>
      <c r="R79" s="131" t="s">
        <v>203</v>
      </c>
      <c r="S79" s="135" t="s">
        <v>144</v>
      </c>
      <c r="T79" s="127"/>
    </row>
    <row r="80" spans="1:20" s="52" customFormat="1" x14ac:dyDescent="0.35">
      <c r="A80" s="124" t="s">
        <v>1216</v>
      </c>
      <c r="B80" s="61" t="s">
        <v>1449</v>
      </c>
      <c r="C80" s="61" t="s">
        <v>325</v>
      </c>
      <c r="D80" s="127"/>
      <c r="E80" s="127"/>
      <c r="F80" s="127"/>
      <c r="G80" s="127"/>
      <c r="H80" s="73">
        <v>33</v>
      </c>
      <c r="I80" s="127" t="s">
        <v>30</v>
      </c>
      <c r="J80" s="61" t="s">
        <v>1358</v>
      </c>
      <c r="K80" s="61" t="s">
        <v>577</v>
      </c>
      <c r="L80" s="133">
        <v>0</v>
      </c>
      <c r="M80" s="133">
        <v>0.16</v>
      </c>
      <c r="N80" s="151">
        <v>5.0000000000000001E-3</v>
      </c>
      <c r="O80" s="127" t="s">
        <v>13</v>
      </c>
      <c r="P80" s="213" t="str">
        <f>INDEX('Policy Characteristics'!J:J,MATCH($C80,'Policy Characteristics'!$C:$C,0))</f>
        <v>**Description:** This policy causes grid-scale electricity storage from chemical batteries to grow at the specified percentage, annually, above the amount predicted in the BAU Scenario. // **Guidance for setting values:** NREL's Renewable Electricity Futures study suggests that if aiming to achieve 80% of electricity from renewables in 2050 and assuming incremental technology improvement (the "80% RE-ITI (2014)" scenario), 94 GW of storage would need to be added to the existing 26 GW in 2018 by 2050.  This is an annual growth rate of about 8%.  The EPS only applies this growth rate to storage other than pumped hydro, so a 9% annual growth rate achieves a storage penetration level in 2050 similar to that of NREL.  // **CCE Category:** Reduce</v>
      </c>
      <c r="Q80" s="127" t="s">
        <v>206</v>
      </c>
      <c r="R80" s="131" t="s">
        <v>207</v>
      </c>
      <c r="S80" s="135" t="s">
        <v>139</v>
      </c>
      <c r="T80" s="127" t="s">
        <v>139</v>
      </c>
    </row>
    <row r="81" spans="1:20" s="52" customFormat="1" x14ac:dyDescent="0.35">
      <c r="A81" s="124" t="s">
        <v>1216</v>
      </c>
      <c r="B81" s="61" t="s">
        <v>1450</v>
      </c>
      <c r="C81" s="61" t="s">
        <v>280</v>
      </c>
      <c r="D81" s="127"/>
      <c r="E81" s="127"/>
      <c r="F81" s="127"/>
      <c r="G81" s="127"/>
      <c r="H81" s="73">
        <v>34</v>
      </c>
      <c r="I81" s="127" t="s">
        <v>29</v>
      </c>
      <c r="J81" s="61" t="s">
        <v>1359</v>
      </c>
      <c r="K81" s="61" t="s">
        <v>576</v>
      </c>
      <c r="L81" s="133">
        <v>0</v>
      </c>
      <c r="M81" s="152">
        <v>1</v>
      </c>
      <c r="N81" s="133">
        <v>0.01</v>
      </c>
      <c r="O81" s="127" t="s">
        <v>119</v>
      </c>
      <c r="P81" s="213" t="str">
        <f>INDEX('Policy Characteristics'!J:J,MATCH($C81,'Policy Characteristics'!$C:$C,0))</f>
        <v>**Description:** This policy causes additional transmission capacity to be built relative to the BAU case.  Transmission increases the flexibility of the grid, allowing for the integration of more wind and solar PV, if the electricity system is flexibility-constrained. // **Guidance for setting values:** In the BAU case, Saudi Arabia has relatively little transmission growth over the model run period.  // **CCE Category:** Reduce</v>
      </c>
      <c r="Q81" s="127" t="s">
        <v>208</v>
      </c>
      <c r="R81" s="131" t="s">
        <v>209</v>
      </c>
      <c r="S81" s="135" t="s">
        <v>140</v>
      </c>
      <c r="T81" s="127" t="s">
        <v>417</v>
      </c>
    </row>
    <row r="82" spans="1:20" s="52" customFormat="1" x14ac:dyDescent="0.35">
      <c r="A82" s="124" t="s">
        <v>1216</v>
      </c>
      <c r="B82" s="125" t="s">
        <v>1451</v>
      </c>
      <c r="C82" s="137" t="s">
        <v>116</v>
      </c>
      <c r="D82" s="131" t="s">
        <v>469</v>
      </c>
      <c r="E82" s="127"/>
      <c r="F82" s="131" t="s">
        <v>473</v>
      </c>
      <c r="G82" s="127"/>
      <c r="H82" s="73">
        <v>515</v>
      </c>
      <c r="I82" s="127" t="s">
        <v>29</v>
      </c>
      <c r="J82" s="130" t="s">
        <v>1360</v>
      </c>
      <c r="K82" s="88"/>
      <c r="L82" s="61">
        <v>0</v>
      </c>
      <c r="M82" s="61">
        <v>1</v>
      </c>
      <c r="N82" s="61">
        <v>1</v>
      </c>
      <c r="O82" s="127" t="s">
        <v>12</v>
      </c>
      <c r="P82" s="213" t="str">
        <f>INDEX('Policy Characteristics'!J:J,MATCH($C82,'Policy Characteristics'!$C:$C,0))</f>
        <v>**Description:** In January 2019, the Saudi Arabian Ministry of Energy, Industry, and Mineral Resources announced 2030 targets for onshore wind, solar PV, and solar thermal generating capacity. And as part of Vision 2030, Saudi Arabia announced a target for waste-to-energy generating capacity. // **Guidance for setting values:** The policy levers cause the onshore wind, solar PV, solar thermal, and municipal solid waste portions of this renewable capacity to be built to meet these respective targets.  // **CCE Category:** Reduce</v>
      </c>
      <c r="Q82" s="153"/>
      <c r="R82" s="153"/>
      <c r="S82" s="132"/>
      <c r="T82" s="129"/>
    </row>
    <row r="83" spans="1:20" s="52" customFormat="1" x14ac:dyDescent="0.35">
      <c r="A83" s="124" t="s">
        <v>1216</v>
      </c>
      <c r="B83" s="125" t="s">
        <v>1451</v>
      </c>
      <c r="C83" s="137" t="s">
        <v>116</v>
      </c>
      <c r="D83" s="131" t="s">
        <v>64</v>
      </c>
      <c r="E83" s="127"/>
      <c r="F83" s="131" t="s">
        <v>78</v>
      </c>
      <c r="G83" s="127"/>
      <c r="H83" s="73">
        <v>516</v>
      </c>
      <c r="I83" s="127" t="s">
        <v>29</v>
      </c>
      <c r="J83" s="130" t="s">
        <v>1360</v>
      </c>
      <c r="K83" s="88"/>
      <c r="L83" s="61">
        <v>0</v>
      </c>
      <c r="M83" s="61">
        <v>1</v>
      </c>
      <c r="N83" s="61">
        <v>1</v>
      </c>
      <c r="O83" s="127" t="s">
        <v>12</v>
      </c>
      <c r="P83" s="213" t="str">
        <f>INDEX('Policy Characteristics'!J:J,MATCH($C83,'Policy Characteristics'!$C:$C,0))</f>
        <v>**Description:** In January 2019, the Saudi Arabian Ministry of Energy, Industry, and Mineral Resources announced 2030 targets for onshore wind, solar PV, and solar thermal generating capacity. And as part of Vision 2030, Saudi Arabia announced a target for waste-to-energy generating capacity. // **Guidance for setting values:** The policy levers cause the onshore wind, solar PV, solar thermal, and municipal solid waste portions of this renewable capacity to be built to meet these respective targets.  // **CCE Category:** Reduce</v>
      </c>
      <c r="Q83" s="153"/>
      <c r="R83" s="153"/>
      <c r="S83" s="132"/>
      <c r="T83" s="129"/>
    </row>
    <row r="84" spans="1:20" s="52" customFormat="1" x14ac:dyDescent="0.35">
      <c r="A84" s="124" t="s">
        <v>1216</v>
      </c>
      <c r="B84" s="125" t="s">
        <v>1451</v>
      </c>
      <c r="C84" s="137" t="s">
        <v>116</v>
      </c>
      <c r="D84" s="131" t="s">
        <v>65</v>
      </c>
      <c r="E84" s="127"/>
      <c r="F84" s="131" t="s">
        <v>79</v>
      </c>
      <c r="G84" s="127"/>
      <c r="H84" s="73">
        <v>517</v>
      </c>
      <c r="I84" s="127" t="s">
        <v>29</v>
      </c>
      <c r="J84" s="130" t="s">
        <v>1360</v>
      </c>
      <c r="K84" s="88"/>
      <c r="L84" s="61">
        <v>0</v>
      </c>
      <c r="M84" s="61">
        <v>1</v>
      </c>
      <c r="N84" s="61">
        <v>1</v>
      </c>
      <c r="O84" s="127" t="s">
        <v>12</v>
      </c>
      <c r="P84" s="213" t="str">
        <f>INDEX('Policy Characteristics'!J:J,MATCH($C84,'Policy Characteristics'!$C:$C,0))</f>
        <v>**Description:** In January 2019, the Saudi Arabian Ministry of Energy, Industry, and Mineral Resources announced 2030 targets for onshore wind, solar PV, and solar thermal generating capacity. And as part of Vision 2030, Saudi Arabia announced a target for waste-to-energy generating capacity. // **Guidance for setting values:** The policy levers cause the onshore wind, solar PV, solar thermal, and municipal solid waste portions of this renewable capacity to be built to meet these respective targets.  // **CCE Category:** Reduce</v>
      </c>
      <c r="Q84" s="153"/>
      <c r="R84" s="153"/>
      <c r="S84" s="132"/>
      <c r="T84" s="129"/>
    </row>
    <row r="85" spans="1:20" s="52" customFormat="1" x14ac:dyDescent="0.35">
      <c r="A85" s="124" t="s">
        <v>1216</v>
      </c>
      <c r="B85" s="125" t="s">
        <v>1451</v>
      </c>
      <c r="C85" s="137" t="s">
        <v>116</v>
      </c>
      <c r="D85" s="131" t="s">
        <v>1096</v>
      </c>
      <c r="E85" s="127"/>
      <c r="F85" s="131" t="s">
        <v>1201</v>
      </c>
      <c r="G85" s="127"/>
      <c r="H85" s="73">
        <v>542</v>
      </c>
      <c r="I85" s="127" t="s">
        <v>29</v>
      </c>
      <c r="J85" s="130" t="s">
        <v>1360</v>
      </c>
      <c r="K85" s="88"/>
      <c r="L85" s="61">
        <v>0</v>
      </c>
      <c r="M85" s="61">
        <v>1</v>
      </c>
      <c r="N85" s="61">
        <v>1</v>
      </c>
      <c r="O85" s="127" t="s">
        <v>12</v>
      </c>
      <c r="P85" s="213" t="str">
        <f>INDEX('Policy Characteristics'!J:J,MATCH($C85,'Policy Characteristics'!$C:$C,0))</f>
        <v>**Description:** In January 2019, the Saudi Arabian Ministry of Energy, Industry, and Mineral Resources announced 2030 targets for onshore wind, solar PV, and solar thermal generating capacity. And as part of Vision 2030, Saudi Arabia announced a target for waste-to-energy generating capacity. // **Guidance for setting values:** The policy levers cause the onshore wind, solar PV, solar thermal, and municipal solid waste portions of this renewable capacity to be built to meet these respective targets.  // **CCE Category:** Reduce</v>
      </c>
      <c r="Q85" s="153"/>
      <c r="R85" s="153"/>
      <c r="S85" s="132"/>
      <c r="T85" s="129"/>
    </row>
    <row r="86" spans="1:20" s="52" customFormat="1" x14ac:dyDescent="0.35">
      <c r="A86" s="124" t="s">
        <v>1216</v>
      </c>
      <c r="B86" s="61" t="s">
        <v>1452</v>
      </c>
      <c r="C86" s="61" t="s">
        <v>372</v>
      </c>
      <c r="D86" s="127"/>
      <c r="E86" s="127"/>
      <c r="F86" s="127"/>
      <c r="G86" s="127"/>
      <c r="H86" s="73" t="s">
        <v>182</v>
      </c>
      <c r="I86" s="127" t="s">
        <v>30</v>
      </c>
      <c r="J86" s="61" t="s">
        <v>1361</v>
      </c>
      <c r="K86" s="61" t="s">
        <v>575</v>
      </c>
      <c r="L86" s="61"/>
      <c r="M86" s="61"/>
      <c r="N86" s="61"/>
      <c r="O86" s="127"/>
      <c r="P86" s="213">
        <f>INDEX('Policy Characteristics'!J:J,MATCH($C86,'Policy Characteristics'!$C:$C,0))</f>
        <v>0</v>
      </c>
      <c r="Q86" s="129"/>
      <c r="R86" s="131"/>
      <c r="S86" s="132"/>
      <c r="T86" s="129"/>
    </row>
    <row r="87" spans="1:20" s="52" customFormat="1" x14ac:dyDescent="0.35">
      <c r="A87" s="124" t="s">
        <v>1216</v>
      </c>
      <c r="B87" s="61" t="s">
        <v>1453</v>
      </c>
      <c r="C87" s="61" t="s">
        <v>535</v>
      </c>
      <c r="D87" s="131"/>
      <c r="E87" s="129"/>
      <c r="F87" s="131"/>
      <c r="G87" s="129"/>
      <c r="H87" s="73">
        <v>35</v>
      </c>
      <c r="I87" s="131" t="s">
        <v>30</v>
      </c>
      <c r="J87" s="61" t="s">
        <v>1362</v>
      </c>
      <c r="K87" s="88"/>
      <c r="L87" s="133">
        <v>0</v>
      </c>
      <c r="M87" s="61">
        <v>20</v>
      </c>
      <c r="N87" s="61">
        <v>1</v>
      </c>
      <c r="O87" s="131" t="s">
        <v>117</v>
      </c>
      <c r="P87" s="213" t="str">
        <f>INDEX('Policy Characteristics'!J:J,MATCH($C87,'Policy Characteristics'!$C:$C,0))</f>
        <v>**Description:** This policy extends the lifetime of all nuclear plants by the specified number of years. // **Guidance for setting values:** The BAU case assumes 60-year lifetimes for nuclear plants, because currently-running nuclear plants (licensed for 40 years) routinely receive 20-year extensions.  Some utilities may apply for further 20-year license extensions (allowing for a lifetime of 80 years).  // **CCE Category:** Reduce</v>
      </c>
      <c r="Q87" s="127" t="s">
        <v>210</v>
      </c>
      <c r="R87" s="131" t="s">
        <v>536</v>
      </c>
      <c r="S87" s="144" t="s">
        <v>141</v>
      </c>
      <c r="T87" s="131" t="s">
        <v>141</v>
      </c>
    </row>
    <row r="88" spans="1:20" x14ac:dyDescent="0.35">
      <c r="A88" s="124" t="s">
        <v>1216</v>
      </c>
      <c r="B88" s="154" t="s">
        <v>1454</v>
      </c>
      <c r="C88" s="154" t="s">
        <v>619</v>
      </c>
      <c r="D88" s="131" t="s">
        <v>469</v>
      </c>
      <c r="E88" s="131"/>
      <c r="F88" s="131" t="s">
        <v>473</v>
      </c>
      <c r="G88" s="131"/>
      <c r="H88" s="154">
        <v>194</v>
      </c>
      <c r="I88" s="131" t="s">
        <v>30</v>
      </c>
      <c r="J88" s="154" t="s">
        <v>1363</v>
      </c>
      <c r="K88" s="150" t="s">
        <v>620</v>
      </c>
      <c r="L88" s="143">
        <v>0</v>
      </c>
      <c r="M88" s="143">
        <v>0.9</v>
      </c>
      <c r="N88" s="143">
        <v>0.01</v>
      </c>
      <c r="O88" s="131" t="s">
        <v>621</v>
      </c>
      <c r="P88" s="213" t="str">
        <f>INDEX('Policy Characteristics'!J:J,MATCH($C88,'Policy Characteristics'!$C:$C,0))</f>
        <v>**Description:** This policy specifies a reduction in soft costs (costs for things other than capital equipment) for new onshore wind plants, such as the costs of permitting, financing, project management, assembly, etc. // **Guidance for setting values:** Costs of permitting and financing can be reduced by streamlining permitting processes, but some soft costs (such as labor) may be difficult to reduce via policy.  A value of 50% would be an aggressive soft cost reduction.  // **CCE Category:** Reduce</v>
      </c>
      <c r="Q88" s="131" t="s">
        <v>680</v>
      </c>
      <c r="R88" s="131" t="s">
        <v>679</v>
      </c>
      <c r="S88" s="144"/>
      <c r="T88" s="131"/>
    </row>
    <row r="89" spans="1:20" ht="75" customHeight="1" x14ac:dyDescent="0.35">
      <c r="A89" s="124" t="s">
        <v>1216</v>
      </c>
      <c r="B89" s="155" t="s">
        <v>1454</v>
      </c>
      <c r="C89" s="155" t="s">
        <v>619</v>
      </c>
      <c r="D89" s="131" t="s">
        <v>64</v>
      </c>
      <c r="E89" s="131"/>
      <c r="F89" s="131" t="s">
        <v>78</v>
      </c>
      <c r="G89" s="131"/>
      <c r="H89" s="154">
        <v>195</v>
      </c>
      <c r="I89" s="131" t="s">
        <v>30</v>
      </c>
      <c r="J89" s="156" t="s">
        <v>1363</v>
      </c>
      <c r="K89" s="156" t="s">
        <v>620</v>
      </c>
      <c r="L89" s="157">
        <v>0</v>
      </c>
      <c r="M89" s="157">
        <v>0.9</v>
      </c>
      <c r="N89" s="157">
        <v>0.01</v>
      </c>
      <c r="O89" s="156" t="s">
        <v>621</v>
      </c>
      <c r="P89" s="213" t="str">
        <f>INDEX('Policy Characteristics'!J:J,MATCH($C89,'Policy Characteristics'!$C:$C,0))</f>
        <v>**Description:** This policy specifies a reduction in soft costs (costs for things other than capital equipment) for new onshore wind plants, such as the costs of permitting, financing, project management, assembly, etc. // **Guidance for setting values:** Costs of permitting and financing can be reduced by streamlining permitting processes, but some soft costs (such as labor) may be difficult to reduce via policy.  A value of 50% would be an aggressive soft cost reduction.  // **CCE Category:** Reduce</v>
      </c>
      <c r="Q89" s="156" t="s">
        <v>680</v>
      </c>
      <c r="R89" s="156" t="s">
        <v>679</v>
      </c>
      <c r="S89" s="144"/>
      <c r="T89" s="131"/>
    </row>
    <row r="90" spans="1:20" ht="90" customHeight="1" x14ac:dyDescent="0.35">
      <c r="A90" s="124" t="s">
        <v>1216</v>
      </c>
      <c r="B90" s="155" t="s">
        <v>1454</v>
      </c>
      <c r="C90" s="155" t="s">
        <v>619</v>
      </c>
      <c r="D90" s="131" t="s">
        <v>475</v>
      </c>
      <c r="E90" s="131"/>
      <c r="F90" s="131" t="s">
        <v>476</v>
      </c>
      <c r="G90" s="131"/>
      <c r="H90" s="154">
        <v>196</v>
      </c>
      <c r="I90" s="131" t="s">
        <v>30</v>
      </c>
      <c r="J90" s="156" t="s">
        <v>1363</v>
      </c>
      <c r="K90" s="156" t="s">
        <v>620</v>
      </c>
      <c r="L90" s="157">
        <v>0</v>
      </c>
      <c r="M90" s="157">
        <v>0.9</v>
      </c>
      <c r="N90" s="157">
        <v>0.01</v>
      </c>
      <c r="O90" s="156" t="s">
        <v>621</v>
      </c>
      <c r="P90" s="213" t="str">
        <f>INDEX('Policy Characteristics'!J:J,MATCH($C90,'Policy Characteristics'!$C:$C,0))</f>
        <v>**Description:** This policy specifies a reduction in soft costs (costs for things other than capital equipment) for new onshore wind plants, such as the costs of permitting, financing, project management, assembly, etc. // **Guidance for setting values:** Costs of permitting and financing can be reduced by streamlining permitting processes, but some soft costs (such as labor) may be difficult to reduce via policy.  A value of 50% would be an aggressive soft cost reduction.  // **CCE Category:** Reduce</v>
      </c>
      <c r="Q90" s="156" t="s">
        <v>680</v>
      </c>
      <c r="R90" s="156" t="s">
        <v>679</v>
      </c>
      <c r="S90" s="144"/>
      <c r="T90" s="131"/>
    </row>
    <row r="91" spans="1:20" ht="90" customHeight="1" x14ac:dyDescent="0.35">
      <c r="A91" s="124" t="s">
        <v>1216</v>
      </c>
      <c r="B91" s="150" t="s">
        <v>1455</v>
      </c>
      <c r="C91" s="150" t="s">
        <v>281</v>
      </c>
      <c r="D91" s="131"/>
      <c r="E91" s="131"/>
      <c r="F91" s="131"/>
      <c r="G91" s="131"/>
      <c r="H91" s="154">
        <v>145</v>
      </c>
      <c r="I91" s="131" t="s">
        <v>29</v>
      </c>
      <c r="J91" s="150" t="s">
        <v>1364</v>
      </c>
      <c r="K91" s="61" t="s">
        <v>573</v>
      </c>
      <c r="L91" s="143">
        <v>0</v>
      </c>
      <c r="M91" s="142">
        <v>0.6</v>
      </c>
      <c r="N91" s="143">
        <v>0.01</v>
      </c>
      <c r="O91" s="131" t="s">
        <v>252</v>
      </c>
      <c r="P91" s="213" t="str">
        <f>INDEX('Policy Characteristics'!J:J,MATCH($C91,'Policy Characteristics'!$C:$C,0))</f>
        <v>**Description:** This policy specifies the reduction in transmission and distribution losses that will be achieved by 2050. // **Guidance for setting values:** Saudi Arabia has transmission and distribution losses of about 8%.  Germany, Japan, Finland, and the Netherlands have T&amp;D losses of around 4%.  Therefore, a 50% policy setting would cause Saudi Arabia to match these countries' current level of T&amp;D losses by 2050.  // **CCE Category:** Reduce</v>
      </c>
      <c r="Q91" s="131" t="s">
        <v>516</v>
      </c>
      <c r="R91" s="131" t="s">
        <v>253</v>
      </c>
      <c r="S91" s="144" t="s">
        <v>314</v>
      </c>
      <c r="T91" s="131"/>
    </row>
    <row r="92" spans="1:20" ht="105" customHeight="1" x14ac:dyDescent="0.35">
      <c r="A92" s="124" t="s">
        <v>1216</v>
      </c>
      <c r="B92" s="61" t="s">
        <v>1456</v>
      </c>
      <c r="C92" s="61" t="s">
        <v>283</v>
      </c>
      <c r="D92" s="127"/>
      <c r="E92" s="127"/>
      <c r="F92" s="127"/>
      <c r="G92" s="127"/>
      <c r="H92" s="73">
        <v>44</v>
      </c>
      <c r="I92" s="127" t="s">
        <v>29</v>
      </c>
      <c r="J92" s="61" t="s">
        <v>1365</v>
      </c>
      <c r="K92" s="61" t="s">
        <v>569</v>
      </c>
      <c r="L92" s="133">
        <v>0</v>
      </c>
      <c r="M92" s="134">
        <v>1</v>
      </c>
      <c r="N92" s="134">
        <v>0.01</v>
      </c>
      <c r="O92" s="127" t="s">
        <v>18</v>
      </c>
      <c r="P92" s="213" t="str">
        <f>INDEX('Policy Characteristics'!J:J,MATCH($C92,'Policy Characteristics'!$C:$C,0))</f>
        <v>**Description:** This policy reduces fuel consumption in the industry sector by increasing the use of cogeneration (also known as combined heat and power) and recovery of waste heat (to perform useful work). // **Guidance for setting values:** If this policy is fully implemented, fuel use is reduced by 4.6% for all industries (excluding desalination, which already uses cogeneration) in 2050.  // **CCE Category:** Reduce</v>
      </c>
      <c r="Q92" s="127" t="s">
        <v>215</v>
      </c>
      <c r="R92" s="131" t="s">
        <v>216</v>
      </c>
      <c r="S92" s="135" t="s">
        <v>144</v>
      </c>
      <c r="T92" s="129"/>
    </row>
    <row r="93" spans="1:20" x14ac:dyDescent="0.35">
      <c r="A93" s="124" t="s">
        <v>1216</v>
      </c>
      <c r="B93" s="61" t="s">
        <v>1457</v>
      </c>
      <c r="C93" s="61" t="s">
        <v>45</v>
      </c>
      <c r="D93" s="127"/>
      <c r="E93" s="127"/>
      <c r="F93" s="127"/>
      <c r="G93" s="127"/>
      <c r="H93" s="73">
        <v>45</v>
      </c>
      <c r="I93" s="127" t="s">
        <v>29</v>
      </c>
      <c r="J93" s="61" t="s">
        <v>1366</v>
      </c>
      <c r="K93" s="61" t="s">
        <v>568</v>
      </c>
      <c r="L93" s="133">
        <v>0</v>
      </c>
      <c r="M93" s="134">
        <v>1</v>
      </c>
      <c r="N93" s="134">
        <v>0.01</v>
      </c>
      <c r="O93" s="127" t="s">
        <v>18</v>
      </c>
      <c r="P93" s="213" t="str">
        <f>INDEX('Policy Characteristics'!J:J,MATCH($C93,'Policy Characteristics'!$C:$C,0))</f>
        <v>**Description:** This policy reduces fuel consumption in the industry sector by retiring older, inefficient industrial facilities sooner than they otherwise would retire.  This policy does not affect demand for industrial products, so it is assumed that any facilities retired under this policy are replaced by new facilities or increased output from existing facilities in the same year. // **Guidance for setting values:** If this policy is fully implemented, fuel use is reduced for most industries between 2% and 9% in 2050.  // **CCE Category:** Reduce</v>
      </c>
      <c r="Q93" s="127" t="s">
        <v>217</v>
      </c>
      <c r="R93" s="131" t="s">
        <v>218</v>
      </c>
      <c r="S93" s="135" t="s">
        <v>144</v>
      </c>
      <c r="T93" s="129"/>
    </row>
    <row r="94" spans="1:20" x14ac:dyDescent="0.35">
      <c r="A94" s="124" t="s">
        <v>1216</v>
      </c>
      <c r="B94" s="61" t="s">
        <v>1458</v>
      </c>
      <c r="C94" s="61" t="s">
        <v>285</v>
      </c>
      <c r="D94" s="127"/>
      <c r="E94" s="127"/>
      <c r="F94" s="127"/>
      <c r="G94" s="127"/>
      <c r="H94" s="73">
        <v>54</v>
      </c>
      <c r="I94" s="127" t="s">
        <v>29</v>
      </c>
      <c r="J94" s="61" t="s">
        <v>1367</v>
      </c>
      <c r="K94" s="61" t="s">
        <v>566</v>
      </c>
      <c r="L94" s="133">
        <v>0</v>
      </c>
      <c r="M94" s="134">
        <v>1</v>
      </c>
      <c r="N94" s="134">
        <v>0.01</v>
      </c>
      <c r="O94" s="127" t="s">
        <v>18</v>
      </c>
      <c r="P94" s="213" t="str">
        <f>INDEX('Policy Characteristics'!J:J,MATCH($C94,'Policy Characteristics'!$C:$C,0))</f>
        <v>**Description:** This policy reduces fuel consumption in the industry sector by improving the way components are put together and the way material or energy flows between them. // **Guidance for setting values:** If this policy is fully implemented, fuel use is reduced by 3.6% for all industries in 2050.  // **CCE Category:** Reduce</v>
      </c>
      <c r="Q94" s="127" t="s">
        <v>221</v>
      </c>
      <c r="R94" s="131" t="s">
        <v>222</v>
      </c>
      <c r="S94" s="135" t="s">
        <v>144</v>
      </c>
      <c r="T94" s="129"/>
    </row>
    <row r="95" spans="1:20" x14ac:dyDescent="0.35">
      <c r="A95" s="124" t="s">
        <v>1216</v>
      </c>
      <c r="B95" s="61" t="s">
        <v>1459</v>
      </c>
      <c r="C95" s="61" t="s">
        <v>284</v>
      </c>
      <c r="D95" s="127" t="s">
        <v>120</v>
      </c>
      <c r="E95" s="127"/>
      <c r="F95" s="131" t="s">
        <v>717</v>
      </c>
      <c r="G95" s="127"/>
      <c r="H95" s="73">
        <v>46</v>
      </c>
      <c r="I95" s="127" t="s">
        <v>29</v>
      </c>
      <c r="J95" s="61" t="s">
        <v>1368</v>
      </c>
      <c r="K95" s="61" t="s">
        <v>567</v>
      </c>
      <c r="L95" s="134">
        <v>0</v>
      </c>
      <c r="M95" s="134">
        <v>0.33</v>
      </c>
      <c r="N95" s="134">
        <v>0.01</v>
      </c>
      <c r="O95" s="127" t="s">
        <v>15</v>
      </c>
      <c r="P95" s="213" t="str">
        <f>INDEX('Policy Characteristics'!J:J,MATCH($C95,'Policy Characteristics'!$C:$C,0))</f>
        <v>**Description:** This policy reduces fuel consumption in the cement industry by increasing the efficiency of industrial equipment through stronger standards.  The policy setting refers to overall energy use reduction, not the reduction in energy use of newly sold equipment. // **Guidance for setting values:** No assessment of efficiency improvement potential for industrial equipment in Saudi Arabia is available.  However, Saudi Arabia imports most of its industrial equipment, and that equipment may have improvement potential similar to that of the United States.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  // **CCE Category:** Reduce</v>
      </c>
      <c r="Q95" s="127" t="s">
        <v>219</v>
      </c>
      <c r="R95" s="131" t="s">
        <v>220</v>
      </c>
      <c r="S95" s="144" t="s">
        <v>529</v>
      </c>
      <c r="T95" s="131" t="s">
        <v>529</v>
      </c>
    </row>
    <row r="96" spans="1:20" x14ac:dyDescent="0.35">
      <c r="A96" s="124" t="s">
        <v>1216</v>
      </c>
      <c r="B96" s="137" t="s">
        <v>1459</v>
      </c>
      <c r="C96" s="137" t="s">
        <v>284</v>
      </c>
      <c r="D96" s="131" t="s">
        <v>121</v>
      </c>
      <c r="E96" s="127"/>
      <c r="F96" s="126" t="s">
        <v>1014</v>
      </c>
      <c r="G96" s="127"/>
      <c r="H96" s="73">
        <v>47</v>
      </c>
      <c r="I96" s="127" t="s">
        <v>29</v>
      </c>
      <c r="J96" s="137" t="s">
        <v>1368</v>
      </c>
      <c r="K96" s="128" t="s">
        <v>567</v>
      </c>
      <c r="L96" s="128">
        <v>0</v>
      </c>
      <c r="M96" s="128">
        <v>0.33</v>
      </c>
      <c r="N96" s="128">
        <v>0.01</v>
      </c>
      <c r="O96" s="129" t="s">
        <v>15</v>
      </c>
      <c r="P96" s="213" t="str">
        <f>INDEX('Policy Characteristics'!J:J,MATCH($C96,'Policy Characteristics'!$C:$C,0))</f>
        <v>**Description:** This policy reduces fuel consumption in the cement industry by increasing the efficiency of industrial equipment through stronger standards.  The policy setting refers to overall energy use reduction, not the reduction in energy use of newly sold equipment. // **Guidance for setting values:** No assessment of efficiency improvement potential for industrial equipment in Saudi Arabia is available.  However, Saudi Arabia imports most of its industrial equipment, and that equipment may have improvement potential similar to that of the United States.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  // **CCE Category:** Reduce</v>
      </c>
      <c r="Q96" s="127" t="s">
        <v>219</v>
      </c>
      <c r="R96" s="131" t="s">
        <v>220</v>
      </c>
      <c r="S96" s="132" t="s">
        <v>529</v>
      </c>
      <c r="T96" s="129" t="s">
        <v>529</v>
      </c>
    </row>
    <row r="97" spans="1:20" x14ac:dyDescent="0.35">
      <c r="A97" s="124" t="s">
        <v>1216</v>
      </c>
      <c r="B97" s="137" t="s">
        <v>1459</v>
      </c>
      <c r="C97" s="137" t="s">
        <v>284</v>
      </c>
      <c r="D97" s="131" t="s">
        <v>122</v>
      </c>
      <c r="E97" s="127"/>
      <c r="F97" s="131" t="s">
        <v>719</v>
      </c>
      <c r="G97" s="127"/>
      <c r="H97" s="73">
        <v>48</v>
      </c>
      <c r="I97" s="127" t="s">
        <v>29</v>
      </c>
      <c r="J97" s="137" t="s">
        <v>1368</v>
      </c>
      <c r="K97" s="128" t="s">
        <v>567</v>
      </c>
      <c r="L97" s="128">
        <v>0</v>
      </c>
      <c r="M97" s="128">
        <v>0.33</v>
      </c>
      <c r="N97" s="128">
        <v>0.01</v>
      </c>
      <c r="O97" s="129" t="s">
        <v>15</v>
      </c>
      <c r="P97" s="213" t="str">
        <f>INDEX('Policy Characteristics'!J:J,MATCH($C97,'Policy Characteristics'!$C:$C,0))</f>
        <v>**Description:** This policy reduces fuel consumption in the cement industry by increasing the efficiency of industrial equipment through stronger standards.  The policy setting refers to overall energy use reduction, not the reduction in energy use of newly sold equipment. // **Guidance for setting values:** No assessment of efficiency improvement potential for industrial equipment in Saudi Arabia is available.  However, Saudi Arabia imports most of its industrial equipment, and that equipment may have improvement potential similar to that of the United States.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  // **CCE Category:** Reduce</v>
      </c>
      <c r="Q97" s="127" t="s">
        <v>219</v>
      </c>
      <c r="R97" s="131" t="s">
        <v>220</v>
      </c>
      <c r="S97" s="132" t="s">
        <v>529</v>
      </c>
      <c r="T97" s="129" t="s">
        <v>529</v>
      </c>
    </row>
    <row r="98" spans="1:20" x14ac:dyDescent="0.35">
      <c r="A98" s="124" t="s">
        <v>1216</v>
      </c>
      <c r="B98" s="137" t="s">
        <v>1459</v>
      </c>
      <c r="C98" s="137" t="s">
        <v>284</v>
      </c>
      <c r="D98" s="131" t="s">
        <v>123</v>
      </c>
      <c r="E98" s="127"/>
      <c r="F98" s="131" t="s">
        <v>720</v>
      </c>
      <c r="G98" s="127"/>
      <c r="H98" s="73">
        <v>49</v>
      </c>
      <c r="I98" s="127" t="s">
        <v>29</v>
      </c>
      <c r="J98" s="137" t="s">
        <v>1368</v>
      </c>
      <c r="K98" s="128" t="s">
        <v>567</v>
      </c>
      <c r="L98" s="128">
        <v>0</v>
      </c>
      <c r="M98" s="128">
        <v>0.33</v>
      </c>
      <c r="N98" s="128">
        <v>0.01</v>
      </c>
      <c r="O98" s="129" t="s">
        <v>15</v>
      </c>
      <c r="P98" s="213" t="str">
        <f>INDEX('Policy Characteristics'!J:J,MATCH($C98,'Policy Characteristics'!$C:$C,0))</f>
        <v>**Description:** This policy reduces fuel consumption in the cement industry by increasing the efficiency of industrial equipment through stronger standards.  The policy setting refers to overall energy use reduction, not the reduction in energy use of newly sold equipment. // **Guidance for setting values:** No assessment of efficiency improvement potential for industrial equipment in Saudi Arabia is available.  However, Saudi Arabia imports most of its industrial equipment, and that equipment may have improvement potential similar to that of the United States.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  // **CCE Category:** Reduce</v>
      </c>
      <c r="Q98" s="127" t="s">
        <v>219</v>
      </c>
      <c r="R98" s="131" t="s">
        <v>220</v>
      </c>
      <c r="S98" s="132" t="s">
        <v>529</v>
      </c>
      <c r="T98" s="129" t="s">
        <v>529</v>
      </c>
    </row>
    <row r="99" spans="1:20" x14ac:dyDescent="0.35">
      <c r="A99" s="124" t="s">
        <v>1216</v>
      </c>
      <c r="B99" s="137" t="s">
        <v>1459</v>
      </c>
      <c r="C99" s="137" t="s">
        <v>284</v>
      </c>
      <c r="D99" s="131" t="s">
        <v>752</v>
      </c>
      <c r="E99" s="127"/>
      <c r="F99" s="131" t="s">
        <v>721</v>
      </c>
      <c r="G99" s="127"/>
      <c r="H99" s="73">
        <v>50</v>
      </c>
      <c r="I99" s="127" t="s">
        <v>30</v>
      </c>
      <c r="J99" s="137" t="s">
        <v>1368</v>
      </c>
      <c r="K99" s="128" t="s">
        <v>567</v>
      </c>
      <c r="L99" s="128">
        <v>0</v>
      </c>
      <c r="M99" s="128">
        <v>0.33</v>
      </c>
      <c r="N99" s="128">
        <v>0.01</v>
      </c>
      <c r="O99" s="129" t="s">
        <v>15</v>
      </c>
      <c r="P99" s="213" t="str">
        <f>INDEX('Policy Characteristics'!J:J,MATCH($C99,'Policy Characteristics'!$C:$C,0))</f>
        <v>**Description:** This policy reduces fuel consumption in the cement industry by increasing the efficiency of industrial equipment through stronger standards.  The policy setting refers to overall energy use reduction, not the reduction in energy use of newly sold equipment. // **Guidance for setting values:** No assessment of efficiency improvement potential for industrial equipment in Saudi Arabia is available.  However, Saudi Arabia imports most of its industrial equipment, and that equipment may have improvement potential similar to that of the United States.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  // **CCE Category:** Reduce</v>
      </c>
      <c r="Q99" s="127" t="s">
        <v>219</v>
      </c>
      <c r="R99" s="131" t="s">
        <v>220</v>
      </c>
      <c r="S99" s="132" t="s">
        <v>529</v>
      </c>
      <c r="T99" s="129" t="s">
        <v>529</v>
      </c>
    </row>
    <row r="100" spans="1:20" x14ac:dyDescent="0.35">
      <c r="A100" s="124" t="s">
        <v>1216</v>
      </c>
      <c r="B100" s="137" t="s">
        <v>1459</v>
      </c>
      <c r="C100" s="137" t="s">
        <v>284</v>
      </c>
      <c r="D100" s="131" t="s">
        <v>125</v>
      </c>
      <c r="E100" s="127"/>
      <c r="F100" s="131" t="s">
        <v>127</v>
      </c>
      <c r="G100" s="127"/>
      <c r="H100" s="73">
        <v>52</v>
      </c>
      <c r="I100" s="127" t="s">
        <v>29</v>
      </c>
      <c r="J100" s="137" t="s">
        <v>1368</v>
      </c>
      <c r="K100" s="128" t="s">
        <v>567</v>
      </c>
      <c r="L100" s="128">
        <v>0</v>
      </c>
      <c r="M100" s="128">
        <v>0.33</v>
      </c>
      <c r="N100" s="128">
        <v>0.01</v>
      </c>
      <c r="O100" s="129" t="s">
        <v>15</v>
      </c>
      <c r="P100" s="213" t="str">
        <f>INDEX('Policy Characteristics'!J:J,MATCH($C100,'Policy Characteristics'!$C:$C,0))</f>
        <v>**Description:** This policy reduces fuel consumption in the cement industry by increasing the efficiency of industrial equipment through stronger standards.  The policy setting refers to overall energy use reduction, not the reduction in energy use of newly sold equipment. // **Guidance for setting values:** No assessment of efficiency improvement potential for industrial equipment in Saudi Arabia is available.  However, Saudi Arabia imports most of its industrial equipment, and that equipment may have improvement potential similar to that of the United States.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  // **CCE Category:** Reduce</v>
      </c>
      <c r="Q100" s="127" t="s">
        <v>219</v>
      </c>
      <c r="R100" s="131" t="s">
        <v>220</v>
      </c>
      <c r="S100" s="132" t="s">
        <v>529</v>
      </c>
      <c r="T100" s="129" t="s">
        <v>529</v>
      </c>
    </row>
    <row r="101" spans="1:20" s="3" customFormat="1" x14ac:dyDescent="0.35">
      <c r="A101" s="124" t="s">
        <v>1216</v>
      </c>
      <c r="B101" s="137" t="s">
        <v>1459</v>
      </c>
      <c r="C101" s="137" t="s">
        <v>284</v>
      </c>
      <c r="D101" s="131" t="s">
        <v>126</v>
      </c>
      <c r="E101" s="127"/>
      <c r="F101" s="131" t="s">
        <v>128</v>
      </c>
      <c r="G101" s="127"/>
      <c r="H101" s="73">
        <v>53</v>
      </c>
      <c r="I101" s="127" t="s">
        <v>29</v>
      </c>
      <c r="J101" s="137" t="s">
        <v>1368</v>
      </c>
      <c r="K101" s="128" t="s">
        <v>567</v>
      </c>
      <c r="L101" s="128">
        <v>0</v>
      </c>
      <c r="M101" s="128">
        <v>0.33</v>
      </c>
      <c r="N101" s="128">
        <v>0.01</v>
      </c>
      <c r="O101" s="129" t="s">
        <v>15</v>
      </c>
      <c r="P101" s="213" t="str">
        <f>INDEX('Policy Characteristics'!J:J,MATCH($C101,'Policy Characteristics'!$C:$C,0))</f>
        <v>**Description:** This policy reduces fuel consumption in the cement industry by increasing the efficiency of industrial equipment through stronger standards.  The policy setting refers to overall energy use reduction, not the reduction in energy use of newly sold equipment. // **Guidance for setting values:** No assessment of efficiency improvement potential for industrial equipment in Saudi Arabia is available.  However, Saudi Arabia imports most of its industrial equipment, and that equipment may have improvement potential similar to that of the United States.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  // **CCE Category:** Reduce</v>
      </c>
      <c r="Q101" s="127" t="s">
        <v>219</v>
      </c>
      <c r="R101" s="131" t="s">
        <v>220</v>
      </c>
      <c r="S101" s="132" t="s">
        <v>529</v>
      </c>
      <c r="T101" s="129" t="s">
        <v>529</v>
      </c>
    </row>
    <row r="102" spans="1:20" x14ac:dyDescent="0.35">
      <c r="A102" s="124" t="s">
        <v>1216</v>
      </c>
      <c r="B102" s="61" t="s">
        <v>1460</v>
      </c>
      <c r="C102" s="61" t="s">
        <v>750</v>
      </c>
      <c r="D102" s="127" t="s">
        <v>120</v>
      </c>
      <c r="E102" s="127"/>
      <c r="F102" s="131" t="s">
        <v>717</v>
      </c>
      <c r="G102" s="127"/>
      <c r="H102" s="73">
        <v>429</v>
      </c>
      <c r="I102" s="127" t="s">
        <v>29</v>
      </c>
      <c r="J102" s="61" t="s">
        <v>1369</v>
      </c>
      <c r="K102" s="61" t="s">
        <v>753</v>
      </c>
      <c r="L102" s="133">
        <v>0</v>
      </c>
      <c r="M102" s="134">
        <v>1</v>
      </c>
      <c r="N102" s="134">
        <v>0.01</v>
      </c>
      <c r="O102" s="127" t="s">
        <v>754</v>
      </c>
      <c r="P102" s="213" t="str">
        <f>INDEX('Policy Characteristics'!J:J,MATCH($C102,'Policy Characteristics'!$C:$C,0))</f>
        <v>**Description:** // **Cement and Iron &amp; Steel:** This policy reduces demand for the selected materials through techniques such as material-efficient building codes (using modern designs that require less material per unit floor area), requirements for greater building and infrastructure longevity, greater re-use and re-purposing of buildings (rather than tearing down and building new), etc. // **Guidance for setting values:** In "Sustainable Materials Without the Hot Air: Making Buildings, Vehicles and Products Efficiently and with Less New Material," Allwood and Cullen estimate that concrete use could be reduced by up to 40% using optimized molds, and concrete building longevity could be more than doubled to 200 years.  Together, these measures might reduce concrete demand by up to 70%, if demand for building floorspace reaches steady state. They estimate that steel use could be reduced by 30% by optimizing designs and controlling the loads they experience during installation and use.  If the lifetime of steel products could be doubled, the resulting material reduction could be up to 65%, if sales reach steady state. // **Chemicals:** This policy reduces demand for chemicals and plastics through techniques such as reduction in disposable packaging, requirements for greater product longevity, greater repair and re-use of products, and increased recycling of plastic. // **Guidance for setting values:** Chemicals are often used as inputs to other products (plastics, foams, etc.), so extending the lifetime of various products (cars, buildings, furniture, etc.) can reduce demand for chemicals.  Replacement of disposable packaging with re-usable packaging (such as refillable water bottles) can also reduce chemicals demand. // **Water and Waste:** This policy reduces demand for water treatment and waste management services through techniques such as water conservation, reduction in disposable packaging, requirements for greater product longevity, greater repair and re-use of products, and increased recycling and composting. // **Guidance for setting values:** Optimizing the industrial structure, developing water saving technology, enhancing the water saving propaganda etc. can reduce demand for waster.</v>
      </c>
      <c r="Q102" s="127"/>
      <c r="R102" s="131" t="s">
        <v>986</v>
      </c>
      <c r="S102" s="135" t="s">
        <v>755</v>
      </c>
      <c r="T102" s="129"/>
    </row>
    <row r="103" spans="1:20" x14ac:dyDescent="0.35">
      <c r="A103" s="124" t="s">
        <v>1216</v>
      </c>
      <c r="B103" s="137" t="s">
        <v>1460</v>
      </c>
      <c r="C103" s="137" t="s">
        <v>750</v>
      </c>
      <c r="D103" s="131" t="s">
        <v>122</v>
      </c>
      <c r="E103" s="127"/>
      <c r="F103" s="131" t="s">
        <v>719</v>
      </c>
      <c r="G103" s="127"/>
      <c r="H103" s="73">
        <v>430</v>
      </c>
      <c r="I103" s="127" t="s">
        <v>29</v>
      </c>
      <c r="J103" s="137" t="s">
        <v>1369</v>
      </c>
      <c r="K103" s="137" t="s">
        <v>753</v>
      </c>
      <c r="L103" s="138">
        <v>0</v>
      </c>
      <c r="M103" s="138">
        <v>1</v>
      </c>
      <c r="N103" s="138">
        <v>0.01</v>
      </c>
      <c r="O103" s="138" t="s">
        <v>754</v>
      </c>
      <c r="P103" s="213" t="str">
        <f>INDEX('Policy Characteristics'!J:J,MATCH($C103,'Policy Characteristics'!$C:$C,0))</f>
        <v>**Description:** // **Cement and Iron &amp; Steel:** This policy reduces demand for the selected materials through techniques such as material-efficient building codes (using modern designs that require less material per unit floor area), requirements for greater building and infrastructure longevity, greater re-use and re-purposing of buildings (rather than tearing down and building new), etc. // **Guidance for setting values:** In "Sustainable Materials Without the Hot Air: Making Buildings, Vehicles and Products Efficiently and with Less New Material," Allwood and Cullen estimate that concrete use could be reduced by up to 40% using optimized molds, and concrete building longevity could be more than doubled to 200 years.  Together, these measures might reduce concrete demand by up to 70%, if demand for building floorspace reaches steady state. They estimate that steel use could be reduced by 30% by optimizing designs and controlling the loads they experience during installation and use.  If the lifetime of steel products could be doubled, the resulting material reduction could be up to 65%, if sales reach steady state. // **Chemicals:** This policy reduces demand for chemicals and plastics through techniques such as reduction in disposable packaging, requirements for greater product longevity, greater repair and re-use of products, and increased recycling of plastic. // **Guidance for setting values:** Chemicals are often used as inputs to other products (plastics, foams, etc.), so extending the lifetime of various products (cars, buildings, furniture, etc.) can reduce demand for chemicals.  Replacement of disposable packaging with re-usable packaging (such as refillable water bottles) can also reduce chemicals demand. // **Water and Waste:** This policy reduces demand for water treatment and waste management services through techniques such as water conservation, reduction in disposable packaging, requirements for greater product longevity, greater repair and re-use of products, and increased recycling and composting. // **Guidance for setting values:** Optimizing the industrial structure, developing water saving technology, enhancing the water saving propaganda etc. can reduce demand for waster.</v>
      </c>
      <c r="Q103" s="127"/>
      <c r="R103" s="137" t="s">
        <v>986</v>
      </c>
      <c r="S103" s="135" t="s">
        <v>756</v>
      </c>
      <c r="T103" s="129"/>
    </row>
    <row r="104" spans="1:20" x14ac:dyDescent="0.35">
      <c r="A104" s="124" t="s">
        <v>1216</v>
      </c>
      <c r="B104" s="137" t="s">
        <v>1460</v>
      </c>
      <c r="C104" s="137" t="s">
        <v>750</v>
      </c>
      <c r="D104" s="131" t="s">
        <v>123</v>
      </c>
      <c r="E104" s="127"/>
      <c r="F104" s="131" t="s">
        <v>720</v>
      </c>
      <c r="G104" s="127"/>
      <c r="H104" s="73">
        <v>431</v>
      </c>
      <c r="I104" s="127" t="s">
        <v>29</v>
      </c>
      <c r="J104" s="137" t="s">
        <v>1369</v>
      </c>
      <c r="K104" s="137" t="s">
        <v>753</v>
      </c>
      <c r="L104" s="138">
        <v>0</v>
      </c>
      <c r="M104" s="138">
        <v>1</v>
      </c>
      <c r="N104" s="138">
        <v>0.01</v>
      </c>
      <c r="O104" s="138" t="s">
        <v>754</v>
      </c>
      <c r="P104" s="213" t="str">
        <f>INDEX('Policy Characteristics'!J:J,MATCH($C104,'Policy Characteristics'!$C:$C,0))</f>
        <v>**Description:** // **Cement and Iron &amp; Steel:** This policy reduces demand for the selected materials through techniques such as material-efficient building codes (using modern designs that require less material per unit floor area), requirements for greater building and infrastructure longevity, greater re-use and re-purposing of buildings (rather than tearing down and building new), etc. // **Guidance for setting values:** In "Sustainable Materials Without the Hot Air: Making Buildings, Vehicles and Products Efficiently and with Less New Material," Allwood and Cullen estimate that concrete use could be reduced by up to 40% using optimized molds, and concrete building longevity could be more than doubled to 200 years.  Together, these measures might reduce concrete demand by up to 70%, if demand for building floorspace reaches steady state. They estimate that steel use could be reduced by 30% by optimizing designs and controlling the loads they experience during installation and use.  If the lifetime of steel products could be doubled, the resulting material reduction could be up to 65%, if sales reach steady state. // **Chemicals:** This policy reduces demand for chemicals and plastics through techniques such as reduction in disposable packaging, requirements for greater product longevity, greater repair and re-use of products, and increased recycling of plastic. // **Guidance for setting values:** Chemicals are often used as inputs to other products (plastics, foams, etc.), so extending the lifetime of various products (cars, buildings, furniture, etc.) can reduce demand for chemicals.  Replacement of disposable packaging with re-usable packaging (such as refillable water bottles) can also reduce chemicals demand. // **Water and Waste:** This policy reduces demand for water treatment and waste management services through techniques such as water conservation, reduction in disposable packaging, requirements for greater product longevity, greater repair and re-use of products, and increased recycling and composting. // **Guidance for setting values:** Optimizing the industrial structure, developing water saving technology, enhancing the water saving propaganda etc. can reduce demand for waster.</v>
      </c>
      <c r="Q104" s="127"/>
      <c r="R104" s="137" t="s">
        <v>986</v>
      </c>
      <c r="S104" s="135"/>
      <c r="T104" s="129"/>
    </row>
    <row r="105" spans="1:20" x14ac:dyDescent="0.35">
      <c r="A105" s="124" t="s">
        <v>1216</v>
      </c>
      <c r="B105" s="137" t="s">
        <v>1460</v>
      </c>
      <c r="C105" s="137" t="s">
        <v>750</v>
      </c>
      <c r="D105" s="131" t="s">
        <v>126</v>
      </c>
      <c r="E105" s="127"/>
      <c r="F105" s="131" t="s">
        <v>128</v>
      </c>
      <c r="G105" s="127"/>
      <c r="H105" s="73">
        <v>433</v>
      </c>
      <c r="I105" s="127" t="s">
        <v>29</v>
      </c>
      <c r="J105" s="137" t="s">
        <v>1369</v>
      </c>
      <c r="K105" s="137" t="s">
        <v>753</v>
      </c>
      <c r="L105" s="138">
        <v>0</v>
      </c>
      <c r="M105" s="138">
        <v>1</v>
      </c>
      <c r="N105" s="138">
        <v>0.01</v>
      </c>
      <c r="O105" s="138" t="s">
        <v>754</v>
      </c>
      <c r="P105" s="213" t="str">
        <f>INDEX('Policy Characteristics'!J:J,MATCH($C105,'Policy Characteristics'!$C:$C,0))</f>
        <v>**Description:** // **Cement and Iron &amp; Steel:** This policy reduces demand for the selected materials through techniques such as material-efficient building codes (using modern designs that require less material per unit floor area), requirements for greater building and infrastructure longevity, greater re-use and re-purposing of buildings (rather than tearing down and building new), etc. // **Guidance for setting values:** In "Sustainable Materials Without the Hot Air: Making Buildings, Vehicles and Products Efficiently and with Less New Material," Allwood and Cullen estimate that concrete use could be reduced by up to 40% using optimized molds, and concrete building longevity could be more than doubled to 200 years.  Together, these measures might reduce concrete demand by up to 70%, if demand for building floorspace reaches steady state. They estimate that steel use could be reduced by 30% by optimizing designs and controlling the loads they experience during installation and use.  If the lifetime of steel products could be doubled, the resulting material reduction could be up to 65%, if sales reach steady state. // **Chemicals:** This policy reduces demand for chemicals and plastics through techniques such as reduction in disposable packaging, requirements for greater product longevity, greater repair and re-use of products, and increased recycling of plastic. // **Guidance for setting values:** Chemicals are often used as inputs to other products (plastics, foams, etc.), so extending the lifetime of various products (cars, buildings, furniture, etc.) can reduce demand for chemicals.  Replacement of disposable packaging with re-usable packaging (such as refillable water bottles) can also reduce chemicals demand. // **Water and Waste:** This policy reduces demand for water treatment and waste management services through techniques such as water conservation, reduction in disposable packaging, requirements for greater product longevity, greater repair and re-use of products, and increased recycling and composting. // **Guidance for setting values:** Optimizing the industrial structure, developing water saving technology, enhancing the water saving propaganda etc. can reduce demand for waster.</v>
      </c>
      <c r="Q105" s="127"/>
      <c r="R105" s="137" t="s">
        <v>986</v>
      </c>
      <c r="S105" s="135" t="s">
        <v>756</v>
      </c>
      <c r="T105" s="129"/>
    </row>
    <row r="106" spans="1:20" x14ac:dyDescent="0.35">
      <c r="A106" s="124" t="s">
        <v>1216</v>
      </c>
      <c r="B106" s="61" t="s">
        <v>1461</v>
      </c>
      <c r="C106" s="61" t="s">
        <v>286</v>
      </c>
      <c r="D106" s="127"/>
      <c r="E106" s="127"/>
      <c r="F106" s="127"/>
      <c r="G106" s="127"/>
      <c r="H106" s="73">
        <v>56</v>
      </c>
      <c r="I106" s="127" t="s">
        <v>29</v>
      </c>
      <c r="J106" s="158" t="s">
        <v>1370</v>
      </c>
      <c r="K106" s="61" t="s">
        <v>565</v>
      </c>
      <c r="L106" s="133">
        <v>0</v>
      </c>
      <c r="M106" s="134">
        <v>1</v>
      </c>
      <c r="N106" s="134">
        <v>0.01</v>
      </c>
      <c r="O106" s="127" t="s">
        <v>18</v>
      </c>
      <c r="P106" s="213" t="str">
        <f>INDEX('Policy Characteristics'!J:J,MATCH($C106,'Policy Characteristics'!$C:$C,0))</f>
        <v>**Description:** This policy reduces methane emissions from the industry sector by increasing the capture of methane that is currently being released into the atmosphere (for example, from leaks in pipes or decomposition of trash in landfills). // **Guidance for setting values:** If this policy is fully implemented, process emissions are reduced by 41% from the petroleum and natural gas industry and 59% from water treatment.  // **CCE Category:** Reduce</v>
      </c>
      <c r="Q106" s="127" t="s">
        <v>224</v>
      </c>
      <c r="R106" s="131" t="s">
        <v>225</v>
      </c>
      <c r="S106" s="135" t="s">
        <v>144</v>
      </c>
      <c r="T106" s="127"/>
    </row>
    <row r="107" spans="1:20" x14ac:dyDescent="0.35">
      <c r="A107" s="124" t="s">
        <v>1216</v>
      </c>
      <c r="B107" s="61" t="s">
        <v>1462</v>
      </c>
      <c r="C107" s="61" t="s">
        <v>287</v>
      </c>
      <c r="D107" s="127"/>
      <c r="E107" s="127"/>
      <c r="F107" s="127"/>
      <c r="G107" s="127"/>
      <c r="H107" s="73">
        <v>57</v>
      </c>
      <c r="I107" s="127" t="s">
        <v>30</v>
      </c>
      <c r="J107" s="73" t="s">
        <v>1371</v>
      </c>
      <c r="K107" s="61" t="s">
        <v>564</v>
      </c>
      <c r="L107" s="133">
        <v>0</v>
      </c>
      <c r="M107" s="134">
        <v>1</v>
      </c>
      <c r="N107" s="134">
        <v>0.01</v>
      </c>
      <c r="O107" s="127" t="s">
        <v>18</v>
      </c>
      <c r="P107" s="213" t="str">
        <f>INDEX('Policy Characteristics'!J:J,MATCH($C107,'Policy Characteristics'!$C:$C,0))</f>
        <v>**Description:** This policy reduces methane emissions from the industry sector by increasing the burning of methane that is currently being released into the atmosphere due to industrial processes. // **Guidance for setting values:** If this policy is fully implemented, process emissions in 2050 are reduced by 36% from the mining industry and 1% from the waste management industry.  // **CCE Category:** Reduce</v>
      </c>
      <c r="Q107" s="127" t="s">
        <v>226</v>
      </c>
      <c r="R107" s="131" t="s">
        <v>227</v>
      </c>
      <c r="S107" s="135" t="s">
        <v>144</v>
      </c>
      <c r="T107" s="127"/>
    </row>
    <row r="108" spans="1:20" x14ac:dyDescent="0.35">
      <c r="A108" s="124" t="s">
        <v>1216</v>
      </c>
      <c r="B108" s="61" t="s">
        <v>1463</v>
      </c>
      <c r="C108" s="61" t="s">
        <v>532</v>
      </c>
      <c r="D108" s="127"/>
      <c r="E108" s="127"/>
      <c r="F108" s="127"/>
      <c r="G108" s="127"/>
      <c r="H108" s="73">
        <v>58</v>
      </c>
      <c r="I108" s="127" t="s">
        <v>29</v>
      </c>
      <c r="J108" s="61" t="s">
        <v>1372</v>
      </c>
      <c r="K108" s="61" t="s">
        <v>563</v>
      </c>
      <c r="L108" s="133">
        <v>0</v>
      </c>
      <c r="M108" s="134">
        <v>1</v>
      </c>
      <c r="N108" s="134">
        <v>0.01</v>
      </c>
      <c r="O108" s="127" t="s">
        <v>18</v>
      </c>
      <c r="P108" s="213" t="str">
        <f>INDEX('Policy Characteristics'!J:J,MATCH($C108,'Policy Characteristics'!$C:$C,0))</f>
        <v>**Description:** This policy reduces emissions of high-GWP, fluorinated gases (F-gases) from the industry sector by improving production processes and by substituing less-harmful chemicals. // **Guidance for setting values:** If this policy is fully implemented, process emissions are reduced by 9% from the chemicals industry and 53% from the "other industries" category.  // **CCE Category:** Reduce</v>
      </c>
      <c r="Q108" s="127" t="s">
        <v>533</v>
      </c>
      <c r="R108" s="131" t="s">
        <v>534</v>
      </c>
      <c r="S108" s="135" t="s">
        <v>144</v>
      </c>
      <c r="T108" s="127"/>
    </row>
    <row r="109" spans="1:20" x14ac:dyDescent="0.35">
      <c r="A109" s="124" t="s">
        <v>1216</v>
      </c>
      <c r="B109" s="61" t="s">
        <v>1464</v>
      </c>
      <c r="C109" s="61" t="s">
        <v>805</v>
      </c>
      <c r="D109" s="131" t="s">
        <v>471</v>
      </c>
      <c r="E109" s="127"/>
      <c r="F109" s="131" t="s">
        <v>467</v>
      </c>
      <c r="G109" s="127"/>
      <c r="H109" s="73">
        <v>451</v>
      </c>
      <c r="I109" s="127" t="s">
        <v>30</v>
      </c>
      <c r="J109" s="61" t="s">
        <v>1373</v>
      </c>
      <c r="K109" s="61" t="s">
        <v>806</v>
      </c>
      <c r="L109" s="133">
        <v>0</v>
      </c>
      <c r="M109" s="134">
        <v>1</v>
      </c>
      <c r="N109" s="134">
        <v>0.01</v>
      </c>
      <c r="O109" s="127" t="s">
        <v>807</v>
      </c>
      <c r="P109" s="213" t="str">
        <f>INDEX('Policy Characteristics'!J:J,MATCH($C109,'Policy Characteristics'!$C:$C,0))</f>
        <v>**Description:** This policy reduces production of the selected fuel type(s) for export. This lever may represent a reduction in fuel demand by actors outside the modeled region (i.e., not caused by domestic policy) or a conscious policy within the modeled region to transition its economy away from dependence on fossil fuel exports. // **Guidance for setting values:** Today, exports represent 37% of Saudi Arabia petroleum gasoline production, 55% of petroleum diesel production, 64% of jet fuel and kerosene production, 72% of crude oil production, 15% of heavy and residual fuel oil production, and 86% of LPG, propane, and butane production.</v>
      </c>
      <c r="Q109" s="127"/>
      <c r="R109" s="131" t="s">
        <v>988</v>
      </c>
      <c r="S109" s="135" t="s">
        <v>144</v>
      </c>
      <c r="T109" s="127"/>
    </row>
    <row r="110" spans="1:20" x14ac:dyDescent="0.35">
      <c r="A110" s="124" t="s">
        <v>1216</v>
      </c>
      <c r="B110" s="137" t="s">
        <v>1464</v>
      </c>
      <c r="C110" s="137" t="s">
        <v>805</v>
      </c>
      <c r="D110" s="131" t="s">
        <v>32</v>
      </c>
      <c r="E110" s="127"/>
      <c r="F110" s="131" t="s">
        <v>75</v>
      </c>
      <c r="G110" s="127"/>
      <c r="H110" s="73">
        <v>452</v>
      </c>
      <c r="I110" s="127" t="s">
        <v>30</v>
      </c>
      <c r="J110" s="137" t="s">
        <v>1373</v>
      </c>
      <c r="K110" s="137" t="s">
        <v>806</v>
      </c>
      <c r="L110" s="138">
        <v>0</v>
      </c>
      <c r="M110" s="138">
        <v>1</v>
      </c>
      <c r="N110" s="138">
        <v>0.01</v>
      </c>
      <c r="O110" s="137" t="s">
        <v>807</v>
      </c>
      <c r="P110" s="213" t="str">
        <f>INDEX('Policy Characteristics'!J:J,MATCH($C110,'Policy Characteristics'!$C:$C,0))</f>
        <v>**Description:** This policy reduces production of the selected fuel type(s) for export. This lever may represent a reduction in fuel demand by actors outside the modeled region (i.e., not caused by domestic policy) or a conscious policy within the modeled region to transition its economy away from dependence on fossil fuel exports. // **Guidance for setting values:** Today, exports represent 37% of Saudi Arabia petroleum gasoline production, 55% of petroleum diesel production, 64% of jet fuel and kerosene production, 72% of crude oil production, 15% of heavy and residual fuel oil production, and 86% of LPG, propane, and butane production.</v>
      </c>
      <c r="Q110" s="127"/>
      <c r="R110" s="137" t="s">
        <v>988</v>
      </c>
      <c r="S110" s="159" t="s">
        <v>144</v>
      </c>
      <c r="T110" s="127"/>
    </row>
    <row r="111" spans="1:20" x14ac:dyDescent="0.35">
      <c r="A111" s="124" t="s">
        <v>1216</v>
      </c>
      <c r="B111" s="137" t="s">
        <v>1464</v>
      </c>
      <c r="C111" s="137" t="s">
        <v>805</v>
      </c>
      <c r="D111" s="131" t="s">
        <v>39</v>
      </c>
      <c r="E111" s="127"/>
      <c r="F111" s="131" t="s">
        <v>83</v>
      </c>
      <c r="G111" s="127"/>
      <c r="H111" s="73">
        <v>453</v>
      </c>
      <c r="I111" s="127" t="s">
        <v>29</v>
      </c>
      <c r="J111" s="137" t="s">
        <v>1373</v>
      </c>
      <c r="K111" s="137" t="s">
        <v>806</v>
      </c>
      <c r="L111" s="138">
        <v>0</v>
      </c>
      <c r="M111" s="138">
        <v>1</v>
      </c>
      <c r="N111" s="138">
        <v>0.01</v>
      </c>
      <c r="O111" s="137" t="s">
        <v>807</v>
      </c>
      <c r="P111" s="213" t="str">
        <f>INDEX('Policy Characteristics'!J:J,MATCH($C111,'Policy Characteristics'!$C:$C,0))</f>
        <v>**Description:** This policy reduces production of the selected fuel type(s) for export. This lever may represent a reduction in fuel demand by actors outside the modeled region (i.e., not caused by domestic policy) or a conscious policy within the modeled region to transition its economy away from dependence on fossil fuel exports. // **Guidance for setting values:** Today, exports represent 37% of Saudi Arabia petroleum gasoline production, 55% of petroleum diesel production, 64% of jet fuel and kerosene production, 72% of crude oil production, 15% of heavy and residual fuel oil production, and 86% of LPG, propane, and butane production.</v>
      </c>
      <c r="Q111" s="127"/>
      <c r="R111" s="137" t="s">
        <v>988</v>
      </c>
      <c r="S111" s="159" t="s">
        <v>144</v>
      </c>
      <c r="T111" s="127"/>
    </row>
    <row r="112" spans="1:20" x14ac:dyDescent="0.35">
      <c r="A112" s="124" t="s">
        <v>1216</v>
      </c>
      <c r="B112" s="137" t="s">
        <v>1464</v>
      </c>
      <c r="C112" s="137" t="s">
        <v>805</v>
      </c>
      <c r="D112" s="131" t="s">
        <v>40</v>
      </c>
      <c r="E112" s="127"/>
      <c r="F112" s="131" t="s">
        <v>84</v>
      </c>
      <c r="G112" s="127"/>
      <c r="H112" s="73">
        <v>454</v>
      </c>
      <c r="I112" s="127" t="s">
        <v>29</v>
      </c>
      <c r="J112" s="137" t="s">
        <v>1373</v>
      </c>
      <c r="K112" s="137" t="s">
        <v>806</v>
      </c>
      <c r="L112" s="138">
        <v>0</v>
      </c>
      <c r="M112" s="138">
        <v>1</v>
      </c>
      <c r="N112" s="138">
        <v>0.01</v>
      </c>
      <c r="O112" s="137" t="s">
        <v>807</v>
      </c>
      <c r="P112" s="213" t="str">
        <f>INDEX('Policy Characteristics'!J:J,MATCH($C112,'Policy Characteristics'!$C:$C,0))</f>
        <v>**Description:** This policy reduces production of the selected fuel type(s) for export. This lever may represent a reduction in fuel demand by actors outside the modeled region (i.e., not caused by domestic policy) or a conscious policy within the modeled region to transition its economy away from dependence on fossil fuel exports. // **Guidance for setting values:** Today, exports represent 37% of Saudi Arabia petroleum gasoline production, 55% of petroleum diesel production, 64% of jet fuel and kerosene production, 72% of crude oil production, 15% of heavy and residual fuel oil production, and 86% of LPG, propane, and butane production.</v>
      </c>
      <c r="Q112" s="127"/>
      <c r="R112" s="137" t="s">
        <v>988</v>
      </c>
      <c r="S112" s="159" t="s">
        <v>144</v>
      </c>
      <c r="T112" s="127"/>
    </row>
    <row r="113" spans="1:20" s="3" customFormat="1" x14ac:dyDescent="0.35">
      <c r="A113" s="124" t="s">
        <v>1216</v>
      </c>
      <c r="B113" s="137" t="s">
        <v>1464</v>
      </c>
      <c r="C113" s="137" t="s">
        <v>805</v>
      </c>
      <c r="D113" s="131" t="s">
        <v>793</v>
      </c>
      <c r="E113" s="127"/>
      <c r="F113" s="131" t="s">
        <v>794</v>
      </c>
      <c r="G113" s="127"/>
      <c r="H113" s="73">
        <v>455</v>
      </c>
      <c r="I113" s="127" t="s">
        <v>29</v>
      </c>
      <c r="J113" s="137" t="s">
        <v>1373</v>
      </c>
      <c r="K113" s="137" t="s">
        <v>806</v>
      </c>
      <c r="L113" s="138">
        <v>0</v>
      </c>
      <c r="M113" s="138">
        <v>1</v>
      </c>
      <c r="N113" s="138">
        <v>0.01</v>
      </c>
      <c r="O113" s="137" t="s">
        <v>807</v>
      </c>
      <c r="P113" s="213" t="str">
        <f>INDEX('Policy Characteristics'!J:J,MATCH($C113,'Policy Characteristics'!$C:$C,0))</f>
        <v>**Description:** This policy reduces production of the selected fuel type(s) for export. This lever may represent a reduction in fuel demand by actors outside the modeled region (i.e., not caused by domestic policy) or a conscious policy within the modeled region to transition its economy away from dependence on fossil fuel exports. // **Guidance for setting values:** Today, exports represent 37% of Saudi Arabia petroleum gasoline production, 55% of petroleum diesel production, 64% of jet fuel and kerosene production, 72% of crude oil production, 15% of heavy and residual fuel oil production, and 86% of LPG, propane, and butane production.</v>
      </c>
      <c r="Q113" s="127"/>
      <c r="R113" s="137" t="s">
        <v>988</v>
      </c>
      <c r="S113" s="159" t="s">
        <v>144</v>
      </c>
      <c r="T113" s="127"/>
    </row>
    <row r="114" spans="1:20" x14ac:dyDescent="0.35">
      <c r="A114" s="124" t="s">
        <v>1216</v>
      </c>
      <c r="B114" s="137" t="s">
        <v>1464</v>
      </c>
      <c r="C114" s="137" t="s">
        <v>805</v>
      </c>
      <c r="D114" s="131" t="s">
        <v>463</v>
      </c>
      <c r="E114" s="127"/>
      <c r="F114" s="131" t="s">
        <v>464</v>
      </c>
      <c r="G114" s="127"/>
      <c r="H114" s="73">
        <v>456</v>
      </c>
      <c r="I114" s="131" t="s">
        <v>30</v>
      </c>
      <c r="J114" s="137" t="s">
        <v>182</v>
      </c>
      <c r="K114" s="137"/>
      <c r="L114" s="138"/>
      <c r="M114" s="138"/>
      <c r="N114" s="138"/>
      <c r="O114" s="137"/>
      <c r="P114" s="213" t="str">
        <f>INDEX('Policy Characteristics'!J:J,MATCH($C114,'Policy Characteristics'!$C:$C,0))</f>
        <v>**Description:** This policy reduces production of the selected fuel type(s) for export. This lever may represent a reduction in fuel demand by actors outside the modeled region (i.e., not caused by domestic policy) or a conscious policy within the modeled region to transition its economy away from dependence on fossil fuel exports. // **Guidance for setting values:** Today, exports represent 37% of Saudi Arabia petroleum gasoline production, 55% of petroleum diesel production, 64% of jet fuel and kerosene production, 72% of crude oil production, 15% of heavy and residual fuel oil production, and 86% of LPG, propane, and butane production.</v>
      </c>
      <c r="Q114" s="127"/>
      <c r="R114" s="131"/>
      <c r="S114" s="159" t="s">
        <v>144</v>
      </c>
      <c r="T114" s="127"/>
    </row>
    <row r="115" spans="1:20" x14ac:dyDescent="0.35">
      <c r="A115" s="124" t="s">
        <v>1216</v>
      </c>
      <c r="B115" s="137" t="s">
        <v>1464</v>
      </c>
      <c r="C115" s="137" t="s">
        <v>805</v>
      </c>
      <c r="D115" s="131" t="s">
        <v>785</v>
      </c>
      <c r="E115" s="127"/>
      <c r="F115" s="131" t="s">
        <v>789</v>
      </c>
      <c r="G115" s="127"/>
      <c r="H115" s="73">
        <v>457</v>
      </c>
      <c r="I115" s="127" t="s">
        <v>29</v>
      </c>
      <c r="J115" s="137" t="s">
        <v>1373</v>
      </c>
      <c r="K115" s="137" t="s">
        <v>806</v>
      </c>
      <c r="L115" s="138">
        <v>0</v>
      </c>
      <c r="M115" s="138">
        <v>1</v>
      </c>
      <c r="N115" s="138">
        <v>0.01</v>
      </c>
      <c r="O115" s="137" t="s">
        <v>807</v>
      </c>
      <c r="P115" s="213" t="str">
        <f>INDEX('Policy Characteristics'!J:J,MATCH($C115,'Policy Characteristics'!$C:$C,0))</f>
        <v>**Description:** This policy reduces production of the selected fuel type(s) for export. This lever may represent a reduction in fuel demand by actors outside the modeled region (i.e., not caused by domestic policy) or a conscious policy within the modeled region to transition its economy away from dependence on fossil fuel exports. // **Guidance for setting values:** Today, exports represent 37% of Saudi Arabia petroleum gasoline production, 55% of petroleum diesel production, 64% of jet fuel and kerosene production, 72% of crude oil production, 15% of heavy and residual fuel oil production, and 86% of LPG, propane, and butane production.</v>
      </c>
      <c r="Q115" s="127"/>
      <c r="R115" s="137" t="s">
        <v>988</v>
      </c>
      <c r="S115" s="159" t="s">
        <v>144</v>
      </c>
      <c r="T115" s="127"/>
    </row>
    <row r="116" spans="1:20" x14ac:dyDescent="0.35">
      <c r="A116" s="124" t="s">
        <v>1216</v>
      </c>
      <c r="B116" s="137" t="s">
        <v>1464</v>
      </c>
      <c r="C116" s="137" t="s">
        <v>805</v>
      </c>
      <c r="D116" s="131" t="s">
        <v>795</v>
      </c>
      <c r="E116" s="127"/>
      <c r="F116" s="131" t="s">
        <v>796</v>
      </c>
      <c r="G116" s="127"/>
      <c r="H116" s="73">
        <v>458</v>
      </c>
      <c r="I116" s="127" t="s">
        <v>29</v>
      </c>
      <c r="J116" s="137" t="s">
        <v>1373</v>
      </c>
      <c r="K116" s="137" t="s">
        <v>806</v>
      </c>
      <c r="L116" s="138">
        <v>0</v>
      </c>
      <c r="M116" s="138">
        <v>1</v>
      </c>
      <c r="N116" s="138">
        <v>0.01</v>
      </c>
      <c r="O116" s="137" t="s">
        <v>807</v>
      </c>
      <c r="P116" s="213" t="str">
        <f>INDEX('Policy Characteristics'!J:J,MATCH($C116,'Policy Characteristics'!$C:$C,0))</f>
        <v>**Description:** This policy reduces production of the selected fuel type(s) for export. This lever may represent a reduction in fuel demand by actors outside the modeled region (i.e., not caused by domestic policy) or a conscious policy within the modeled region to transition its economy away from dependence on fossil fuel exports. // **Guidance for setting values:** Today, exports represent 37% of Saudi Arabia petroleum gasoline production, 55% of petroleum diesel production, 64% of jet fuel and kerosene production, 72% of crude oil production, 15% of heavy and residual fuel oil production, and 86% of LPG, propane, and butane production.</v>
      </c>
      <c r="Q116" s="127"/>
      <c r="R116" s="137" t="s">
        <v>988</v>
      </c>
      <c r="S116" s="159" t="s">
        <v>144</v>
      </c>
      <c r="T116" s="127"/>
    </row>
    <row r="117" spans="1:20" x14ac:dyDescent="0.35">
      <c r="A117" s="124" t="s">
        <v>1216</v>
      </c>
      <c r="B117" s="137" t="s">
        <v>1464</v>
      </c>
      <c r="C117" s="137" t="s">
        <v>805</v>
      </c>
      <c r="D117" s="131" t="s">
        <v>786</v>
      </c>
      <c r="E117" s="127"/>
      <c r="F117" s="131" t="s">
        <v>790</v>
      </c>
      <c r="G117" s="127"/>
      <c r="H117" s="73">
        <v>459</v>
      </c>
      <c r="I117" s="127" t="s">
        <v>29</v>
      </c>
      <c r="J117" s="137" t="s">
        <v>1373</v>
      </c>
      <c r="K117" s="137" t="s">
        <v>806</v>
      </c>
      <c r="L117" s="138">
        <v>0</v>
      </c>
      <c r="M117" s="138">
        <v>1</v>
      </c>
      <c r="N117" s="138">
        <v>0.01</v>
      </c>
      <c r="O117" s="137" t="s">
        <v>807</v>
      </c>
      <c r="P117" s="213" t="str">
        <f>INDEX('Policy Characteristics'!J:J,MATCH($C117,'Policy Characteristics'!$C:$C,0))</f>
        <v>**Description:** This policy reduces production of the selected fuel type(s) for export. This lever may represent a reduction in fuel demand by actors outside the modeled region (i.e., not caused by domestic policy) or a conscious policy within the modeled region to transition its economy away from dependence on fossil fuel exports. // **Guidance for setting values:** Today, exports represent 37% of Saudi Arabia petroleum gasoline production, 55% of petroleum diesel production, 64% of jet fuel and kerosene production, 72% of crude oil production, 15% of heavy and residual fuel oil production, and 86% of LPG, propane, and butane production.</v>
      </c>
      <c r="Q117" s="127"/>
      <c r="R117" s="137" t="s">
        <v>988</v>
      </c>
      <c r="S117" s="159" t="s">
        <v>144</v>
      </c>
      <c r="T117" s="127"/>
    </row>
    <row r="118" spans="1:20" x14ac:dyDescent="0.35">
      <c r="A118" s="124" t="s">
        <v>1216</v>
      </c>
      <c r="B118" s="61" t="s">
        <v>1465</v>
      </c>
      <c r="C118" s="61" t="s">
        <v>288</v>
      </c>
      <c r="D118" s="127"/>
      <c r="E118" s="127"/>
      <c r="F118" s="127"/>
      <c r="G118" s="127"/>
      <c r="H118" s="73">
        <v>59</v>
      </c>
      <c r="I118" s="127" t="s">
        <v>29</v>
      </c>
      <c r="J118" s="61" t="s">
        <v>1374</v>
      </c>
      <c r="K118" s="61" t="s">
        <v>562</v>
      </c>
      <c r="L118" s="133">
        <v>0</v>
      </c>
      <c r="M118" s="134">
        <v>1</v>
      </c>
      <c r="N118" s="134">
        <v>0.01</v>
      </c>
      <c r="O118" s="127" t="s">
        <v>18</v>
      </c>
      <c r="P118" s="213" t="str">
        <f>INDEX('Policy Characteristics'!J:J,MATCH($C118,'Policy Characteristics'!$C:$C,0))</f>
        <v>**Description:** This policy reduces emissions of greenhouse gases from the inudstry sector by improving worker training and equipment maintenance. // **Guidance for setting values:** If this policy is fully implemented, process emissions are reduced by 4% from the petroleum and natural gas industry and 34% from the "other industries" category.  // **CCE Category:** Reduce</v>
      </c>
      <c r="Q118" s="127" t="s">
        <v>228</v>
      </c>
      <c r="R118" s="131" t="s">
        <v>229</v>
      </c>
      <c r="S118" s="135" t="s">
        <v>144</v>
      </c>
      <c r="T118" s="127"/>
    </row>
    <row r="119" spans="1:20" x14ac:dyDescent="0.35">
      <c r="A119" s="124" t="s">
        <v>1216</v>
      </c>
      <c r="B119" s="61" t="s">
        <v>1466</v>
      </c>
      <c r="C119" s="61" t="s">
        <v>294</v>
      </c>
      <c r="D119" s="127" t="s">
        <v>102</v>
      </c>
      <c r="E119" s="127"/>
      <c r="F119" s="127" t="s">
        <v>328</v>
      </c>
      <c r="G119" s="127"/>
      <c r="H119" s="73">
        <v>85</v>
      </c>
      <c r="I119" s="127" t="s">
        <v>29</v>
      </c>
      <c r="J119" s="61" t="s">
        <v>1375</v>
      </c>
      <c r="K119" s="61" t="s">
        <v>547</v>
      </c>
      <c r="L119" s="134">
        <v>0</v>
      </c>
      <c r="M119" s="134">
        <v>0.4</v>
      </c>
      <c r="N119" s="133">
        <v>0.01</v>
      </c>
      <c r="O119" s="127" t="s">
        <v>16</v>
      </c>
      <c r="P119" s="213" t="str">
        <f>INDEX('Policy Characteristics'!J:J,MATCH($C119,'Policy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119" s="127" t="s">
        <v>250</v>
      </c>
      <c r="R119" s="131" t="s">
        <v>251</v>
      </c>
      <c r="S119" s="135" t="s">
        <v>59</v>
      </c>
      <c r="T119" s="127"/>
    </row>
    <row r="120" spans="1:20" x14ac:dyDescent="0.35">
      <c r="A120" s="124" t="s">
        <v>1216</v>
      </c>
      <c r="B120" s="137" t="s">
        <v>1466</v>
      </c>
      <c r="C120" s="137" t="s">
        <v>294</v>
      </c>
      <c r="D120" s="127" t="s">
        <v>103</v>
      </c>
      <c r="E120" s="127"/>
      <c r="F120" s="127" t="s">
        <v>329</v>
      </c>
      <c r="G120" s="127"/>
      <c r="H120" s="73">
        <v>86</v>
      </c>
      <c r="I120" s="127" t="s">
        <v>29</v>
      </c>
      <c r="J120" s="137" t="s">
        <v>1375</v>
      </c>
      <c r="K120" s="138" t="s">
        <v>547</v>
      </c>
      <c r="L120" s="138">
        <v>0</v>
      </c>
      <c r="M120" s="138">
        <v>0.4</v>
      </c>
      <c r="N120" s="138">
        <v>0.01</v>
      </c>
      <c r="O120" s="129" t="s">
        <v>16</v>
      </c>
      <c r="P120" s="213" t="str">
        <f>INDEX('Policy Characteristics'!J:J,MATCH($C120,'Policy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120" s="127" t="s">
        <v>250</v>
      </c>
      <c r="R120" s="131" t="s">
        <v>251</v>
      </c>
      <c r="S120" s="135" t="s">
        <v>59</v>
      </c>
      <c r="T120" s="127"/>
    </row>
    <row r="121" spans="1:20" x14ac:dyDescent="0.35">
      <c r="A121" s="124" t="s">
        <v>1216</v>
      </c>
      <c r="B121" s="137" t="s">
        <v>1466</v>
      </c>
      <c r="C121" s="137" t="s">
        <v>294</v>
      </c>
      <c r="D121" s="127" t="s">
        <v>104</v>
      </c>
      <c r="E121" s="127"/>
      <c r="F121" s="127" t="s">
        <v>330</v>
      </c>
      <c r="G121" s="127"/>
      <c r="H121" s="73">
        <v>87</v>
      </c>
      <c r="I121" s="127" t="s">
        <v>29</v>
      </c>
      <c r="J121" s="137" t="s">
        <v>1375</v>
      </c>
      <c r="K121" s="138" t="s">
        <v>547</v>
      </c>
      <c r="L121" s="138">
        <v>0</v>
      </c>
      <c r="M121" s="138">
        <v>0.4</v>
      </c>
      <c r="N121" s="138">
        <v>0.01</v>
      </c>
      <c r="O121" s="129" t="s">
        <v>16</v>
      </c>
      <c r="P121" s="213" t="str">
        <f>INDEX('Policy Characteristics'!J:J,MATCH($C121,'Policy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121" s="127" t="s">
        <v>250</v>
      </c>
      <c r="R121" s="131" t="s">
        <v>251</v>
      </c>
      <c r="S121" s="135" t="s">
        <v>59</v>
      </c>
      <c r="T121" s="127"/>
    </row>
    <row r="122" spans="1:20" x14ac:dyDescent="0.35">
      <c r="A122" s="124" t="s">
        <v>1216</v>
      </c>
      <c r="B122" s="137" t="s">
        <v>1466</v>
      </c>
      <c r="C122" s="137" t="s">
        <v>294</v>
      </c>
      <c r="D122" s="127" t="s">
        <v>105</v>
      </c>
      <c r="E122" s="127"/>
      <c r="F122" s="127" t="s">
        <v>331</v>
      </c>
      <c r="G122" s="127"/>
      <c r="H122" s="73">
        <v>88</v>
      </c>
      <c r="I122" s="127" t="s">
        <v>29</v>
      </c>
      <c r="J122" s="137" t="s">
        <v>1375</v>
      </c>
      <c r="K122" s="138" t="s">
        <v>547</v>
      </c>
      <c r="L122" s="138">
        <v>0</v>
      </c>
      <c r="M122" s="138">
        <v>0.4</v>
      </c>
      <c r="N122" s="138">
        <v>0.01</v>
      </c>
      <c r="O122" s="129" t="s">
        <v>16</v>
      </c>
      <c r="P122" s="213" t="str">
        <f>INDEX('Policy Characteristics'!J:J,MATCH($C122,'Policy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122" s="127" t="s">
        <v>250</v>
      </c>
      <c r="R122" s="131" t="s">
        <v>251</v>
      </c>
      <c r="S122" s="135" t="s">
        <v>59</v>
      </c>
      <c r="T122" s="127"/>
    </row>
    <row r="123" spans="1:20" x14ac:dyDescent="0.35">
      <c r="A123" s="124" t="s">
        <v>1216</v>
      </c>
      <c r="B123" s="137" t="s">
        <v>1466</v>
      </c>
      <c r="C123" s="137" t="s">
        <v>294</v>
      </c>
      <c r="D123" s="127" t="s">
        <v>106</v>
      </c>
      <c r="E123" s="127"/>
      <c r="F123" s="127" t="s">
        <v>332</v>
      </c>
      <c r="G123" s="127"/>
      <c r="H123" s="73">
        <v>89</v>
      </c>
      <c r="I123" s="127" t="s">
        <v>29</v>
      </c>
      <c r="J123" s="137" t="s">
        <v>1375</v>
      </c>
      <c r="K123" s="138" t="s">
        <v>547</v>
      </c>
      <c r="L123" s="138">
        <v>0</v>
      </c>
      <c r="M123" s="138">
        <v>0.4</v>
      </c>
      <c r="N123" s="138">
        <v>0.01</v>
      </c>
      <c r="O123" s="129" t="s">
        <v>16</v>
      </c>
      <c r="P123" s="213" t="str">
        <f>INDEX('Policy Characteristics'!J:J,MATCH($C123,'Policy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123" s="127" t="s">
        <v>250</v>
      </c>
      <c r="R123" s="131" t="s">
        <v>251</v>
      </c>
      <c r="S123" s="135" t="s">
        <v>59</v>
      </c>
      <c r="T123" s="127"/>
    </row>
    <row r="124" spans="1:20" x14ac:dyDescent="0.35">
      <c r="A124" s="124" t="s">
        <v>1216</v>
      </c>
      <c r="B124" s="137" t="s">
        <v>1466</v>
      </c>
      <c r="C124" s="137" t="s">
        <v>294</v>
      </c>
      <c r="D124" s="127" t="s">
        <v>107</v>
      </c>
      <c r="E124" s="127"/>
      <c r="F124" s="127" t="s">
        <v>333</v>
      </c>
      <c r="G124" s="127"/>
      <c r="H124" s="73">
        <v>90</v>
      </c>
      <c r="I124" s="127" t="s">
        <v>29</v>
      </c>
      <c r="J124" s="137" t="s">
        <v>1375</v>
      </c>
      <c r="K124" s="138" t="s">
        <v>547</v>
      </c>
      <c r="L124" s="138">
        <v>0</v>
      </c>
      <c r="M124" s="138">
        <v>0.4</v>
      </c>
      <c r="N124" s="138">
        <v>0.01</v>
      </c>
      <c r="O124" s="129" t="s">
        <v>16</v>
      </c>
      <c r="P124" s="213" t="str">
        <f>INDEX('Policy Characteristics'!J:J,MATCH($C124,'Policy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124" s="127" t="s">
        <v>250</v>
      </c>
      <c r="R124" s="131" t="s">
        <v>251</v>
      </c>
      <c r="S124" s="135" t="s">
        <v>59</v>
      </c>
      <c r="T124" s="127"/>
    </row>
    <row r="125" spans="1:20" x14ac:dyDescent="0.35">
      <c r="A125" s="124" t="s">
        <v>1216</v>
      </c>
      <c r="B125" s="137" t="s">
        <v>1466</v>
      </c>
      <c r="C125" s="61" t="s">
        <v>295</v>
      </c>
      <c r="D125" s="127"/>
      <c r="E125" s="127"/>
      <c r="F125" s="127" t="s">
        <v>9</v>
      </c>
      <c r="G125" s="127"/>
      <c r="H125" s="73">
        <v>91</v>
      </c>
      <c r="I125" s="127" t="s">
        <v>29</v>
      </c>
      <c r="J125" s="137" t="s">
        <v>1375</v>
      </c>
      <c r="K125" s="61" t="s">
        <v>546</v>
      </c>
      <c r="L125" s="134">
        <v>0</v>
      </c>
      <c r="M125" s="134">
        <v>0.4</v>
      </c>
      <c r="N125" s="133">
        <v>0.01</v>
      </c>
      <c r="O125" s="127" t="s">
        <v>16</v>
      </c>
      <c r="P125" s="213" t="str">
        <f>INDEX('Policy Characteristics'!J:J,MATCH($C125,'Policy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125" s="127" t="s">
        <v>250</v>
      </c>
      <c r="R125" s="131" t="s">
        <v>251</v>
      </c>
      <c r="S125" s="135" t="s">
        <v>59</v>
      </c>
      <c r="T125" s="127"/>
    </row>
    <row r="126" spans="1:20" x14ac:dyDescent="0.35">
      <c r="A126" s="124" t="s">
        <v>1216</v>
      </c>
      <c r="B126" s="137" t="s">
        <v>1466</v>
      </c>
      <c r="C126" s="137" t="s">
        <v>295</v>
      </c>
      <c r="D126" s="131" t="s">
        <v>1008</v>
      </c>
      <c r="E126" s="127"/>
      <c r="F126" s="131" t="s">
        <v>1018</v>
      </c>
      <c r="G126" s="127"/>
      <c r="H126" s="73">
        <v>525</v>
      </c>
      <c r="I126" s="127" t="s">
        <v>29</v>
      </c>
      <c r="J126" s="137" t="s">
        <v>1375</v>
      </c>
      <c r="K126" s="138" t="s">
        <v>545</v>
      </c>
      <c r="L126" s="138">
        <v>0</v>
      </c>
      <c r="M126" s="128">
        <v>0.4</v>
      </c>
      <c r="N126" s="128">
        <v>0.01</v>
      </c>
      <c r="O126" s="129" t="s">
        <v>16</v>
      </c>
      <c r="P126" s="213" t="str">
        <f>INDEX('Policy Characteristics'!J:J,MATCH($C126,'Policy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126" s="127"/>
      <c r="R126" s="131"/>
      <c r="S126" s="135"/>
      <c r="T126" s="127"/>
    </row>
    <row r="127" spans="1:20" x14ac:dyDescent="0.35">
      <c r="A127" s="124" t="s">
        <v>1216</v>
      </c>
      <c r="B127" s="137" t="s">
        <v>1466</v>
      </c>
      <c r="C127" s="137" t="s">
        <v>295</v>
      </c>
      <c r="D127" s="131" t="s">
        <v>1009</v>
      </c>
      <c r="E127" s="127"/>
      <c r="F127" s="131" t="s">
        <v>1134</v>
      </c>
      <c r="G127" s="127"/>
      <c r="H127" s="73">
        <v>526</v>
      </c>
      <c r="I127" s="127" t="s">
        <v>29</v>
      </c>
      <c r="J127" s="137" t="s">
        <v>1375</v>
      </c>
      <c r="K127" s="138" t="s">
        <v>545</v>
      </c>
      <c r="L127" s="138">
        <v>0</v>
      </c>
      <c r="M127" s="128">
        <v>0.4</v>
      </c>
      <c r="N127" s="128">
        <v>0.01</v>
      </c>
      <c r="O127" s="129" t="s">
        <v>16</v>
      </c>
      <c r="P127" s="213" t="str">
        <f>INDEX('Policy Characteristics'!J:J,MATCH($C127,'Policy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127" s="127"/>
      <c r="R127" s="131"/>
      <c r="S127" s="135"/>
      <c r="T127" s="127"/>
    </row>
    <row r="128" spans="1:20" x14ac:dyDescent="0.35">
      <c r="A128" s="124" t="s">
        <v>1216</v>
      </c>
      <c r="B128" s="137" t="s">
        <v>1466</v>
      </c>
      <c r="C128" s="137" t="s">
        <v>295</v>
      </c>
      <c r="D128" s="131" t="s">
        <v>1096</v>
      </c>
      <c r="E128" s="127"/>
      <c r="F128" s="131" t="s">
        <v>1135</v>
      </c>
      <c r="G128" s="127"/>
      <c r="H128" s="73"/>
      <c r="I128" s="127" t="s">
        <v>30</v>
      </c>
      <c r="J128" s="137" t="s">
        <v>1375</v>
      </c>
      <c r="K128" s="138" t="s">
        <v>545</v>
      </c>
      <c r="L128" s="138"/>
      <c r="M128" s="128"/>
      <c r="N128" s="128"/>
      <c r="O128" s="129"/>
      <c r="P128" s="213" t="str">
        <f>INDEX('Policy Characteristics'!J:J,MATCH($C128,'Policy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128" s="127"/>
      <c r="R128" s="131"/>
      <c r="S128" s="135"/>
      <c r="T128" s="127"/>
    </row>
    <row r="129" spans="1:20" x14ac:dyDescent="0.35">
      <c r="A129" s="124" t="s">
        <v>1216</v>
      </c>
      <c r="B129" s="137" t="s">
        <v>1466</v>
      </c>
      <c r="C129" s="61" t="s">
        <v>296</v>
      </c>
      <c r="D129" s="127" t="s">
        <v>468</v>
      </c>
      <c r="E129" s="127"/>
      <c r="F129" s="131" t="s">
        <v>472</v>
      </c>
      <c r="G129" s="127"/>
      <c r="H129" s="73">
        <v>92</v>
      </c>
      <c r="I129" s="127" t="s">
        <v>30</v>
      </c>
      <c r="J129" s="137" t="s">
        <v>1375</v>
      </c>
      <c r="K129" s="61" t="s">
        <v>545</v>
      </c>
      <c r="L129" s="134">
        <v>0</v>
      </c>
      <c r="M129" s="134">
        <v>0.4</v>
      </c>
      <c r="N129" s="133">
        <v>0.01</v>
      </c>
      <c r="O129" s="127" t="s">
        <v>16</v>
      </c>
      <c r="P129" s="213" t="str">
        <f>INDEX('Policy Characteristics'!J:J,MATCH($C129,'Policy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129" s="127" t="s">
        <v>250</v>
      </c>
      <c r="R129" s="131" t="s">
        <v>251</v>
      </c>
      <c r="S129" s="135" t="s">
        <v>59</v>
      </c>
      <c r="T129" s="127"/>
    </row>
    <row r="130" spans="1:20" x14ac:dyDescent="0.35">
      <c r="A130" s="124" t="s">
        <v>1216</v>
      </c>
      <c r="B130" s="137" t="s">
        <v>1466</v>
      </c>
      <c r="C130" s="137" t="s">
        <v>296</v>
      </c>
      <c r="D130" s="131" t="s">
        <v>315</v>
      </c>
      <c r="E130" s="129"/>
      <c r="F130" s="131" t="s">
        <v>530</v>
      </c>
      <c r="G130" s="127"/>
      <c r="H130" s="73">
        <v>93</v>
      </c>
      <c r="I130" s="127" t="s">
        <v>29</v>
      </c>
      <c r="J130" s="137" t="s">
        <v>1375</v>
      </c>
      <c r="K130" s="138" t="s">
        <v>545</v>
      </c>
      <c r="L130" s="138">
        <v>0</v>
      </c>
      <c r="M130" s="128">
        <v>0.4</v>
      </c>
      <c r="N130" s="128">
        <v>0.01</v>
      </c>
      <c r="O130" s="129" t="s">
        <v>16</v>
      </c>
      <c r="P130" s="213" t="str">
        <f>INDEX('Policy Characteristics'!J:J,MATCH($C130,'Policy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130" s="127" t="s">
        <v>250</v>
      </c>
      <c r="R130" s="131" t="s">
        <v>251</v>
      </c>
      <c r="S130" s="135" t="s">
        <v>59</v>
      </c>
      <c r="T130" s="127"/>
    </row>
    <row r="131" spans="1:20" s="5" customFormat="1" x14ac:dyDescent="0.35">
      <c r="A131" s="124" t="s">
        <v>1216</v>
      </c>
      <c r="B131" s="137" t="s">
        <v>1466</v>
      </c>
      <c r="C131" s="137" t="s">
        <v>296</v>
      </c>
      <c r="D131" s="131" t="s">
        <v>62</v>
      </c>
      <c r="E131" s="129"/>
      <c r="F131" s="131" t="s">
        <v>334</v>
      </c>
      <c r="G131" s="127"/>
      <c r="H131" s="73">
        <v>94</v>
      </c>
      <c r="I131" s="127" t="s">
        <v>29</v>
      </c>
      <c r="J131" s="137" t="s">
        <v>1375</v>
      </c>
      <c r="K131" s="138" t="s">
        <v>545</v>
      </c>
      <c r="L131" s="138">
        <v>0</v>
      </c>
      <c r="M131" s="128">
        <v>0.4</v>
      </c>
      <c r="N131" s="128">
        <v>0.01</v>
      </c>
      <c r="O131" s="129" t="s">
        <v>16</v>
      </c>
      <c r="P131" s="213" t="str">
        <f>INDEX('Policy Characteristics'!J:J,MATCH($C131,'Policy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131" s="127" t="s">
        <v>250</v>
      </c>
      <c r="R131" s="131" t="s">
        <v>251</v>
      </c>
      <c r="S131" s="135" t="s">
        <v>59</v>
      </c>
      <c r="T131" s="127"/>
    </row>
    <row r="132" spans="1:20" s="5" customFormat="1" x14ac:dyDescent="0.35">
      <c r="A132" s="124" t="s">
        <v>1216</v>
      </c>
      <c r="B132" s="137" t="s">
        <v>1466</v>
      </c>
      <c r="C132" s="137" t="s">
        <v>296</v>
      </c>
      <c r="D132" s="131" t="s">
        <v>63</v>
      </c>
      <c r="E132" s="129"/>
      <c r="F132" s="131" t="s">
        <v>335</v>
      </c>
      <c r="G132" s="127"/>
      <c r="H132" s="73">
        <v>95</v>
      </c>
      <c r="I132" s="127" t="s">
        <v>30</v>
      </c>
      <c r="J132" s="137" t="s">
        <v>1375</v>
      </c>
      <c r="K132" s="138" t="s">
        <v>545</v>
      </c>
      <c r="L132" s="138">
        <v>0</v>
      </c>
      <c r="M132" s="128">
        <v>0.4</v>
      </c>
      <c r="N132" s="128">
        <v>0.01</v>
      </c>
      <c r="O132" s="129" t="s">
        <v>16</v>
      </c>
      <c r="P132" s="213" t="str">
        <f>INDEX('Policy Characteristics'!J:J,MATCH($C132,'Policy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132" s="127" t="s">
        <v>250</v>
      </c>
      <c r="R132" s="131" t="s">
        <v>251</v>
      </c>
      <c r="S132" s="135" t="s">
        <v>59</v>
      </c>
      <c r="T132" s="127"/>
    </row>
    <row r="133" spans="1:20" s="5" customFormat="1" x14ac:dyDescent="0.35">
      <c r="A133" s="124" t="s">
        <v>1216</v>
      </c>
      <c r="B133" s="137" t="s">
        <v>1466</v>
      </c>
      <c r="C133" s="137" t="s">
        <v>296</v>
      </c>
      <c r="D133" s="131" t="s">
        <v>469</v>
      </c>
      <c r="E133" s="129"/>
      <c r="F133" s="131" t="s">
        <v>474</v>
      </c>
      <c r="G133" s="127"/>
      <c r="H133" s="73">
        <v>96</v>
      </c>
      <c r="I133" s="127" t="s">
        <v>29</v>
      </c>
      <c r="J133" s="137" t="s">
        <v>1375</v>
      </c>
      <c r="K133" s="138" t="s">
        <v>545</v>
      </c>
      <c r="L133" s="138">
        <v>0</v>
      </c>
      <c r="M133" s="128">
        <v>0.4</v>
      </c>
      <c r="N133" s="128">
        <v>0.01</v>
      </c>
      <c r="O133" s="129" t="s">
        <v>16</v>
      </c>
      <c r="P133" s="213" t="str">
        <f>INDEX('Policy Characteristics'!J:J,MATCH($C133,'Policy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133" s="127" t="s">
        <v>250</v>
      </c>
      <c r="R133" s="131" t="s">
        <v>251</v>
      </c>
      <c r="S133" s="135" t="s">
        <v>59</v>
      </c>
      <c r="T133" s="127"/>
    </row>
    <row r="134" spans="1:20" s="5" customFormat="1" x14ac:dyDescent="0.35">
      <c r="A134" s="124" t="s">
        <v>1216</v>
      </c>
      <c r="B134" s="137" t="s">
        <v>1466</v>
      </c>
      <c r="C134" s="137" t="s">
        <v>296</v>
      </c>
      <c r="D134" s="131" t="s">
        <v>64</v>
      </c>
      <c r="E134" s="129"/>
      <c r="F134" s="131" t="s">
        <v>336</v>
      </c>
      <c r="G134" s="127"/>
      <c r="H134" s="73">
        <v>97</v>
      </c>
      <c r="I134" s="127" t="s">
        <v>29</v>
      </c>
      <c r="J134" s="137" t="s">
        <v>1375</v>
      </c>
      <c r="K134" s="138" t="s">
        <v>545</v>
      </c>
      <c r="L134" s="138">
        <v>0</v>
      </c>
      <c r="M134" s="128">
        <v>0.4</v>
      </c>
      <c r="N134" s="128">
        <v>0.01</v>
      </c>
      <c r="O134" s="129" t="s">
        <v>16</v>
      </c>
      <c r="P134" s="213" t="str">
        <f>INDEX('Policy Characteristics'!J:J,MATCH($C134,'Policy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134" s="127" t="s">
        <v>250</v>
      </c>
      <c r="R134" s="131" t="s">
        <v>251</v>
      </c>
      <c r="S134" s="135" t="s">
        <v>59</v>
      </c>
      <c r="T134" s="127"/>
    </row>
    <row r="135" spans="1:20" s="5" customFormat="1" x14ac:dyDescent="0.35">
      <c r="A135" s="124" t="s">
        <v>1216</v>
      </c>
      <c r="B135" s="137" t="s">
        <v>1466</v>
      </c>
      <c r="C135" s="137" t="s">
        <v>296</v>
      </c>
      <c r="D135" s="131" t="s">
        <v>65</v>
      </c>
      <c r="E135" s="129"/>
      <c r="F135" s="131" t="s">
        <v>337</v>
      </c>
      <c r="G135" s="127"/>
      <c r="H135" s="73">
        <v>98</v>
      </c>
      <c r="I135" s="127" t="s">
        <v>29</v>
      </c>
      <c r="J135" s="137" t="s">
        <v>1375</v>
      </c>
      <c r="K135" s="138" t="s">
        <v>545</v>
      </c>
      <c r="L135" s="138">
        <v>0</v>
      </c>
      <c r="M135" s="128">
        <v>0.4</v>
      </c>
      <c r="N135" s="128">
        <v>0.01</v>
      </c>
      <c r="O135" s="129" t="s">
        <v>16</v>
      </c>
      <c r="P135" s="213" t="str">
        <f>INDEX('Policy Characteristics'!J:J,MATCH($C135,'Policy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135" s="127" t="s">
        <v>250</v>
      </c>
      <c r="R135" s="131" t="s">
        <v>251</v>
      </c>
      <c r="S135" s="135" t="s">
        <v>59</v>
      </c>
      <c r="T135" s="127"/>
    </row>
    <row r="136" spans="1:20" s="5" customFormat="1" x14ac:dyDescent="0.35">
      <c r="A136" s="124" t="s">
        <v>1216</v>
      </c>
      <c r="B136" s="137" t="s">
        <v>1466</v>
      </c>
      <c r="C136" s="137" t="s">
        <v>296</v>
      </c>
      <c r="D136" s="131" t="s">
        <v>66</v>
      </c>
      <c r="E136" s="129"/>
      <c r="F136" s="131" t="s">
        <v>338</v>
      </c>
      <c r="G136" s="127"/>
      <c r="H136" s="73">
        <v>99</v>
      </c>
      <c r="I136" s="127" t="s">
        <v>29</v>
      </c>
      <c r="J136" s="137" t="s">
        <v>1375</v>
      </c>
      <c r="K136" s="138" t="s">
        <v>545</v>
      </c>
      <c r="L136" s="138">
        <v>0</v>
      </c>
      <c r="M136" s="128">
        <v>0.4</v>
      </c>
      <c r="N136" s="128">
        <v>0.01</v>
      </c>
      <c r="O136" s="129" t="s">
        <v>16</v>
      </c>
      <c r="P136" s="213" t="str">
        <f>INDEX('Policy Characteristics'!J:J,MATCH($C136,'Policy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136" s="127" t="s">
        <v>250</v>
      </c>
      <c r="R136" s="131" t="s">
        <v>251</v>
      </c>
      <c r="S136" s="135" t="s">
        <v>59</v>
      </c>
      <c r="T136" s="127"/>
    </row>
    <row r="137" spans="1:20" s="5" customFormat="1" x14ac:dyDescent="0.35">
      <c r="A137" s="124" t="s">
        <v>1216</v>
      </c>
      <c r="B137" s="137" t="s">
        <v>1466</v>
      </c>
      <c r="C137" s="137" t="s">
        <v>296</v>
      </c>
      <c r="D137" s="131" t="s">
        <v>318</v>
      </c>
      <c r="E137" s="129"/>
      <c r="F137" s="131" t="s">
        <v>531</v>
      </c>
      <c r="G137" s="127"/>
      <c r="H137" s="73">
        <v>192</v>
      </c>
      <c r="I137" s="127" t="s">
        <v>29</v>
      </c>
      <c r="J137" s="137" t="s">
        <v>1375</v>
      </c>
      <c r="K137" s="138" t="s">
        <v>545</v>
      </c>
      <c r="L137" s="138">
        <v>0</v>
      </c>
      <c r="M137" s="128">
        <v>0.4</v>
      </c>
      <c r="N137" s="128">
        <v>0.01</v>
      </c>
      <c r="O137" s="129" t="s">
        <v>16</v>
      </c>
      <c r="P137" s="213" t="str">
        <f>INDEX('Policy Characteristics'!J:J,MATCH($C137,'Policy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137" s="127" t="s">
        <v>250</v>
      </c>
      <c r="R137" s="131" t="s">
        <v>251</v>
      </c>
      <c r="S137" s="135" t="s">
        <v>59</v>
      </c>
      <c r="T137" s="127"/>
    </row>
    <row r="138" spans="1:20" s="5" customFormat="1" x14ac:dyDescent="0.35">
      <c r="A138" s="124" t="s">
        <v>1216</v>
      </c>
      <c r="B138" s="137" t="s">
        <v>1466</v>
      </c>
      <c r="C138" s="137" t="s">
        <v>296</v>
      </c>
      <c r="D138" s="131" t="s">
        <v>465</v>
      </c>
      <c r="E138" s="129"/>
      <c r="F138" s="131" t="s">
        <v>466</v>
      </c>
      <c r="G138" s="127"/>
      <c r="H138" s="73">
        <v>180</v>
      </c>
      <c r="I138" s="127" t="s">
        <v>30</v>
      </c>
      <c r="J138" s="137" t="s">
        <v>1375</v>
      </c>
      <c r="K138" s="138" t="s">
        <v>545</v>
      </c>
      <c r="L138" s="138">
        <v>0</v>
      </c>
      <c r="M138" s="128">
        <v>0.4</v>
      </c>
      <c r="N138" s="128">
        <v>0.01</v>
      </c>
      <c r="O138" s="129" t="s">
        <v>16</v>
      </c>
      <c r="P138" s="213" t="str">
        <f>INDEX('Policy Characteristics'!J:J,MATCH($C138,'Policy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138" s="127" t="s">
        <v>250</v>
      </c>
      <c r="R138" s="131" t="s">
        <v>251</v>
      </c>
      <c r="S138" s="135" t="s">
        <v>59</v>
      </c>
      <c r="T138" s="127"/>
    </row>
    <row r="139" spans="1:20" s="5" customFormat="1" x14ac:dyDescent="0.35">
      <c r="A139" s="124" t="s">
        <v>1216</v>
      </c>
      <c r="B139" s="137" t="s">
        <v>1466</v>
      </c>
      <c r="C139" s="137" t="s">
        <v>296</v>
      </c>
      <c r="D139" s="131" t="s">
        <v>475</v>
      </c>
      <c r="E139" s="129"/>
      <c r="F139" s="131" t="s">
        <v>477</v>
      </c>
      <c r="G139" s="127"/>
      <c r="H139" s="73">
        <v>183</v>
      </c>
      <c r="I139" s="127" t="s">
        <v>30</v>
      </c>
      <c r="J139" s="137" t="s">
        <v>1375</v>
      </c>
      <c r="K139" s="138" t="s">
        <v>545</v>
      </c>
      <c r="L139" s="138">
        <v>0</v>
      </c>
      <c r="M139" s="128">
        <v>0.4</v>
      </c>
      <c r="N139" s="128">
        <v>0.01</v>
      </c>
      <c r="O139" s="129" t="s">
        <v>16</v>
      </c>
      <c r="P139" s="213" t="str">
        <f>INDEX('Policy Characteristics'!J:J,MATCH($C139,'Policy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139" s="127" t="s">
        <v>250</v>
      </c>
      <c r="R139" s="131" t="s">
        <v>251</v>
      </c>
      <c r="S139" s="135" t="s">
        <v>59</v>
      </c>
      <c r="T139" s="127"/>
    </row>
    <row r="140" spans="1:20" s="5" customFormat="1" x14ac:dyDescent="0.35">
      <c r="A140" s="124" t="s">
        <v>1216</v>
      </c>
      <c r="B140" s="137" t="s">
        <v>1466</v>
      </c>
      <c r="C140" s="61" t="s">
        <v>297</v>
      </c>
      <c r="D140" s="127" t="s">
        <v>120</v>
      </c>
      <c r="E140" s="127"/>
      <c r="F140" s="131" t="s">
        <v>339</v>
      </c>
      <c r="G140" s="127"/>
      <c r="H140" s="73">
        <v>100</v>
      </c>
      <c r="I140" s="127" t="s">
        <v>29</v>
      </c>
      <c r="J140" s="137" t="s">
        <v>1375</v>
      </c>
      <c r="K140" s="61" t="s">
        <v>544</v>
      </c>
      <c r="L140" s="134">
        <v>0</v>
      </c>
      <c r="M140" s="134">
        <v>0.4</v>
      </c>
      <c r="N140" s="133">
        <v>0.01</v>
      </c>
      <c r="O140" s="127" t="s">
        <v>16</v>
      </c>
      <c r="P140" s="213" t="str">
        <f>INDEX('Policy Characteristics'!J:J,MATCH($C140,'Policy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140" s="127" t="s">
        <v>250</v>
      </c>
      <c r="R140" s="131" t="s">
        <v>251</v>
      </c>
      <c r="S140" s="135" t="s">
        <v>59</v>
      </c>
      <c r="T140" s="127"/>
    </row>
    <row r="141" spans="1:20" s="5" customFormat="1" x14ac:dyDescent="0.35">
      <c r="A141" s="124" t="s">
        <v>1216</v>
      </c>
      <c r="B141" s="137" t="s">
        <v>1466</v>
      </c>
      <c r="C141" s="137" t="s">
        <v>297</v>
      </c>
      <c r="D141" s="131" t="s">
        <v>121</v>
      </c>
      <c r="E141" s="127"/>
      <c r="F141" s="126" t="s">
        <v>1017</v>
      </c>
      <c r="G141" s="127"/>
      <c r="H141" s="73">
        <v>101</v>
      </c>
      <c r="I141" s="127" t="s">
        <v>29</v>
      </c>
      <c r="J141" s="137" t="s">
        <v>1375</v>
      </c>
      <c r="K141" s="138" t="s">
        <v>544</v>
      </c>
      <c r="L141" s="138">
        <v>0</v>
      </c>
      <c r="M141" s="138">
        <v>0.4</v>
      </c>
      <c r="N141" s="138">
        <v>0.01</v>
      </c>
      <c r="O141" s="129" t="s">
        <v>16</v>
      </c>
      <c r="P141" s="213" t="str">
        <f>INDEX('Policy Characteristics'!J:J,MATCH($C141,'Policy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141" s="127" t="s">
        <v>250</v>
      </c>
      <c r="R141" s="131" t="s">
        <v>251</v>
      </c>
      <c r="S141" s="135" t="s">
        <v>59</v>
      </c>
      <c r="T141" s="127"/>
    </row>
    <row r="142" spans="1:20" s="5" customFormat="1" x14ac:dyDescent="0.35">
      <c r="A142" s="124" t="s">
        <v>1216</v>
      </c>
      <c r="B142" s="137" t="s">
        <v>1466</v>
      </c>
      <c r="C142" s="137" t="s">
        <v>297</v>
      </c>
      <c r="D142" s="131" t="s">
        <v>122</v>
      </c>
      <c r="E142" s="127"/>
      <c r="F142" s="131" t="s">
        <v>340</v>
      </c>
      <c r="G142" s="127"/>
      <c r="H142" s="73">
        <v>102</v>
      </c>
      <c r="I142" s="127" t="s">
        <v>29</v>
      </c>
      <c r="J142" s="137" t="s">
        <v>1375</v>
      </c>
      <c r="K142" s="138" t="s">
        <v>544</v>
      </c>
      <c r="L142" s="138">
        <v>0</v>
      </c>
      <c r="M142" s="138">
        <v>0.4</v>
      </c>
      <c r="N142" s="138">
        <v>0.01</v>
      </c>
      <c r="O142" s="129" t="s">
        <v>16</v>
      </c>
      <c r="P142" s="213" t="str">
        <f>INDEX('Policy Characteristics'!J:J,MATCH($C142,'Policy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142" s="127" t="s">
        <v>250</v>
      </c>
      <c r="R142" s="131" t="s">
        <v>251</v>
      </c>
      <c r="S142" s="135" t="s">
        <v>59</v>
      </c>
      <c r="T142" s="127"/>
    </row>
    <row r="143" spans="1:20" s="5" customFormat="1" x14ac:dyDescent="0.35">
      <c r="A143" s="124" t="s">
        <v>1216</v>
      </c>
      <c r="B143" s="137" t="s">
        <v>1466</v>
      </c>
      <c r="C143" s="137" t="s">
        <v>297</v>
      </c>
      <c r="D143" s="131" t="s">
        <v>123</v>
      </c>
      <c r="E143" s="127"/>
      <c r="F143" s="131" t="s">
        <v>341</v>
      </c>
      <c r="G143" s="127"/>
      <c r="H143" s="73">
        <v>103</v>
      </c>
      <c r="I143" s="127" t="s">
        <v>29</v>
      </c>
      <c r="J143" s="137" t="s">
        <v>1375</v>
      </c>
      <c r="K143" s="138" t="s">
        <v>544</v>
      </c>
      <c r="L143" s="138">
        <v>0</v>
      </c>
      <c r="M143" s="138">
        <v>0.4</v>
      </c>
      <c r="N143" s="138">
        <v>0.01</v>
      </c>
      <c r="O143" s="129" t="s">
        <v>16</v>
      </c>
      <c r="P143" s="213" t="str">
        <f>INDEX('Policy Characteristics'!J:J,MATCH($C143,'Policy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143" s="127" t="s">
        <v>250</v>
      </c>
      <c r="R143" s="131" t="s">
        <v>251</v>
      </c>
      <c r="S143" s="135" t="s">
        <v>59</v>
      </c>
      <c r="T143" s="127"/>
    </row>
    <row r="144" spans="1:20" s="5" customFormat="1" x14ac:dyDescent="0.35">
      <c r="A144" s="124" t="s">
        <v>1216</v>
      </c>
      <c r="B144" s="137" t="s">
        <v>1466</v>
      </c>
      <c r="C144" s="137" t="s">
        <v>297</v>
      </c>
      <c r="D144" s="131" t="s">
        <v>752</v>
      </c>
      <c r="E144" s="127"/>
      <c r="F144" s="131" t="s">
        <v>342</v>
      </c>
      <c r="G144" s="127"/>
      <c r="H144" s="73">
        <v>104</v>
      </c>
      <c r="I144" s="127" t="s">
        <v>30</v>
      </c>
      <c r="J144" s="137" t="s">
        <v>1375</v>
      </c>
      <c r="K144" s="138" t="s">
        <v>544</v>
      </c>
      <c r="L144" s="138">
        <v>0</v>
      </c>
      <c r="M144" s="138">
        <v>0.4</v>
      </c>
      <c r="N144" s="138">
        <v>0.01</v>
      </c>
      <c r="O144" s="129" t="s">
        <v>16</v>
      </c>
      <c r="P144" s="213" t="str">
        <f>INDEX('Policy Characteristics'!J:J,MATCH($C144,'Policy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144" s="127" t="s">
        <v>250</v>
      </c>
      <c r="R144" s="131" t="s">
        <v>251</v>
      </c>
      <c r="S144" s="135" t="s">
        <v>59</v>
      </c>
      <c r="T144" s="127"/>
    </row>
    <row r="145" spans="1:20" s="5" customFormat="1" x14ac:dyDescent="0.35">
      <c r="A145" s="124" t="s">
        <v>1216</v>
      </c>
      <c r="B145" s="137" t="s">
        <v>1466</v>
      </c>
      <c r="C145" s="137" t="s">
        <v>297</v>
      </c>
      <c r="D145" s="131" t="s">
        <v>124</v>
      </c>
      <c r="E145" s="127"/>
      <c r="F145" s="126" t="s">
        <v>1131</v>
      </c>
      <c r="G145" s="127"/>
      <c r="H145" s="73">
        <v>105</v>
      </c>
      <c r="I145" s="127" t="s">
        <v>29</v>
      </c>
      <c r="J145" s="137" t="s">
        <v>1375</v>
      </c>
      <c r="K145" s="138" t="s">
        <v>544</v>
      </c>
      <c r="L145" s="138">
        <v>0</v>
      </c>
      <c r="M145" s="138">
        <v>0.4</v>
      </c>
      <c r="N145" s="138">
        <v>0.01</v>
      </c>
      <c r="O145" s="129" t="s">
        <v>16</v>
      </c>
      <c r="P145" s="213" t="str">
        <f>INDEX('Policy Characteristics'!J:J,MATCH($C145,'Policy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145" s="127" t="s">
        <v>250</v>
      </c>
      <c r="R145" s="131" t="s">
        <v>251</v>
      </c>
      <c r="S145" s="135" t="s">
        <v>59</v>
      </c>
      <c r="T145" s="127"/>
    </row>
    <row r="146" spans="1:20" s="5" customFormat="1" x14ac:dyDescent="0.35">
      <c r="A146" s="124" t="s">
        <v>1216</v>
      </c>
      <c r="B146" s="137" t="s">
        <v>1466</v>
      </c>
      <c r="C146" s="137" t="s">
        <v>297</v>
      </c>
      <c r="D146" s="131" t="s">
        <v>125</v>
      </c>
      <c r="E146" s="127"/>
      <c r="F146" s="131" t="s">
        <v>343</v>
      </c>
      <c r="G146" s="127"/>
      <c r="H146" s="73">
        <v>106</v>
      </c>
      <c r="I146" s="127" t="s">
        <v>29</v>
      </c>
      <c r="J146" s="137" t="s">
        <v>1375</v>
      </c>
      <c r="K146" s="138" t="s">
        <v>544</v>
      </c>
      <c r="L146" s="138">
        <v>0</v>
      </c>
      <c r="M146" s="138">
        <v>0.4</v>
      </c>
      <c r="N146" s="138">
        <v>0.01</v>
      </c>
      <c r="O146" s="129" t="s">
        <v>16</v>
      </c>
      <c r="P146" s="213" t="str">
        <f>INDEX('Policy Characteristics'!J:J,MATCH($C146,'Policy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146" s="127" t="s">
        <v>250</v>
      </c>
      <c r="R146" s="131" t="s">
        <v>251</v>
      </c>
      <c r="S146" s="135" t="s">
        <v>59</v>
      </c>
      <c r="T146" s="127"/>
    </row>
    <row r="147" spans="1:20" s="5" customFormat="1" x14ac:dyDescent="0.35">
      <c r="A147" s="124" t="s">
        <v>1216</v>
      </c>
      <c r="B147" s="137" t="s">
        <v>1466</v>
      </c>
      <c r="C147" s="137" t="s">
        <v>297</v>
      </c>
      <c r="D147" s="131" t="s">
        <v>126</v>
      </c>
      <c r="E147" s="127"/>
      <c r="F147" s="131" t="s">
        <v>344</v>
      </c>
      <c r="G147" s="127"/>
      <c r="H147" s="73">
        <v>107</v>
      </c>
      <c r="I147" s="127" t="s">
        <v>29</v>
      </c>
      <c r="J147" s="137" t="s">
        <v>1375</v>
      </c>
      <c r="K147" s="138" t="s">
        <v>544</v>
      </c>
      <c r="L147" s="138">
        <v>0</v>
      </c>
      <c r="M147" s="138">
        <v>0.4</v>
      </c>
      <c r="N147" s="138">
        <v>0.01</v>
      </c>
      <c r="O147" s="129" t="s">
        <v>16</v>
      </c>
      <c r="P147" s="213" t="str">
        <f>INDEX('Policy Characteristics'!J:J,MATCH($C147,'Policy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147" s="127" t="s">
        <v>250</v>
      </c>
      <c r="R147" s="131" t="s">
        <v>251</v>
      </c>
      <c r="S147" s="135" t="s">
        <v>59</v>
      </c>
      <c r="T147" s="127"/>
    </row>
    <row r="148" spans="1:20" s="5" customFormat="1" x14ac:dyDescent="0.35">
      <c r="A148" s="124" t="s">
        <v>1216</v>
      </c>
      <c r="B148" s="137" t="s">
        <v>1466</v>
      </c>
      <c r="C148" s="150" t="s">
        <v>298</v>
      </c>
      <c r="D148" s="127" t="s">
        <v>517</v>
      </c>
      <c r="E148" s="127"/>
      <c r="F148" s="127" t="s">
        <v>496</v>
      </c>
      <c r="G148" s="127"/>
      <c r="H148" s="73">
        <v>108</v>
      </c>
      <c r="I148" s="127" t="s">
        <v>29</v>
      </c>
      <c r="J148" s="137" t="s">
        <v>1375</v>
      </c>
      <c r="K148" s="61" t="s">
        <v>543</v>
      </c>
      <c r="L148" s="134">
        <v>0</v>
      </c>
      <c r="M148" s="134">
        <v>0.4</v>
      </c>
      <c r="N148" s="133">
        <v>0.01</v>
      </c>
      <c r="O148" s="127" t="s">
        <v>16</v>
      </c>
      <c r="P148" s="213" t="str">
        <f>INDEX('Policy Characteristics'!J:J,MATCH($C148,'Policy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148" s="127" t="s">
        <v>250</v>
      </c>
      <c r="R148" s="131" t="s">
        <v>251</v>
      </c>
      <c r="S148" s="135" t="s">
        <v>59</v>
      </c>
      <c r="T148" s="127"/>
    </row>
    <row r="149" spans="1:20" s="5" customFormat="1" x14ac:dyDescent="0.35">
      <c r="A149" s="124" t="s">
        <v>1216</v>
      </c>
      <c r="B149" s="137" t="s">
        <v>1466</v>
      </c>
      <c r="C149" s="137" t="s">
        <v>298</v>
      </c>
      <c r="D149" s="127" t="s">
        <v>518</v>
      </c>
      <c r="E149" s="127"/>
      <c r="F149" s="127" t="s">
        <v>497</v>
      </c>
      <c r="G149" s="127"/>
      <c r="H149" s="73">
        <v>109</v>
      </c>
      <c r="I149" s="127" t="s">
        <v>30</v>
      </c>
      <c r="J149" s="137" t="s">
        <v>1375</v>
      </c>
      <c r="K149" s="138" t="s">
        <v>543</v>
      </c>
      <c r="L149" s="138">
        <v>0</v>
      </c>
      <c r="M149" s="138">
        <v>0.4</v>
      </c>
      <c r="N149" s="138">
        <v>0.01</v>
      </c>
      <c r="O149" s="129" t="s">
        <v>16</v>
      </c>
      <c r="P149" s="213" t="str">
        <f>INDEX('Policy Characteristics'!J:J,MATCH($C149,'Policy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149" s="127" t="s">
        <v>250</v>
      </c>
      <c r="R149" s="131" t="s">
        <v>251</v>
      </c>
      <c r="S149" s="135" t="s">
        <v>59</v>
      </c>
      <c r="T149" s="127"/>
    </row>
    <row r="150" spans="1:20" s="5" customFormat="1" x14ac:dyDescent="0.35">
      <c r="A150" s="124" t="s">
        <v>1216</v>
      </c>
      <c r="B150" s="137" t="s">
        <v>1466</v>
      </c>
      <c r="C150" s="137" t="s">
        <v>298</v>
      </c>
      <c r="D150" s="127" t="s">
        <v>519</v>
      </c>
      <c r="E150" s="127"/>
      <c r="F150" s="127" t="s">
        <v>498</v>
      </c>
      <c r="G150" s="127"/>
      <c r="H150" s="73">
        <v>110</v>
      </c>
      <c r="I150" s="127" t="s">
        <v>29</v>
      </c>
      <c r="J150" s="137" t="s">
        <v>1375</v>
      </c>
      <c r="K150" s="138" t="s">
        <v>543</v>
      </c>
      <c r="L150" s="138">
        <v>0</v>
      </c>
      <c r="M150" s="138">
        <v>0.4</v>
      </c>
      <c r="N150" s="138">
        <v>0.01</v>
      </c>
      <c r="O150" s="129" t="s">
        <v>16</v>
      </c>
      <c r="P150" s="213" t="str">
        <f>INDEX('Policy Characteristics'!J:J,MATCH($C150,'Policy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150" s="127" t="s">
        <v>250</v>
      </c>
      <c r="R150" s="131" t="s">
        <v>251</v>
      </c>
      <c r="S150" s="135" t="s">
        <v>59</v>
      </c>
      <c r="T150" s="127"/>
    </row>
    <row r="151" spans="1:20" s="5" customFormat="1" x14ac:dyDescent="0.35">
      <c r="A151" s="124" t="s">
        <v>1216</v>
      </c>
      <c r="B151" s="137" t="s">
        <v>1466</v>
      </c>
      <c r="C151" s="137" t="s">
        <v>298</v>
      </c>
      <c r="D151" s="127" t="s">
        <v>520</v>
      </c>
      <c r="E151" s="127"/>
      <c r="F151" s="127" t="s">
        <v>499</v>
      </c>
      <c r="G151" s="127"/>
      <c r="H151" s="73">
        <v>111</v>
      </c>
      <c r="I151" s="127" t="s">
        <v>29</v>
      </c>
      <c r="J151" s="137" t="s">
        <v>1375</v>
      </c>
      <c r="K151" s="138" t="s">
        <v>543</v>
      </c>
      <c r="L151" s="138">
        <v>0</v>
      </c>
      <c r="M151" s="138">
        <v>0.4</v>
      </c>
      <c r="N151" s="138">
        <v>0.01</v>
      </c>
      <c r="O151" s="129" t="s">
        <v>16</v>
      </c>
      <c r="P151" s="213" t="str">
        <f>INDEX('Policy Characteristics'!J:J,MATCH($C151,'Policy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151" s="127" t="s">
        <v>250</v>
      </c>
      <c r="R151" s="131" t="s">
        <v>251</v>
      </c>
      <c r="S151" s="135" t="s">
        <v>59</v>
      </c>
      <c r="T151" s="127"/>
    </row>
    <row r="152" spans="1:20" s="5" customFormat="1" x14ac:dyDescent="0.35">
      <c r="A152" s="124" t="s">
        <v>1216</v>
      </c>
      <c r="B152" s="137" t="s">
        <v>1466</v>
      </c>
      <c r="C152" s="137" t="s">
        <v>298</v>
      </c>
      <c r="D152" s="127" t="s">
        <v>521</v>
      </c>
      <c r="E152" s="127"/>
      <c r="F152" s="127" t="s">
        <v>500</v>
      </c>
      <c r="G152" s="127"/>
      <c r="H152" s="73">
        <v>112</v>
      </c>
      <c r="I152" s="127" t="s">
        <v>30</v>
      </c>
      <c r="J152" s="137" t="s">
        <v>1375</v>
      </c>
      <c r="K152" s="138" t="s">
        <v>543</v>
      </c>
      <c r="L152" s="138">
        <v>0</v>
      </c>
      <c r="M152" s="138">
        <v>0.4</v>
      </c>
      <c r="N152" s="138">
        <v>0.01</v>
      </c>
      <c r="O152" s="129" t="s">
        <v>16</v>
      </c>
      <c r="P152" s="213" t="str">
        <f>INDEX('Policy Characteristics'!J:J,MATCH($C152,'Policy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152" s="127" t="s">
        <v>250</v>
      </c>
      <c r="R152" s="131" t="s">
        <v>251</v>
      </c>
      <c r="S152" s="135" t="s">
        <v>59</v>
      </c>
      <c r="T152" s="127"/>
    </row>
    <row r="153" spans="1:20" s="5" customFormat="1" x14ac:dyDescent="0.35">
      <c r="A153" s="124" t="s">
        <v>1216</v>
      </c>
      <c r="B153" s="137" t="s">
        <v>1466</v>
      </c>
      <c r="C153" s="137" t="s">
        <v>298</v>
      </c>
      <c r="D153" s="127" t="s">
        <v>522</v>
      </c>
      <c r="E153" s="127"/>
      <c r="F153" s="127" t="s">
        <v>501</v>
      </c>
      <c r="G153" s="127"/>
      <c r="H153" s="73">
        <v>113</v>
      </c>
      <c r="I153" s="127" t="s">
        <v>29</v>
      </c>
      <c r="J153" s="137" t="s">
        <v>1375</v>
      </c>
      <c r="K153" s="138" t="s">
        <v>543</v>
      </c>
      <c r="L153" s="138">
        <v>0</v>
      </c>
      <c r="M153" s="138">
        <v>0.4</v>
      </c>
      <c r="N153" s="138">
        <v>0.01</v>
      </c>
      <c r="O153" s="129" t="s">
        <v>16</v>
      </c>
      <c r="P153" s="213" t="str">
        <f>INDEX('Policy Characteristics'!J:J,MATCH($C153,'Policy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153" s="127" t="s">
        <v>250</v>
      </c>
      <c r="R153" s="131" t="s">
        <v>251</v>
      </c>
      <c r="S153" s="135" t="s">
        <v>59</v>
      </c>
      <c r="T153" s="127"/>
    </row>
    <row r="154" spans="1:20" s="5" customFormat="1" x14ac:dyDescent="0.35">
      <c r="A154" s="124" t="s">
        <v>1216</v>
      </c>
      <c r="B154" s="61" t="s">
        <v>1467</v>
      </c>
      <c r="C154" s="61" t="s">
        <v>299</v>
      </c>
      <c r="D154" s="127" t="s">
        <v>102</v>
      </c>
      <c r="E154" s="127"/>
      <c r="F154" s="127" t="s">
        <v>328</v>
      </c>
      <c r="G154" s="127"/>
      <c r="H154" s="73">
        <v>114</v>
      </c>
      <c r="I154" s="127" t="s">
        <v>29</v>
      </c>
      <c r="J154" s="61" t="s">
        <v>1376</v>
      </c>
      <c r="K154" s="61" t="s">
        <v>542</v>
      </c>
      <c r="L154" s="134">
        <v>0</v>
      </c>
      <c r="M154" s="134">
        <v>0.4</v>
      </c>
      <c r="N154" s="133">
        <v>0.01</v>
      </c>
      <c r="O154" s="127" t="s">
        <v>17</v>
      </c>
      <c r="P154" s="213" t="str">
        <f>INDEX('Policy Characteristics'!J:J,MATCH($C154,'Policy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154" s="127" t="s">
        <v>250</v>
      </c>
      <c r="R154" s="131" t="s">
        <v>251</v>
      </c>
      <c r="S154" s="135" t="s">
        <v>59</v>
      </c>
      <c r="T154" s="127"/>
    </row>
    <row r="155" spans="1:20" s="5" customFormat="1" x14ac:dyDescent="0.35">
      <c r="A155" s="124" t="s">
        <v>1216</v>
      </c>
      <c r="B155" s="137" t="s">
        <v>1467</v>
      </c>
      <c r="C155" s="137" t="s">
        <v>299</v>
      </c>
      <c r="D155" s="127" t="s">
        <v>103</v>
      </c>
      <c r="E155" s="127"/>
      <c r="F155" s="127" t="s">
        <v>329</v>
      </c>
      <c r="G155" s="127"/>
      <c r="H155" s="73">
        <v>115</v>
      </c>
      <c r="I155" s="127" t="s">
        <v>29</v>
      </c>
      <c r="J155" s="137" t="s">
        <v>1376</v>
      </c>
      <c r="K155" s="138" t="s">
        <v>542</v>
      </c>
      <c r="L155" s="138">
        <v>0</v>
      </c>
      <c r="M155" s="138">
        <v>0.4</v>
      </c>
      <c r="N155" s="138">
        <v>0.01</v>
      </c>
      <c r="O155" s="129" t="s">
        <v>17</v>
      </c>
      <c r="P155" s="213" t="str">
        <f>INDEX('Policy Characteristics'!J:J,MATCH($C155,'Policy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155" s="127" t="s">
        <v>250</v>
      </c>
      <c r="R155" s="131" t="s">
        <v>251</v>
      </c>
      <c r="S155" s="135" t="s">
        <v>59</v>
      </c>
      <c r="T155" s="127"/>
    </row>
    <row r="156" spans="1:20" s="5" customFormat="1" x14ac:dyDescent="0.35">
      <c r="A156" s="124" t="s">
        <v>1216</v>
      </c>
      <c r="B156" s="137" t="s">
        <v>1467</v>
      </c>
      <c r="C156" s="137" t="s">
        <v>299</v>
      </c>
      <c r="D156" s="127" t="s">
        <v>104</v>
      </c>
      <c r="E156" s="127"/>
      <c r="F156" s="127" t="s">
        <v>330</v>
      </c>
      <c r="G156" s="127"/>
      <c r="H156" s="73"/>
      <c r="I156" s="127" t="s">
        <v>30</v>
      </c>
      <c r="J156" s="137" t="s">
        <v>1376</v>
      </c>
      <c r="K156" s="138" t="s">
        <v>542</v>
      </c>
      <c r="L156" s="138"/>
      <c r="M156" s="138"/>
      <c r="N156" s="138"/>
      <c r="O156" s="129"/>
      <c r="P156" s="213" t="str">
        <f>INDEX('Policy Characteristics'!J:J,MATCH($C156,'Policy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156" s="127"/>
      <c r="R156" s="131"/>
      <c r="S156" s="135"/>
      <c r="T156" s="127"/>
    </row>
    <row r="157" spans="1:20" s="5" customFormat="1" x14ac:dyDescent="0.35">
      <c r="A157" s="124" t="s">
        <v>1216</v>
      </c>
      <c r="B157" s="137" t="s">
        <v>1467</v>
      </c>
      <c r="C157" s="137" t="s">
        <v>299</v>
      </c>
      <c r="D157" s="127" t="s">
        <v>105</v>
      </c>
      <c r="E157" s="127"/>
      <c r="F157" s="127" t="s">
        <v>331</v>
      </c>
      <c r="G157" s="127"/>
      <c r="H157" s="73">
        <v>117</v>
      </c>
      <c r="I157" s="127" t="s">
        <v>29</v>
      </c>
      <c r="J157" s="137" t="s">
        <v>1376</v>
      </c>
      <c r="K157" s="138" t="s">
        <v>542</v>
      </c>
      <c r="L157" s="138">
        <v>0</v>
      </c>
      <c r="M157" s="138">
        <v>0.4</v>
      </c>
      <c r="N157" s="138">
        <v>0.01</v>
      </c>
      <c r="O157" s="129" t="s">
        <v>17</v>
      </c>
      <c r="P157" s="213" t="str">
        <f>INDEX('Policy Characteristics'!J:J,MATCH($C157,'Policy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157" s="127" t="s">
        <v>250</v>
      </c>
      <c r="R157" s="131" t="s">
        <v>251</v>
      </c>
      <c r="S157" s="135" t="s">
        <v>59</v>
      </c>
      <c r="T157" s="127"/>
    </row>
    <row r="158" spans="1:20" s="5" customFormat="1" x14ac:dyDescent="0.35">
      <c r="A158" s="124" t="s">
        <v>1216</v>
      </c>
      <c r="B158" s="137" t="s">
        <v>1467</v>
      </c>
      <c r="C158" s="137" t="s">
        <v>299</v>
      </c>
      <c r="D158" s="127" t="s">
        <v>106</v>
      </c>
      <c r="E158" s="127"/>
      <c r="F158" s="127" t="s">
        <v>332</v>
      </c>
      <c r="G158" s="127"/>
      <c r="H158" s="73">
        <v>118</v>
      </c>
      <c r="I158" s="127" t="s">
        <v>29</v>
      </c>
      <c r="J158" s="137" t="s">
        <v>1376</v>
      </c>
      <c r="K158" s="138" t="s">
        <v>542</v>
      </c>
      <c r="L158" s="138">
        <v>0</v>
      </c>
      <c r="M158" s="138">
        <v>0.4</v>
      </c>
      <c r="N158" s="138">
        <v>0.01</v>
      </c>
      <c r="O158" s="129" t="s">
        <v>17</v>
      </c>
      <c r="P158" s="213" t="str">
        <f>INDEX('Policy Characteristics'!J:J,MATCH($C158,'Policy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158" s="127" t="s">
        <v>250</v>
      </c>
      <c r="R158" s="131" t="s">
        <v>251</v>
      </c>
      <c r="S158" s="135" t="s">
        <v>59</v>
      </c>
      <c r="T158" s="127"/>
    </row>
    <row r="159" spans="1:20" s="5" customFormat="1" x14ac:dyDescent="0.35">
      <c r="A159" s="124" t="s">
        <v>1216</v>
      </c>
      <c r="B159" s="137" t="s">
        <v>1467</v>
      </c>
      <c r="C159" s="137" t="s">
        <v>299</v>
      </c>
      <c r="D159" s="127" t="s">
        <v>107</v>
      </c>
      <c r="E159" s="127"/>
      <c r="F159" s="127" t="s">
        <v>333</v>
      </c>
      <c r="G159" s="127"/>
      <c r="H159" s="73">
        <v>119</v>
      </c>
      <c r="I159" s="127" t="s">
        <v>29</v>
      </c>
      <c r="J159" s="137" t="s">
        <v>1376</v>
      </c>
      <c r="K159" s="138" t="s">
        <v>542</v>
      </c>
      <c r="L159" s="138">
        <v>0</v>
      </c>
      <c r="M159" s="138">
        <v>0.4</v>
      </c>
      <c r="N159" s="138">
        <v>0.01</v>
      </c>
      <c r="O159" s="129" t="s">
        <v>17</v>
      </c>
      <c r="P159" s="213" t="str">
        <f>INDEX('Policy Characteristics'!J:J,MATCH($C159,'Policy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159" s="127" t="s">
        <v>250</v>
      </c>
      <c r="R159" s="131" t="s">
        <v>251</v>
      </c>
      <c r="S159" s="135" t="s">
        <v>59</v>
      </c>
      <c r="T159" s="127"/>
    </row>
    <row r="160" spans="1:20" s="5" customFormat="1" x14ac:dyDescent="0.35">
      <c r="A160" s="124" t="s">
        <v>1216</v>
      </c>
      <c r="B160" s="137" t="s">
        <v>1467</v>
      </c>
      <c r="C160" s="61" t="s">
        <v>300</v>
      </c>
      <c r="D160" s="127"/>
      <c r="E160" s="127"/>
      <c r="F160" s="127" t="s">
        <v>9</v>
      </c>
      <c r="G160" s="127"/>
      <c r="H160" s="73">
        <v>120</v>
      </c>
      <c r="I160" s="127" t="s">
        <v>29</v>
      </c>
      <c r="J160" s="137" t="s">
        <v>1376</v>
      </c>
      <c r="K160" s="61" t="s">
        <v>541</v>
      </c>
      <c r="L160" s="134">
        <v>0</v>
      </c>
      <c r="M160" s="134">
        <v>0.4</v>
      </c>
      <c r="N160" s="133">
        <v>0.01</v>
      </c>
      <c r="O160" s="127" t="s">
        <v>17</v>
      </c>
      <c r="P160" s="213" t="str">
        <f>INDEX('Policy Characteristics'!J:J,MATCH($C160,'Policy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160" s="127" t="s">
        <v>250</v>
      </c>
      <c r="R160" s="131" t="s">
        <v>251</v>
      </c>
      <c r="S160" s="135" t="s">
        <v>59</v>
      </c>
      <c r="T160" s="127"/>
    </row>
    <row r="161" spans="1:20" s="5" customFormat="1" x14ac:dyDescent="0.35">
      <c r="A161" s="124" t="s">
        <v>1216</v>
      </c>
      <c r="B161" s="137" t="s">
        <v>1467</v>
      </c>
      <c r="C161" s="61" t="s">
        <v>301</v>
      </c>
      <c r="D161" s="127" t="s">
        <v>468</v>
      </c>
      <c r="E161" s="127"/>
      <c r="F161" s="131" t="s">
        <v>472</v>
      </c>
      <c r="G161" s="127"/>
      <c r="H161" s="73">
        <v>121</v>
      </c>
      <c r="I161" s="127" t="s">
        <v>30</v>
      </c>
      <c r="J161" s="137" t="s">
        <v>1376</v>
      </c>
      <c r="K161" s="61" t="s">
        <v>540</v>
      </c>
      <c r="L161" s="134">
        <v>0</v>
      </c>
      <c r="M161" s="134">
        <v>0.4</v>
      </c>
      <c r="N161" s="133">
        <v>0.01</v>
      </c>
      <c r="O161" s="127" t="s">
        <v>17</v>
      </c>
      <c r="P161" s="213" t="str">
        <f>INDEX('Policy Characteristics'!J:J,MATCH($C161,'Policy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161" s="127" t="s">
        <v>250</v>
      </c>
      <c r="R161" s="131" t="s">
        <v>251</v>
      </c>
      <c r="S161" s="135" t="s">
        <v>59</v>
      </c>
      <c r="T161" s="127"/>
    </row>
    <row r="162" spans="1:20" s="3" customFormat="1" x14ac:dyDescent="0.35">
      <c r="A162" s="124" t="s">
        <v>1216</v>
      </c>
      <c r="B162" s="137" t="s">
        <v>1467</v>
      </c>
      <c r="C162" s="137" t="s">
        <v>301</v>
      </c>
      <c r="D162" s="131" t="s">
        <v>315</v>
      </c>
      <c r="E162" s="129"/>
      <c r="F162" s="131" t="s">
        <v>530</v>
      </c>
      <c r="G162" s="127"/>
      <c r="H162" s="73">
        <v>122</v>
      </c>
      <c r="I162" s="127" t="s">
        <v>29</v>
      </c>
      <c r="J162" s="137" t="s">
        <v>1376</v>
      </c>
      <c r="K162" s="138" t="s">
        <v>540</v>
      </c>
      <c r="L162" s="138">
        <v>0</v>
      </c>
      <c r="M162" s="138">
        <v>0.4</v>
      </c>
      <c r="N162" s="138">
        <v>0.01</v>
      </c>
      <c r="O162" s="129" t="s">
        <v>17</v>
      </c>
      <c r="P162" s="213" t="str">
        <f>INDEX('Policy Characteristics'!J:J,MATCH($C162,'Policy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162" s="127" t="s">
        <v>250</v>
      </c>
      <c r="R162" s="131" t="s">
        <v>251</v>
      </c>
      <c r="S162" s="135" t="s">
        <v>59</v>
      </c>
      <c r="T162" s="127"/>
    </row>
    <row r="163" spans="1:20" s="5" customFormat="1" x14ac:dyDescent="0.35">
      <c r="A163" s="124" t="s">
        <v>1216</v>
      </c>
      <c r="B163" s="137" t="s">
        <v>1467</v>
      </c>
      <c r="C163" s="137" t="s">
        <v>301</v>
      </c>
      <c r="D163" s="131" t="s">
        <v>62</v>
      </c>
      <c r="E163" s="129"/>
      <c r="F163" s="131" t="s">
        <v>334</v>
      </c>
      <c r="G163" s="127"/>
      <c r="H163" s="73">
        <v>123</v>
      </c>
      <c r="I163" s="127" t="s">
        <v>29</v>
      </c>
      <c r="J163" s="137" t="s">
        <v>1376</v>
      </c>
      <c r="K163" s="138" t="s">
        <v>540</v>
      </c>
      <c r="L163" s="138">
        <v>0</v>
      </c>
      <c r="M163" s="138">
        <v>0.4</v>
      </c>
      <c r="N163" s="138">
        <v>0.01</v>
      </c>
      <c r="O163" s="129" t="s">
        <v>17</v>
      </c>
      <c r="P163" s="213" t="str">
        <f>INDEX('Policy Characteristics'!J:J,MATCH($C163,'Policy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163" s="127" t="s">
        <v>250</v>
      </c>
      <c r="R163" s="131" t="s">
        <v>251</v>
      </c>
      <c r="S163" s="135" t="s">
        <v>59</v>
      </c>
      <c r="T163" s="127"/>
    </row>
    <row r="164" spans="1:20" s="5" customFormat="1" x14ac:dyDescent="0.35">
      <c r="A164" s="124" t="s">
        <v>1216</v>
      </c>
      <c r="B164" s="137" t="s">
        <v>1467</v>
      </c>
      <c r="C164" s="137" t="s">
        <v>301</v>
      </c>
      <c r="D164" s="131" t="s">
        <v>63</v>
      </c>
      <c r="E164" s="129"/>
      <c r="F164" s="131" t="s">
        <v>335</v>
      </c>
      <c r="G164" s="127"/>
      <c r="H164" s="73" t="s">
        <v>182</v>
      </c>
      <c r="I164" s="127" t="s">
        <v>30</v>
      </c>
      <c r="J164" s="137" t="s">
        <v>1376</v>
      </c>
      <c r="K164" s="138" t="s">
        <v>540</v>
      </c>
      <c r="L164" s="138"/>
      <c r="M164" s="138"/>
      <c r="N164" s="138"/>
      <c r="O164" s="129"/>
      <c r="P164" s="213" t="str">
        <f>INDEX('Policy Characteristics'!J:J,MATCH($C164,'Policy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164" s="127"/>
      <c r="R164" s="131"/>
      <c r="S164" s="135"/>
      <c r="T164" s="127"/>
    </row>
    <row r="165" spans="1:20" s="5" customFormat="1" x14ac:dyDescent="0.35">
      <c r="A165" s="124" t="s">
        <v>1216</v>
      </c>
      <c r="B165" s="137" t="s">
        <v>1467</v>
      </c>
      <c r="C165" s="137" t="s">
        <v>301</v>
      </c>
      <c r="D165" s="131" t="s">
        <v>469</v>
      </c>
      <c r="E165" s="129"/>
      <c r="F165" s="131" t="s">
        <v>474</v>
      </c>
      <c r="G165" s="127"/>
      <c r="H165" s="73" t="s">
        <v>182</v>
      </c>
      <c r="I165" s="127" t="s">
        <v>30</v>
      </c>
      <c r="J165" s="137" t="s">
        <v>1376</v>
      </c>
      <c r="K165" s="138" t="s">
        <v>540</v>
      </c>
      <c r="L165" s="138"/>
      <c r="M165" s="138"/>
      <c r="N165" s="138"/>
      <c r="O165" s="129"/>
      <c r="P165" s="213" t="str">
        <f>INDEX('Policy Characteristics'!J:J,MATCH($C165,'Policy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165" s="127"/>
      <c r="R165" s="131"/>
      <c r="S165" s="135"/>
      <c r="T165" s="127"/>
    </row>
    <row r="166" spans="1:20" s="5" customFormat="1" x14ac:dyDescent="0.35">
      <c r="A166" s="124" t="s">
        <v>1216</v>
      </c>
      <c r="B166" s="137" t="s">
        <v>1467</v>
      </c>
      <c r="C166" s="137" t="s">
        <v>301</v>
      </c>
      <c r="D166" s="131" t="s">
        <v>64</v>
      </c>
      <c r="E166" s="129"/>
      <c r="F166" s="131" t="s">
        <v>336</v>
      </c>
      <c r="G166" s="127"/>
      <c r="H166" s="73" t="s">
        <v>182</v>
      </c>
      <c r="I166" s="127" t="s">
        <v>30</v>
      </c>
      <c r="J166" s="137" t="s">
        <v>1376</v>
      </c>
      <c r="K166" s="138" t="s">
        <v>540</v>
      </c>
      <c r="L166" s="138"/>
      <c r="M166" s="138"/>
      <c r="N166" s="138"/>
      <c r="O166" s="129"/>
      <c r="P166" s="213" t="str">
        <f>INDEX('Policy Characteristics'!J:J,MATCH($C166,'Policy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166" s="127"/>
      <c r="R166" s="131"/>
      <c r="S166" s="135"/>
      <c r="T166" s="127"/>
    </row>
    <row r="167" spans="1:20" s="5" customFormat="1" x14ac:dyDescent="0.35">
      <c r="A167" s="124" t="s">
        <v>1216</v>
      </c>
      <c r="B167" s="137" t="s">
        <v>1467</v>
      </c>
      <c r="C167" s="137" t="s">
        <v>301</v>
      </c>
      <c r="D167" s="131" t="s">
        <v>65</v>
      </c>
      <c r="E167" s="129"/>
      <c r="F167" s="131" t="s">
        <v>337</v>
      </c>
      <c r="G167" s="127"/>
      <c r="H167" s="73" t="s">
        <v>182</v>
      </c>
      <c r="I167" s="127" t="s">
        <v>30</v>
      </c>
      <c r="J167" s="137" t="s">
        <v>1376</v>
      </c>
      <c r="K167" s="138" t="s">
        <v>540</v>
      </c>
      <c r="L167" s="138"/>
      <c r="M167" s="138"/>
      <c r="N167" s="138"/>
      <c r="O167" s="129"/>
      <c r="P167" s="213" t="str">
        <f>INDEX('Policy Characteristics'!J:J,MATCH($C167,'Policy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167" s="127"/>
      <c r="R167" s="131"/>
      <c r="S167" s="135"/>
      <c r="T167" s="127"/>
    </row>
    <row r="168" spans="1:20" s="5" customFormat="1" x14ac:dyDescent="0.35">
      <c r="A168" s="124" t="s">
        <v>1216</v>
      </c>
      <c r="B168" s="137" t="s">
        <v>1467</v>
      </c>
      <c r="C168" s="137" t="s">
        <v>301</v>
      </c>
      <c r="D168" s="131" t="s">
        <v>66</v>
      </c>
      <c r="E168" s="129"/>
      <c r="F168" s="131" t="s">
        <v>338</v>
      </c>
      <c r="G168" s="127"/>
      <c r="H168" s="73">
        <v>124</v>
      </c>
      <c r="I168" s="127" t="s">
        <v>30</v>
      </c>
      <c r="J168" s="137" t="s">
        <v>1376</v>
      </c>
      <c r="K168" s="138" t="s">
        <v>540</v>
      </c>
      <c r="L168" s="138">
        <v>0</v>
      </c>
      <c r="M168" s="138">
        <v>0.4</v>
      </c>
      <c r="N168" s="138">
        <v>0.01</v>
      </c>
      <c r="O168" s="129" t="s">
        <v>17</v>
      </c>
      <c r="P168" s="213" t="str">
        <f>INDEX('Policy Characteristics'!J:J,MATCH($C168,'Policy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168" s="127" t="s">
        <v>250</v>
      </c>
      <c r="R168" s="131" t="s">
        <v>251</v>
      </c>
      <c r="S168" s="135" t="s">
        <v>59</v>
      </c>
      <c r="T168" s="127"/>
    </row>
    <row r="169" spans="1:20" s="5" customFormat="1" x14ac:dyDescent="0.35">
      <c r="A169" s="124" t="s">
        <v>1216</v>
      </c>
      <c r="B169" s="137" t="s">
        <v>1467</v>
      </c>
      <c r="C169" s="137" t="s">
        <v>301</v>
      </c>
      <c r="D169" s="131" t="s">
        <v>318</v>
      </c>
      <c r="E169" s="129"/>
      <c r="F169" s="131" t="s">
        <v>531</v>
      </c>
      <c r="G169" s="127"/>
      <c r="H169" s="73">
        <v>193</v>
      </c>
      <c r="I169" s="127" t="s">
        <v>29</v>
      </c>
      <c r="J169" s="137" t="s">
        <v>1376</v>
      </c>
      <c r="K169" s="138" t="s">
        <v>540</v>
      </c>
      <c r="L169" s="138">
        <v>0</v>
      </c>
      <c r="M169" s="138">
        <v>0.4</v>
      </c>
      <c r="N169" s="138">
        <v>0.01</v>
      </c>
      <c r="O169" s="129" t="s">
        <v>17</v>
      </c>
      <c r="P169" s="213" t="str">
        <f>INDEX('Policy Characteristics'!J:J,MATCH($C169,'Policy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169" s="127" t="s">
        <v>250</v>
      </c>
      <c r="R169" s="131" t="s">
        <v>251</v>
      </c>
      <c r="S169" s="135" t="s">
        <v>59</v>
      </c>
      <c r="T169" s="127"/>
    </row>
    <row r="170" spans="1:20" s="5" customFormat="1" x14ac:dyDescent="0.35">
      <c r="A170" s="124" t="s">
        <v>1216</v>
      </c>
      <c r="B170" s="137" t="s">
        <v>1467</v>
      </c>
      <c r="C170" s="137" t="s">
        <v>301</v>
      </c>
      <c r="D170" s="131" t="s">
        <v>465</v>
      </c>
      <c r="E170" s="129"/>
      <c r="F170" s="131" t="s">
        <v>466</v>
      </c>
      <c r="G170" s="127"/>
      <c r="H170" s="73">
        <v>181</v>
      </c>
      <c r="I170" s="127" t="s">
        <v>30</v>
      </c>
      <c r="J170" s="137" t="s">
        <v>1376</v>
      </c>
      <c r="K170" s="138" t="s">
        <v>540</v>
      </c>
      <c r="L170" s="138">
        <v>0</v>
      </c>
      <c r="M170" s="138">
        <v>0.4</v>
      </c>
      <c r="N170" s="138">
        <v>0.01</v>
      </c>
      <c r="O170" s="129" t="s">
        <v>17</v>
      </c>
      <c r="P170" s="213" t="str">
        <f>INDEX('Policy Characteristics'!J:J,MATCH($C170,'Policy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170" s="127" t="s">
        <v>250</v>
      </c>
      <c r="R170" s="131" t="s">
        <v>251</v>
      </c>
      <c r="S170" s="135" t="s">
        <v>59</v>
      </c>
      <c r="T170" s="127"/>
    </row>
    <row r="171" spans="1:20" s="5" customFormat="1" x14ac:dyDescent="0.35">
      <c r="A171" s="124" t="s">
        <v>1216</v>
      </c>
      <c r="B171" s="137" t="s">
        <v>1467</v>
      </c>
      <c r="C171" s="137" t="s">
        <v>301</v>
      </c>
      <c r="D171" s="131" t="s">
        <v>475</v>
      </c>
      <c r="E171" s="129"/>
      <c r="F171" s="131" t="s">
        <v>477</v>
      </c>
      <c r="G171" s="127"/>
      <c r="H171" s="73"/>
      <c r="I171" s="127" t="s">
        <v>30</v>
      </c>
      <c r="J171" s="137" t="s">
        <v>1376</v>
      </c>
      <c r="K171" s="138" t="s">
        <v>540</v>
      </c>
      <c r="L171" s="138">
        <v>0</v>
      </c>
      <c r="M171" s="138">
        <v>0.4</v>
      </c>
      <c r="N171" s="138">
        <v>0.01</v>
      </c>
      <c r="O171" s="129" t="s">
        <v>17</v>
      </c>
      <c r="P171" s="213" t="str">
        <f>INDEX('Policy Characteristics'!J:J,MATCH($C171,'Policy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171" s="127"/>
      <c r="R171" s="131"/>
      <c r="S171" s="135"/>
      <c r="T171" s="127"/>
    </row>
    <row r="172" spans="1:20" s="5" customFormat="1" x14ac:dyDescent="0.35">
      <c r="A172" s="124" t="s">
        <v>1216</v>
      </c>
      <c r="B172" s="146" t="s">
        <v>1467</v>
      </c>
      <c r="C172" s="146" t="s">
        <v>301</v>
      </c>
      <c r="D172" s="126" t="s">
        <v>1008</v>
      </c>
      <c r="E172" s="160"/>
      <c r="F172" s="126" t="s">
        <v>1018</v>
      </c>
      <c r="G172" s="130"/>
      <c r="H172" s="158">
        <v>522</v>
      </c>
      <c r="I172" s="130" t="s">
        <v>29</v>
      </c>
      <c r="J172" s="146" t="s">
        <v>1376</v>
      </c>
      <c r="K172" s="161" t="s">
        <v>540</v>
      </c>
      <c r="L172" s="161">
        <v>0</v>
      </c>
      <c r="M172" s="161">
        <v>0.4</v>
      </c>
      <c r="N172" s="161">
        <v>0.01</v>
      </c>
      <c r="O172" s="160" t="s">
        <v>17</v>
      </c>
      <c r="P172" s="213" t="str">
        <f>INDEX('Policy Characteristics'!J:J,MATCH($C172,'Policy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172" s="127" t="s">
        <v>250</v>
      </c>
      <c r="R172" s="131" t="s">
        <v>251</v>
      </c>
      <c r="S172" s="135" t="s">
        <v>59</v>
      </c>
      <c r="T172" s="127"/>
    </row>
    <row r="173" spans="1:20" s="5" customFormat="1" x14ac:dyDescent="0.35">
      <c r="A173" s="124" t="s">
        <v>1216</v>
      </c>
      <c r="B173" s="146" t="s">
        <v>1467</v>
      </c>
      <c r="C173" s="146" t="s">
        <v>301</v>
      </c>
      <c r="D173" s="126" t="s">
        <v>1009</v>
      </c>
      <c r="E173" s="160"/>
      <c r="F173" s="126" t="s">
        <v>1019</v>
      </c>
      <c r="G173" s="130"/>
      <c r="H173" s="158">
        <v>523</v>
      </c>
      <c r="I173" s="130" t="s">
        <v>29</v>
      </c>
      <c r="J173" s="146" t="s">
        <v>1376</v>
      </c>
      <c r="K173" s="161" t="s">
        <v>540</v>
      </c>
      <c r="L173" s="161">
        <v>0</v>
      </c>
      <c r="M173" s="161">
        <v>0.4</v>
      </c>
      <c r="N173" s="161">
        <v>0.01</v>
      </c>
      <c r="O173" s="160" t="s">
        <v>17</v>
      </c>
      <c r="P173" s="213" t="str">
        <f>INDEX('Policy Characteristics'!J:J,MATCH($C173,'Policy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173" s="127" t="s">
        <v>250</v>
      </c>
      <c r="R173" s="131" t="s">
        <v>251</v>
      </c>
      <c r="S173" s="135" t="s">
        <v>59</v>
      </c>
      <c r="T173" s="127"/>
    </row>
    <row r="174" spans="1:20" s="5" customFormat="1" x14ac:dyDescent="0.35">
      <c r="A174" s="124" t="s">
        <v>1216</v>
      </c>
      <c r="B174" s="137" t="s">
        <v>1467</v>
      </c>
      <c r="C174" s="137" t="s">
        <v>301</v>
      </c>
      <c r="D174" s="131" t="s">
        <v>1096</v>
      </c>
      <c r="E174" s="127"/>
      <c r="F174" s="131" t="s">
        <v>1135</v>
      </c>
      <c r="G174" s="127"/>
      <c r="H174" s="73"/>
      <c r="I174" s="127" t="s">
        <v>30</v>
      </c>
      <c r="J174" s="137" t="s">
        <v>1376</v>
      </c>
      <c r="K174" s="138" t="s">
        <v>540</v>
      </c>
      <c r="L174" s="138"/>
      <c r="M174" s="138"/>
      <c r="N174" s="138"/>
      <c r="O174" s="129"/>
      <c r="P174" s="213" t="str">
        <f>INDEX('Policy Characteristics'!J:J,MATCH($C174,'Policy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174" s="127"/>
      <c r="R174" s="131"/>
      <c r="S174" s="135"/>
      <c r="T174" s="127"/>
    </row>
    <row r="175" spans="1:20" s="5" customFormat="1" x14ac:dyDescent="0.35">
      <c r="A175" s="124" t="s">
        <v>1216</v>
      </c>
      <c r="B175" s="137" t="s">
        <v>1467</v>
      </c>
      <c r="C175" s="61" t="s">
        <v>302</v>
      </c>
      <c r="D175" s="127" t="s">
        <v>120</v>
      </c>
      <c r="E175" s="127"/>
      <c r="F175" s="131" t="s">
        <v>339</v>
      </c>
      <c r="G175" s="127"/>
      <c r="H175" s="73">
        <v>125</v>
      </c>
      <c r="I175" s="127" t="s">
        <v>29</v>
      </c>
      <c r="J175" s="137" t="s">
        <v>1376</v>
      </c>
      <c r="K175" s="61" t="s">
        <v>539</v>
      </c>
      <c r="L175" s="134">
        <v>0</v>
      </c>
      <c r="M175" s="134">
        <v>0.4</v>
      </c>
      <c r="N175" s="133">
        <v>0.01</v>
      </c>
      <c r="O175" s="127" t="s">
        <v>17</v>
      </c>
      <c r="P175" s="213" t="str">
        <f>INDEX('Policy Characteristics'!J:J,MATCH($C175,'Policy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175" s="127" t="s">
        <v>250</v>
      </c>
      <c r="R175" s="131" t="s">
        <v>251</v>
      </c>
      <c r="S175" s="135" t="s">
        <v>59</v>
      </c>
      <c r="T175" s="127"/>
    </row>
    <row r="176" spans="1:20" s="5" customFormat="1" x14ac:dyDescent="0.35">
      <c r="A176" s="124" t="s">
        <v>1216</v>
      </c>
      <c r="B176" s="137" t="s">
        <v>1467</v>
      </c>
      <c r="C176" s="137" t="s">
        <v>302</v>
      </c>
      <c r="D176" s="131" t="s">
        <v>121</v>
      </c>
      <c r="E176" s="127"/>
      <c r="F176" s="126" t="s">
        <v>1017</v>
      </c>
      <c r="G176" s="127"/>
      <c r="H176" s="73">
        <v>126</v>
      </c>
      <c r="I176" s="127" t="s">
        <v>29</v>
      </c>
      <c r="J176" s="137" t="s">
        <v>1376</v>
      </c>
      <c r="K176" s="138" t="s">
        <v>539</v>
      </c>
      <c r="L176" s="138">
        <v>0</v>
      </c>
      <c r="M176" s="138">
        <v>0.4</v>
      </c>
      <c r="N176" s="138">
        <v>0.01</v>
      </c>
      <c r="O176" s="129" t="s">
        <v>17</v>
      </c>
      <c r="P176" s="213" t="str">
        <f>INDEX('Policy Characteristics'!J:J,MATCH($C176,'Policy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176" s="127" t="s">
        <v>250</v>
      </c>
      <c r="R176" s="131" t="s">
        <v>251</v>
      </c>
      <c r="S176" s="135" t="s">
        <v>59</v>
      </c>
      <c r="T176" s="127"/>
    </row>
    <row r="177" spans="1:20" s="5" customFormat="1" x14ac:dyDescent="0.35">
      <c r="A177" s="124" t="s">
        <v>1216</v>
      </c>
      <c r="B177" s="137" t="s">
        <v>1467</v>
      </c>
      <c r="C177" s="137" t="s">
        <v>302</v>
      </c>
      <c r="D177" s="131" t="s">
        <v>122</v>
      </c>
      <c r="E177" s="127"/>
      <c r="F177" s="131" t="s">
        <v>340</v>
      </c>
      <c r="G177" s="127"/>
      <c r="H177" s="73">
        <v>127</v>
      </c>
      <c r="I177" s="127" t="s">
        <v>29</v>
      </c>
      <c r="J177" s="137" t="s">
        <v>1376</v>
      </c>
      <c r="K177" s="138" t="s">
        <v>539</v>
      </c>
      <c r="L177" s="138">
        <v>0</v>
      </c>
      <c r="M177" s="138">
        <v>0.4</v>
      </c>
      <c r="N177" s="138">
        <v>0.01</v>
      </c>
      <c r="O177" s="129" t="s">
        <v>17</v>
      </c>
      <c r="P177" s="213" t="str">
        <f>INDEX('Policy Characteristics'!J:J,MATCH($C177,'Policy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177" s="127" t="s">
        <v>250</v>
      </c>
      <c r="R177" s="131" t="s">
        <v>251</v>
      </c>
      <c r="S177" s="135" t="s">
        <v>59</v>
      </c>
      <c r="T177" s="127"/>
    </row>
    <row r="178" spans="1:20" s="3" customFormat="1" x14ac:dyDescent="0.35">
      <c r="A178" s="124" t="s">
        <v>1216</v>
      </c>
      <c r="B178" s="137" t="s">
        <v>1467</v>
      </c>
      <c r="C178" s="137" t="s">
        <v>302</v>
      </c>
      <c r="D178" s="131" t="s">
        <v>123</v>
      </c>
      <c r="E178" s="127"/>
      <c r="F178" s="131" t="s">
        <v>341</v>
      </c>
      <c r="G178" s="127"/>
      <c r="H178" s="73">
        <v>128</v>
      </c>
      <c r="I178" s="127" t="s">
        <v>29</v>
      </c>
      <c r="J178" s="137" t="s">
        <v>1376</v>
      </c>
      <c r="K178" s="138" t="s">
        <v>539</v>
      </c>
      <c r="L178" s="138">
        <v>0</v>
      </c>
      <c r="M178" s="138">
        <v>0.4</v>
      </c>
      <c r="N178" s="138">
        <v>0.01</v>
      </c>
      <c r="O178" s="129" t="s">
        <v>17</v>
      </c>
      <c r="P178" s="213" t="str">
        <f>INDEX('Policy Characteristics'!J:J,MATCH($C178,'Policy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178" s="127" t="s">
        <v>250</v>
      </c>
      <c r="R178" s="131" t="s">
        <v>251</v>
      </c>
      <c r="S178" s="135" t="s">
        <v>59</v>
      </c>
      <c r="T178" s="127"/>
    </row>
    <row r="179" spans="1:20" s="3" customFormat="1" x14ac:dyDescent="0.35">
      <c r="A179" s="124" t="s">
        <v>1216</v>
      </c>
      <c r="B179" s="137" t="s">
        <v>1467</v>
      </c>
      <c r="C179" s="137" t="s">
        <v>302</v>
      </c>
      <c r="D179" s="131" t="s">
        <v>752</v>
      </c>
      <c r="E179" s="127"/>
      <c r="F179" s="131" t="s">
        <v>342</v>
      </c>
      <c r="G179" s="127"/>
      <c r="H179" s="73">
        <v>129</v>
      </c>
      <c r="I179" s="127" t="s">
        <v>30</v>
      </c>
      <c r="J179" s="137" t="s">
        <v>1376</v>
      </c>
      <c r="K179" s="138" t="s">
        <v>539</v>
      </c>
      <c r="L179" s="138">
        <v>0</v>
      </c>
      <c r="M179" s="138">
        <v>0.4</v>
      </c>
      <c r="N179" s="138">
        <v>0.01</v>
      </c>
      <c r="O179" s="129" t="s">
        <v>17</v>
      </c>
      <c r="P179" s="213" t="str">
        <f>INDEX('Policy Characteristics'!J:J,MATCH($C179,'Policy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179" s="127" t="s">
        <v>250</v>
      </c>
      <c r="R179" s="131" t="s">
        <v>251</v>
      </c>
      <c r="S179" s="135" t="s">
        <v>59</v>
      </c>
      <c r="T179" s="127"/>
    </row>
    <row r="180" spans="1:20" x14ac:dyDescent="0.35">
      <c r="A180" s="124" t="s">
        <v>1216</v>
      </c>
      <c r="B180" s="137" t="s">
        <v>1467</v>
      </c>
      <c r="C180" s="137" t="s">
        <v>302</v>
      </c>
      <c r="D180" s="131" t="s">
        <v>124</v>
      </c>
      <c r="E180" s="127"/>
      <c r="F180" s="126" t="s">
        <v>1131</v>
      </c>
      <c r="G180" s="127"/>
      <c r="H180" s="73">
        <v>130</v>
      </c>
      <c r="I180" s="127" t="s">
        <v>29</v>
      </c>
      <c r="J180" s="137" t="s">
        <v>1376</v>
      </c>
      <c r="K180" s="138" t="s">
        <v>539</v>
      </c>
      <c r="L180" s="138">
        <v>0</v>
      </c>
      <c r="M180" s="138">
        <v>0.4</v>
      </c>
      <c r="N180" s="138">
        <v>0.01</v>
      </c>
      <c r="O180" s="129" t="s">
        <v>17</v>
      </c>
      <c r="P180" s="213" t="str">
        <f>INDEX('Policy Characteristics'!J:J,MATCH($C180,'Policy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180" s="127" t="s">
        <v>250</v>
      </c>
      <c r="R180" s="131" t="s">
        <v>251</v>
      </c>
      <c r="S180" s="135" t="s">
        <v>59</v>
      </c>
      <c r="T180" s="127"/>
    </row>
    <row r="181" spans="1:20" x14ac:dyDescent="0.35">
      <c r="A181" s="124" t="s">
        <v>1216</v>
      </c>
      <c r="B181" s="137" t="s">
        <v>1467</v>
      </c>
      <c r="C181" s="137" t="s">
        <v>302</v>
      </c>
      <c r="D181" s="131" t="s">
        <v>125</v>
      </c>
      <c r="E181" s="127"/>
      <c r="F181" s="131" t="s">
        <v>343</v>
      </c>
      <c r="G181" s="127"/>
      <c r="H181" s="73">
        <v>131</v>
      </c>
      <c r="I181" s="127" t="s">
        <v>29</v>
      </c>
      <c r="J181" s="137" t="s">
        <v>1376</v>
      </c>
      <c r="K181" s="138" t="s">
        <v>539</v>
      </c>
      <c r="L181" s="138">
        <v>0</v>
      </c>
      <c r="M181" s="138">
        <v>0.4</v>
      </c>
      <c r="N181" s="138">
        <v>0.01</v>
      </c>
      <c r="O181" s="129" t="s">
        <v>17</v>
      </c>
      <c r="P181" s="213" t="str">
        <f>INDEX('Policy Characteristics'!J:J,MATCH($C181,'Policy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181" s="127" t="s">
        <v>250</v>
      </c>
      <c r="R181" s="131" t="s">
        <v>251</v>
      </c>
      <c r="S181" s="135" t="s">
        <v>59</v>
      </c>
      <c r="T181" s="127"/>
    </row>
    <row r="182" spans="1:20" x14ac:dyDescent="0.35">
      <c r="A182" s="124" t="s">
        <v>1216</v>
      </c>
      <c r="B182" s="137" t="s">
        <v>1467</v>
      </c>
      <c r="C182" s="137" t="s">
        <v>302</v>
      </c>
      <c r="D182" s="131" t="s">
        <v>126</v>
      </c>
      <c r="E182" s="127"/>
      <c r="F182" s="131" t="s">
        <v>344</v>
      </c>
      <c r="G182" s="127"/>
      <c r="H182" s="73">
        <v>132</v>
      </c>
      <c r="I182" s="127" t="s">
        <v>29</v>
      </c>
      <c r="J182" s="137" t="s">
        <v>1376</v>
      </c>
      <c r="K182" s="138" t="s">
        <v>539</v>
      </c>
      <c r="L182" s="138">
        <v>0</v>
      </c>
      <c r="M182" s="138">
        <v>0.4</v>
      </c>
      <c r="N182" s="138">
        <v>0.01</v>
      </c>
      <c r="O182" s="129" t="s">
        <v>17</v>
      </c>
      <c r="P182" s="213" t="str">
        <f>INDEX('Policy Characteristics'!J:J,MATCH($C182,'Policy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182" s="127" t="s">
        <v>250</v>
      </c>
      <c r="R182" s="131" t="s">
        <v>251</v>
      </c>
      <c r="S182" s="135" t="s">
        <v>59</v>
      </c>
      <c r="T182" s="127"/>
    </row>
    <row r="183" spans="1:20" x14ac:dyDescent="0.35">
      <c r="A183" s="124" t="s">
        <v>1216</v>
      </c>
      <c r="B183" s="137" t="s">
        <v>1467</v>
      </c>
      <c r="C183" s="61" t="s">
        <v>303</v>
      </c>
      <c r="D183" s="127" t="s">
        <v>517</v>
      </c>
      <c r="E183" s="127"/>
      <c r="F183" s="127" t="s">
        <v>496</v>
      </c>
      <c r="G183" s="127"/>
      <c r="H183" s="73">
        <v>133</v>
      </c>
      <c r="I183" s="127" t="s">
        <v>29</v>
      </c>
      <c r="J183" s="137" t="s">
        <v>1376</v>
      </c>
      <c r="K183" s="61" t="s">
        <v>538</v>
      </c>
      <c r="L183" s="134">
        <v>0</v>
      </c>
      <c r="M183" s="134">
        <v>0.4</v>
      </c>
      <c r="N183" s="133">
        <v>0.01</v>
      </c>
      <c r="O183" s="127" t="s">
        <v>17</v>
      </c>
      <c r="P183" s="213" t="str">
        <f>INDEX('Policy Characteristics'!J:J,MATCH($C183,'Policy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183" s="127" t="s">
        <v>250</v>
      </c>
      <c r="R183" s="131" t="s">
        <v>251</v>
      </c>
      <c r="S183" s="135" t="s">
        <v>59</v>
      </c>
      <c r="T183" s="127"/>
    </row>
    <row r="184" spans="1:20" x14ac:dyDescent="0.35">
      <c r="A184" s="124" t="s">
        <v>1216</v>
      </c>
      <c r="B184" s="137" t="s">
        <v>1467</v>
      </c>
      <c r="C184" s="137" t="s">
        <v>303</v>
      </c>
      <c r="D184" s="127" t="s">
        <v>518</v>
      </c>
      <c r="E184" s="127"/>
      <c r="F184" s="127" t="s">
        <v>497</v>
      </c>
      <c r="G184" s="127"/>
      <c r="H184" s="73">
        <v>134</v>
      </c>
      <c r="I184" s="127" t="s">
        <v>30</v>
      </c>
      <c r="J184" s="137" t="s">
        <v>1376</v>
      </c>
      <c r="K184" s="138" t="s">
        <v>538</v>
      </c>
      <c r="L184" s="138">
        <v>0</v>
      </c>
      <c r="M184" s="138">
        <v>0.4</v>
      </c>
      <c r="N184" s="138">
        <v>0.01</v>
      </c>
      <c r="O184" s="129" t="s">
        <v>17</v>
      </c>
      <c r="P184" s="213" t="str">
        <f>INDEX('Policy Characteristics'!J:J,MATCH($C184,'Policy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184" s="127" t="s">
        <v>250</v>
      </c>
      <c r="R184" s="131" t="s">
        <v>251</v>
      </c>
      <c r="S184" s="135" t="s">
        <v>59</v>
      </c>
      <c r="T184" s="127"/>
    </row>
    <row r="185" spans="1:20" x14ac:dyDescent="0.35">
      <c r="A185" s="124" t="s">
        <v>1216</v>
      </c>
      <c r="B185" s="137" t="s">
        <v>1467</v>
      </c>
      <c r="C185" s="137" t="s">
        <v>303</v>
      </c>
      <c r="D185" s="127" t="s">
        <v>519</v>
      </c>
      <c r="E185" s="127"/>
      <c r="F185" s="127" t="s">
        <v>498</v>
      </c>
      <c r="G185" s="127"/>
      <c r="H185" s="73">
        <v>135</v>
      </c>
      <c r="I185" s="127" t="s">
        <v>29</v>
      </c>
      <c r="J185" s="137" t="s">
        <v>1376</v>
      </c>
      <c r="K185" s="138" t="s">
        <v>538</v>
      </c>
      <c r="L185" s="138">
        <v>0</v>
      </c>
      <c r="M185" s="138">
        <v>0.4</v>
      </c>
      <c r="N185" s="138">
        <v>0.01</v>
      </c>
      <c r="O185" s="129" t="s">
        <v>17</v>
      </c>
      <c r="P185" s="213" t="str">
        <f>INDEX('Policy Characteristics'!J:J,MATCH($C185,'Policy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185" s="127" t="s">
        <v>250</v>
      </c>
      <c r="R185" s="131" t="s">
        <v>251</v>
      </c>
      <c r="S185" s="135" t="s">
        <v>59</v>
      </c>
      <c r="T185" s="127"/>
    </row>
    <row r="186" spans="1:20" x14ac:dyDescent="0.35">
      <c r="A186" s="124" t="s">
        <v>1216</v>
      </c>
      <c r="B186" s="137" t="s">
        <v>1467</v>
      </c>
      <c r="C186" s="137" t="s">
        <v>303</v>
      </c>
      <c r="D186" s="127" t="s">
        <v>520</v>
      </c>
      <c r="E186" s="127"/>
      <c r="F186" s="127" t="s">
        <v>499</v>
      </c>
      <c r="G186" s="127"/>
      <c r="H186" s="73">
        <v>136</v>
      </c>
      <c r="I186" s="127" t="s">
        <v>29</v>
      </c>
      <c r="J186" s="137" t="s">
        <v>1376</v>
      </c>
      <c r="K186" s="138" t="s">
        <v>538</v>
      </c>
      <c r="L186" s="138">
        <v>0</v>
      </c>
      <c r="M186" s="138">
        <v>0.4</v>
      </c>
      <c r="N186" s="138">
        <v>0.01</v>
      </c>
      <c r="O186" s="129" t="s">
        <v>17</v>
      </c>
      <c r="P186" s="213" t="str">
        <f>INDEX('Policy Characteristics'!J:J,MATCH($C186,'Policy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186" s="127" t="s">
        <v>250</v>
      </c>
      <c r="R186" s="131" t="s">
        <v>251</v>
      </c>
      <c r="S186" s="135" t="s">
        <v>59</v>
      </c>
      <c r="T186" s="127"/>
    </row>
    <row r="187" spans="1:20" x14ac:dyDescent="0.35">
      <c r="A187" s="124" t="s">
        <v>1216</v>
      </c>
      <c r="B187" s="137" t="s">
        <v>1467</v>
      </c>
      <c r="C187" s="137" t="s">
        <v>303</v>
      </c>
      <c r="D187" s="127" t="s">
        <v>521</v>
      </c>
      <c r="E187" s="127"/>
      <c r="F187" s="127" t="s">
        <v>500</v>
      </c>
      <c r="G187" s="127"/>
      <c r="H187" s="73">
        <v>137</v>
      </c>
      <c r="I187" s="127" t="s">
        <v>30</v>
      </c>
      <c r="J187" s="137" t="s">
        <v>1376</v>
      </c>
      <c r="K187" s="138" t="s">
        <v>538</v>
      </c>
      <c r="L187" s="138">
        <v>0</v>
      </c>
      <c r="M187" s="138">
        <v>0.4</v>
      </c>
      <c r="N187" s="138">
        <v>0.01</v>
      </c>
      <c r="O187" s="129" t="s">
        <v>17</v>
      </c>
      <c r="P187" s="213" t="str">
        <f>INDEX('Policy Characteristics'!J:J,MATCH($C187,'Policy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187" s="127" t="s">
        <v>250</v>
      </c>
      <c r="R187" s="131" t="s">
        <v>251</v>
      </c>
      <c r="S187" s="135" t="s">
        <v>59</v>
      </c>
      <c r="T187" s="127"/>
    </row>
    <row r="188" spans="1:20" x14ac:dyDescent="0.35">
      <c r="A188" s="124" t="s">
        <v>1216</v>
      </c>
      <c r="B188" s="137" t="s">
        <v>1467</v>
      </c>
      <c r="C188" s="137" t="s">
        <v>303</v>
      </c>
      <c r="D188" s="127" t="s">
        <v>522</v>
      </c>
      <c r="E188" s="127"/>
      <c r="F188" s="127" t="s">
        <v>501</v>
      </c>
      <c r="G188" s="127"/>
      <c r="H188" s="73">
        <v>138</v>
      </c>
      <c r="I188" s="127" t="s">
        <v>29</v>
      </c>
      <c r="J188" s="137" t="s">
        <v>1376</v>
      </c>
      <c r="K188" s="138" t="s">
        <v>538</v>
      </c>
      <c r="L188" s="138">
        <v>0</v>
      </c>
      <c r="M188" s="138">
        <v>0.4</v>
      </c>
      <c r="N188" s="138">
        <v>0.01</v>
      </c>
      <c r="O188" s="129" t="s">
        <v>17</v>
      </c>
      <c r="P188" s="213" t="str">
        <f>INDEX('Policy Characteristics'!J:J,MATCH($C188,'Policy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188" s="127" t="s">
        <v>250</v>
      </c>
      <c r="R188" s="131" t="s">
        <v>251</v>
      </c>
      <c r="S188" s="135" t="s">
        <v>59</v>
      </c>
      <c r="T188" s="127"/>
    </row>
    <row r="189" spans="1:20" x14ac:dyDescent="0.35">
      <c r="A189" s="124" t="s">
        <v>1216</v>
      </c>
      <c r="B189" s="150" t="s">
        <v>1468</v>
      </c>
      <c r="C189" s="150" t="s">
        <v>681</v>
      </c>
      <c r="D189" s="150" t="s">
        <v>23</v>
      </c>
      <c r="E189" s="150" t="s">
        <v>506</v>
      </c>
      <c r="F189" s="150" t="s">
        <v>23</v>
      </c>
      <c r="G189" s="150" t="s">
        <v>741</v>
      </c>
      <c r="H189" s="154">
        <v>300</v>
      </c>
      <c r="I189" s="127" t="s">
        <v>29</v>
      </c>
      <c r="J189" s="150" t="s">
        <v>1377</v>
      </c>
      <c r="K189" s="150" t="s">
        <v>682</v>
      </c>
      <c r="L189" s="143">
        <v>0</v>
      </c>
      <c r="M189" s="143">
        <v>1</v>
      </c>
      <c r="N189" s="143">
        <v>0.02</v>
      </c>
      <c r="O189" s="150" t="s">
        <v>683</v>
      </c>
      <c r="P189" s="213" t="str">
        <f>INDEX('Policy Characteristics'!J:J,MATCH($C189,'Policy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 **LDVs:** In Saudi Arabia, starting with model year 2017, light-duty vehicle exhaust emission regulations are based on ECE 83/2005 Euro IV and ECE R 49 Euro IV limits.  Euro IV was a 47-57% reduction (varying by pollutant) relative to the older Euro III standards.  // **HDVs:** In Saudi Arabia, there are currently no conventional pollutant emissions standards for medium and heavy trucks. // **Aircraft:** In Saudi Arabia, there are currently no conventional pollutant emissions standards for aircraft. // **Rail:** In Saudi Arabia, there are currently no conventional pollutant emissions standards for rail. // **Ships:** In Saudi Arabia, there are currently no conventional pollutant emissions standards for ships. // **Motorbikes:** In Saudi Arabia, there are currently no conventional pollutant emissions standards for motorbikes. // **CCE Category:** Reduce</v>
      </c>
      <c r="Q189" s="162" t="s">
        <v>685</v>
      </c>
      <c r="R189" s="150" t="s">
        <v>684</v>
      </c>
      <c r="S189" s="163"/>
      <c r="T189" s="150"/>
    </row>
    <row r="190" spans="1:20" x14ac:dyDescent="0.35">
      <c r="A190" s="124" t="s">
        <v>1216</v>
      </c>
      <c r="B190" s="137" t="s">
        <v>1468</v>
      </c>
      <c r="C190" s="137" t="s">
        <v>681</v>
      </c>
      <c r="D190" s="150" t="s">
        <v>23</v>
      </c>
      <c r="E190" s="150" t="s">
        <v>503</v>
      </c>
      <c r="F190" s="150" t="s">
        <v>23</v>
      </c>
      <c r="G190" s="150" t="s">
        <v>503</v>
      </c>
      <c r="H190" s="154">
        <v>301</v>
      </c>
      <c r="I190" s="127" t="s">
        <v>29</v>
      </c>
      <c r="J190" s="137" t="s">
        <v>1377</v>
      </c>
      <c r="K190" s="137" t="s">
        <v>682</v>
      </c>
      <c r="L190" s="164">
        <v>0</v>
      </c>
      <c r="M190" s="164">
        <v>1</v>
      </c>
      <c r="N190" s="164">
        <v>0.02</v>
      </c>
      <c r="O190" s="137" t="s">
        <v>683</v>
      </c>
      <c r="P190" s="213" t="str">
        <f>INDEX('Policy Characteristics'!J:J,MATCH($C190,'Policy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 **LDVs:** In Saudi Arabia, starting with model year 2017, light-duty vehicle exhaust emission regulations are based on ECE 83/2005 Euro IV and ECE R 49 Euro IV limits.  Euro IV was a 47-57% reduction (varying by pollutant) relative to the older Euro III standards.  // **HDVs:** In Saudi Arabia, there are currently no conventional pollutant emissions standards for medium and heavy trucks. // **Aircraft:** In Saudi Arabia, there are currently no conventional pollutant emissions standards for aircraft. // **Rail:** In Saudi Arabia, there are currently no conventional pollutant emissions standards for rail. // **Ships:** In Saudi Arabia, there are currently no conventional pollutant emissions standards for ships. // **Motorbikes:** In Saudi Arabia, there are currently no conventional pollutant emissions standards for motorbikes. // **CCE Category:** Reduce</v>
      </c>
      <c r="Q190" s="137" t="s">
        <v>685</v>
      </c>
      <c r="R190" s="137" t="s">
        <v>684</v>
      </c>
      <c r="S190" s="163"/>
      <c r="T190" s="150"/>
    </row>
    <row r="191" spans="1:20" x14ac:dyDescent="0.35">
      <c r="A191" s="124" t="s">
        <v>1216</v>
      </c>
      <c r="B191" s="137" t="s">
        <v>1468</v>
      </c>
      <c r="C191" s="137" t="s">
        <v>681</v>
      </c>
      <c r="D191" s="150" t="s">
        <v>23</v>
      </c>
      <c r="E191" s="150" t="s">
        <v>507</v>
      </c>
      <c r="F191" s="150" t="s">
        <v>23</v>
      </c>
      <c r="G191" s="150" t="s">
        <v>507</v>
      </c>
      <c r="H191" s="154">
        <v>302</v>
      </c>
      <c r="I191" s="127" t="s">
        <v>29</v>
      </c>
      <c r="J191" s="137" t="s">
        <v>1377</v>
      </c>
      <c r="K191" s="137" t="s">
        <v>682</v>
      </c>
      <c r="L191" s="164">
        <v>0</v>
      </c>
      <c r="M191" s="164">
        <v>1</v>
      </c>
      <c r="N191" s="164">
        <v>0.02</v>
      </c>
      <c r="O191" s="137" t="s">
        <v>683</v>
      </c>
      <c r="P191" s="213" t="str">
        <f>INDEX('Policy Characteristics'!J:J,MATCH($C191,'Policy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 **LDVs:** In Saudi Arabia, starting with model year 2017, light-duty vehicle exhaust emission regulations are based on ECE 83/2005 Euro IV and ECE R 49 Euro IV limits.  Euro IV was a 47-57% reduction (varying by pollutant) relative to the older Euro III standards.  // **HDVs:** In Saudi Arabia, there are currently no conventional pollutant emissions standards for medium and heavy trucks. // **Aircraft:** In Saudi Arabia, there are currently no conventional pollutant emissions standards for aircraft. // **Rail:** In Saudi Arabia, there are currently no conventional pollutant emissions standards for rail. // **Ships:** In Saudi Arabia, there are currently no conventional pollutant emissions standards for ships. // **Motorbikes:** In Saudi Arabia, there are currently no conventional pollutant emissions standards for motorbikes. // **CCE Category:** Reduce</v>
      </c>
      <c r="Q191" s="137" t="s">
        <v>685</v>
      </c>
      <c r="R191" s="137" t="s">
        <v>684</v>
      </c>
      <c r="S191" s="163"/>
      <c r="T191" s="150"/>
    </row>
    <row r="192" spans="1:20" x14ac:dyDescent="0.35">
      <c r="A192" s="124" t="s">
        <v>1216</v>
      </c>
      <c r="B192" s="137" t="s">
        <v>1468</v>
      </c>
      <c r="C192" s="137" t="s">
        <v>681</v>
      </c>
      <c r="D192" s="150" t="s">
        <v>23</v>
      </c>
      <c r="E192" s="150" t="s">
        <v>508</v>
      </c>
      <c r="F192" s="150" t="s">
        <v>23</v>
      </c>
      <c r="G192" s="150" t="s">
        <v>508</v>
      </c>
      <c r="H192" s="154">
        <v>303</v>
      </c>
      <c r="I192" s="127" t="s">
        <v>29</v>
      </c>
      <c r="J192" s="137" t="s">
        <v>1377</v>
      </c>
      <c r="K192" s="137" t="s">
        <v>682</v>
      </c>
      <c r="L192" s="164">
        <v>0</v>
      </c>
      <c r="M192" s="164">
        <v>1</v>
      </c>
      <c r="N192" s="164">
        <v>0.02</v>
      </c>
      <c r="O192" s="137" t="s">
        <v>683</v>
      </c>
      <c r="P192" s="213" t="str">
        <f>INDEX('Policy Characteristics'!J:J,MATCH($C192,'Policy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 **LDVs:** In Saudi Arabia, starting with model year 2017, light-duty vehicle exhaust emission regulations are based on ECE 83/2005 Euro IV and ECE R 49 Euro IV limits.  Euro IV was a 47-57% reduction (varying by pollutant) relative to the older Euro III standards.  // **HDVs:** In Saudi Arabia, there are currently no conventional pollutant emissions standards for medium and heavy trucks. // **Aircraft:** In Saudi Arabia, there are currently no conventional pollutant emissions standards for aircraft. // **Rail:** In Saudi Arabia, there are currently no conventional pollutant emissions standards for rail. // **Ships:** In Saudi Arabia, there are currently no conventional pollutant emissions standards for ships. // **Motorbikes:** In Saudi Arabia, there are currently no conventional pollutant emissions standards for motorbikes. // **CCE Category:** Reduce</v>
      </c>
      <c r="Q192" s="137" t="s">
        <v>685</v>
      </c>
      <c r="R192" s="137" t="s">
        <v>684</v>
      </c>
      <c r="S192" s="163"/>
      <c r="T192" s="150"/>
    </row>
    <row r="193" spans="1:20" x14ac:dyDescent="0.35">
      <c r="A193" s="124" t="s">
        <v>1216</v>
      </c>
      <c r="B193" s="137" t="s">
        <v>1468</v>
      </c>
      <c r="C193" s="137" t="s">
        <v>681</v>
      </c>
      <c r="D193" s="150" t="s">
        <v>23</v>
      </c>
      <c r="E193" s="150" t="s">
        <v>509</v>
      </c>
      <c r="F193" s="150" t="s">
        <v>23</v>
      </c>
      <c r="G193" s="150" t="s">
        <v>603</v>
      </c>
      <c r="H193" s="154">
        <v>304</v>
      </c>
      <c r="I193" s="127" t="s">
        <v>29</v>
      </c>
      <c r="J193" s="137" t="s">
        <v>1377</v>
      </c>
      <c r="K193" s="137" t="s">
        <v>682</v>
      </c>
      <c r="L193" s="164">
        <v>0</v>
      </c>
      <c r="M193" s="164">
        <v>1</v>
      </c>
      <c r="N193" s="164">
        <v>0.02</v>
      </c>
      <c r="O193" s="137" t="s">
        <v>683</v>
      </c>
      <c r="P193" s="213" t="str">
        <f>INDEX('Policy Characteristics'!J:J,MATCH($C193,'Policy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 **LDVs:** In Saudi Arabia, starting with model year 2017, light-duty vehicle exhaust emission regulations are based on ECE 83/2005 Euro IV and ECE R 49 Euro IV limits.  Euro IV was a 47-57% reduction (varying by pollutant) relative to the older Euro III standards.  // **HDVs:** In Saudi Arabia, there are currently no conventional pollutant emissions standards for medium and heavy trucks. // **Aircraft:** In Saudi Arabia, there are currently no conventional pollutant emissions standards for aircraft. // **Rail:** In Saudi Arabia, there are currently no conventional pollutant emissions standards for rail. // **Ships:** In Saudi Arabia, there are currently no conventional pollutant emissions standards for ships. // **Motorbikes:** In Saudi Arabia, there are currently no conventional pollutant emissions standards for motorbikes. // **CCE Category:** Reduce</v>
      </c>
      <c r="Q193" s="137" t="s">
        <v>685</v>
      </c>
      <c r="R193" s="137" t="s">
        <v>684</v>
      </c>
      <c r="S193" s="163"/>
      <c r="T193" s="150"/>
    </row>
    <row r="194" spans="1:20" x14ac:dyDescent="0.35">
      <c r="A194" s="124" t="s">
        <v>1216</v>
      </c>
      <c r="B194" s="137" t="s">
        <v>1468</v>
      </c>
      <c r="C194" s="137" t="s">
        <v>681</v>
      </c>
      <c r="D194" s="150" t="s">
        <v>23</v>
      </c>
      <c r="E194" s="150" t="s">
        <v>510</v>
      </c>
      <c r="F194" s="150" t="s">
        <v>23</v>
      </c>
      <c r="G194" s="150" t="s">
        <v>510</v>
      </c>
      <c r="H194" s="154">
        <v>305</v>
      </c>
      <c r="I194" s="127" t="s">
        <v>29</v>
      </c>
      <c r="J194" s="137" t="s">
        <v>1377</v>
      </c>
      <c r="K194" s="137" t="s">
        <v>682</v>
      </c>
      <c r="L194" s="164">
        <v>0</v>
      </c>
      <c r="M194" s="164">
        <v>1</v>
      </c>
      <c r="N194" s="164">
        <v>0.02</v>
      </c>
      <c r="O194" s="137" t="s">
        <v>683</v>
      </c>
      <c r="P194" s="213" t="str">
        <f>INDEX('Policy Characteristics'!J:J,MATCH($C194,'Policy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 **LDVs:** In Saudi Arabia, starting with model year 2017, light-duty vehicle exhaust emission regulations are based on ECE 83/2005 Euro IV and ECE R 49 Euro IV limits.  Euro IV was a 47-57% reduction (varying by pollutant) relative to the older Euro III standards.  // **HDVs:** In Saudi Arabia, there are currently no conventional pollutant emissions standards for medium and heavy trucks. // **Aircraft:** In Saudi Arabia, there are currently no conventional pollutant emissions standards for aircraft. // **Rail:** In Saudi Arabia, there are currently no conventional pollutant emissions standards for rail. // **Ships:** In Saudi Arabia, there are currently no conventional pollutant emissions standards for ships. // **Motorbikes:** In Saudi Arabia, there are currently no conventional pollutant emissions standards for motorbikes. // **CCE Category:** Reduce</v>
      </c>
      <c r="Q194" s="137" t="s">
        <v>685</v>
      </c>
      <c r="R194" s="137" t="s">
        <v>684</v>
      </c>
      <c r="S194" s="163"/>
      <c r="T194" s="150"/>
    </row>
    <row r="195" spans="1:20" x14ac:dyDescent="0.35">
      <c r="A195" s="124" t="s">
        <v>1216</v>
      </c>
      <c r="B195" s="137" t="s">
        <v>1468</v>
      </c>
      <c r="C195" s="137" t="s">
        <v>681</v>
      </c>
      <c r="D195" s="150" t="s">
        <v>23</v>
      </c>
      <c r="E195" s="150" t="s">
        <v>511</v>
      </c>
      <c r="F195" s="150" t="s">
        <v>23</v>
      </c>
      <c r="G195" s="150" t="s">
        <v>511</v>
      </c>
      <c r="H195" s="154">
        <v>306</v>
      </c>
      <c r="I195" s="127" t="s">
        <v>29</v>
      </c>
      <c r="J195" s="137" t="s">
        <v>1377</v>
      </c>
      <c r="K195" s="137" t="s">
        <v>682</v>
      </c>
      <c r="L195" s="164">
        <v>0</v>
      </c>
      <c r="M195" s="164">
        <v>1</v>
      </c>
      <c r="N195" s="164">
        <v>0.02</v>
      </c>
      <c r="O195" s="137" t="s">
        <v>683</v>
      </c>
      <c r="P195" s="213" t="str">
        <f>INDEX('Policy Characteristics'!J:J,MATCH($C195,'Policy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 **LDVs:** In Saudi Arabia, starting with model year 2017, light-duty vehicle exhaust emission regulations are based on ECE 83/2005 Euro IV and ECE R 49 Euro IV limits.  Euro IV was a 47-57% reduction (varying by pollutant) relative to the older Euro III standards.  // **HDVs:** In Saudi Arabia, there are currently no conventional pollutant emissions standards for medium and heavy trucks. // **Aircraft:** In Saudi Arabia, there are currently no conventional pollutant emissions standards for aircraft. // **Rail:** In Saudi Arabia, there are currently no conventional pollutant emissions standards for rail. // **Ships:** In Saudi Arabia, there are currently no conventional pollutant emissions standards for ships. // **Motorbikes:** In Saudi Arabia, there are currently no conventional pollutant emissions standards for motorbikes. // **CCE Category:** Reduce</v>
      </c>
      <c r="Q195" s="137" t="s">
        <v>685</v>
      </c>
      <c r="R195" s="137" t="s">
        <v>684</v>
      </c>
      <c r="S195" s="163"/>
      <c r="T195" s="150"/>
    </row>
    <row r="196" spans="1:20" x14ac:dyDescent="0.35">
      <c r="A196" s="124" t="s">
        <v>1216</v>
      </c>
      <c r="B196" s="137" t="s">
        <v>1468</v>
      </c>
      <c r="C196" s="137" t="s">
        <v>681</v>
      </c>
      <c r="D196" s="150" t="s">
        <v>23</v>
      </c>
      <c r="E196" s="150" t="s">
        <v>512</v>
      </c>
      <c r="F196" s="150" t="s">
        <v>23</v>
      </c>
      <c r="G196" s="150" t="s">
        <v>512</v>
      </c>
      <c r="H196" s="154">
        <v>307</v>
      </c>
      <c r="I196" s="127" t="s">
        <v>29</v>
      </c>
      <c r="J196" s="137" t="s">
        <v>1377</v>
      </c>
      <c r="K196" s="137" t="s">
        <v>682</v>
      </c>
      <c r="L196" s="164">
        <v>0</v>
      </c>
      <c r="M196" s="164">
        <v>1</v>
      </c>
      <c r="N196" s="164">
        <v>0.02</v>
      </c>
      <c r="O196" s="137" t="s">
        <v>683</v>
      </c>
      <c r="P196" s="213" t="str">
        <f>INDEX('Policy Characteristics'!J:J,MATCH($C196,'Policy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 **LDVs:** In Saudi Arabia, starting with model year 2017, light-duty vehicle exhaust emission regulations are based on ECE 83/2005 Euro IV and ECE R 49 Euro IV limits.  Euro IV was a 47-57% reduction (varying by pollutant) relative to the older Euro III standards.  // **HDVs:** In Saudi Arabia, there are currently no conventional pollutant emissions standards for medium and heavy trucks. // **Aircraft:** In Saudi Arabia, there are currently no conventional pollutant emissions standards for aircraft. // **Rail:** In Saudi Arabia, there are currently no conventional pollutant emissions standards for rail. // **Ships:** In Saudi Arabia, there are currently no conventional pollutant emissions standards for ships. // **Motorbikes:** In Saudi Arabia, there are currently no conventional pollutant emissions standards for motorbikes. // **CCE Category:** Reduce</v>
      </c>
      <c r="Q196" s="137" t="s">
        <v>685</v>
      </c>
      <c r="R196" s="137" t="s">
        <v>684</v>
      </c>
      <c r="S196" s="163"/>
      <c r="T196" s="150"/>
    </row>
    <row r="197" spans="1:20" x14ac:dyDescent="0.35">
      <c r="A197" s="124" t="s">
        <v>1216</v>
      </c>
      <c r="B197" s="137" t="s">
        <v>1468</v>
      </c>
      <c r="C197" s="137" t="s">
        <v>681</v>
      </c>
      <c r="D197" s="150" t="s">
        <v>23</v>
      </c>
      <c r="E197" s="150" t="s">
        <v>513</v>
      </c>
      <c r="F197" s="150" t="s">
        <v>23</v>
      </c>
      <c r="G197" s="150" t="s">
        <v>513</v>
      </c>
      <c r="H197" s="154">
        <v>308</v>
      </c>
      <c r="I197" s="131" t="s">
        <v>30</v>
      </c>
      <c r="J197" s="137" t="s">
        <v>182</v>
      </c>
      <c r="K197" s="137"/>
      <c r="L197" s="164"/>
      <c r="M197" s="164"/>
      <c r="N197" s="164"/>
      <c r="O197" s="137"/>
      <c r="P197" s="213" t="str">
        <f>INDEX('Policy Characteristics'!J:J,MATCH($C197,'Policy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 **LDVs:** In Saudi Arabia, starting with model year 2017, light-duty vehicle exhaust emission regulations are based on ECE 83/2005 Euro IV and ECE R 49 Euro IV limits.  Euro IV was a 47-57% reduction (varying by pollutant) relative to the older Euro III standards.  // **HDVs:** In Saudi Arabia, there are currently no conventional pollutant emissions standards for medium and heavy trucks. // **Aircraft:** In Saudi Arabia, there are currently no conventional pollutant emissions standards for aircraft. // **Rail:** In Saudi Arabia, there are currently no conventional pollutant emissions standards for rail. // **Ships:** In Saudi Arabia, there are currently no conventional pollutant emissions standards for ships. // **Motorbikes:** In Saudi Arabia, there are currently no conventional pollutant emissions standards for motorbikes. // **CCE Category:** Reduce</v>
      </c>
      <c r="Q197" s="137"/>
      <c r="R197" s="137"/>
      <c r="S197" s="163"/>
      <c r="T197" s="150"/>
    </row>
    <row r="198" spans="1:20" x14ac:dyDescent="0.35">
      <c r="A198" s="124" t="s">
        <v>1216</v>
      </c>
      <c r="B198" s="137" t="s">
        <v>1468</v>
      </c>
      <c r="C198" s="137" t="s">
        <v>681</v>
      </c>
      <c r="D198" s="150" t="s">
        <v>23</v>
      </c>
      <c r="E198" s="150" t="s">
        <v>514</v>
      </c>
      <c r="F198" s="150" t="s">
        <v>23</v>
      </c>
      <c r="G198" s="150" t="s">
        <v>514</v>
      </c>
      <c r="H198" s="154">
        <v>309</v>
      </c>
      <c r="I198" s="131" t="s">
        <v>30</v>
      </c>
      <c r="J198" s="137" t="s">
        <v>182</v>
      </c>
      <c r="K198" s="137"/>
      <c r="L198" s="164"/>
      <c r="M198" s="164"/>
      <c r="N198" s="164"/>
      <c r="O198" s="137"/>
      <c r="P198" s="213" t="str">
        <f>INDEX('Policy Characteristics'!J:J,MATCH($C198,'Policy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 **LDVs:** In Saudi Arabia, starting with model year 2017, light-duty vehicle exhaust emission regulations are based on ECE 83/2005 Euro IV and ECE R 49 Euro IV limits.  Euro IV was a 47-57% reduction (varying by pollutant) relative to the older Euro III standards.  // **HDVs:** In Saudi Arabia, there are currently no conventional pollutant emissions standards for medium and heavy trucks. // **Aircraft:** In Saudi Arabia, there are currently no conventional pollutant emissions standards for aircraft. // **Rail:** In Saudi Arabia, there are currently no conventional pollutant emissions standards for rail. // **Ships:** In Saudi Arabia, there are currently no conventional pollutant emissions standards for ships. // **Motorbikes:** In Saudi Arabia, there are currently no conventional pollutant emissions standards for motorbikes. // **CCE Category:** Reduce</v>
      </c>
      <c r="Q198" s="137"/>
      <c r="R198" s="137"/>
      <c r="S198" s="163"/>
      <c r="T198" s="150"/>
    </row>
    <row r="199" spans="1:20" x14ac:dyDescent="0.35">
      <c r="A199" s="124" t="s">
        <v>1216</v>
      </c>
      <c r="B199" s="137" t="s">
        <v>1468</v>
      </c>
      <c r="C199" s="137" t="s">
        <v>681</v>
      </c>
      <c r="D199" s="150" t="s">
        <v>24</v>
      </c>
      <c r="E199" s="150" t="s">
        <v>506</v>
      </c>
      <c r="F199" s="150" t="s">
        <v>24</v>
      </c>
      <c r="G199" s="150" t="s">
        <v>741</v>
      </c>
      <c r="H199" s="154">
        <v>310</v>
      </c>
      <c r="I199" s="127" t="s">
        <v>29</v>
      </c>
      <c r="J199" s="137" t="s">
        <v>1377</v>
      </c>
      <c r="K199" s="137" t="s">
        <v>682</v>
      </c>
      <c r="L199" s="164">
        <v>0</v>
      </c>
      <c r="M199" s="164">
        <v>1</v>
      </c>
      <c r="N199" s="164">
        <v>0.02</v>
      </c>
      <c r="O199" s="137" t="s">
        <v>683</v>
      </c>
      <c r="P199" s="213" t="str">
        <f>INDEX('Policy Characteristics'!J:J,MATCH($C199,'Policy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 **LDVs:** In Saudi Arabia, starting with model year 2017, light-duty vehicle exhaust emission regulations are based on ECE 83/2005 Euro IV and ECE R 49 Euro IV limits.  Euro IV was a 47-57% reduction (varying by pollutant) relative to the older Euro III standards.  // **HDVs:** In Saudi Arabia, there are currently no conventional pollutant emissions standards for medium and heavy trucks. // **Aircraft:** In Saudi Arabia, there are currently no conventional pollutant emissions standards for aircraft. // **Rail:** In Saudi Arabia, there are currently no conventional pollutant emissions standards for rail. // **Ships:** In Saudi Arabia, there are currently no conventional pollutant emissions standards for ships. // **Motorbikes:** In Saudi Arabia, there are currently no conventional pollutant emissions standards for motorbikes. // **CCE Category:** Reduce</v>
      </c>
      <c r="Q199" s="137" t="s">
        <v>685</v>
      </c>
      <c r="R199" s="137" t="s">
        <v>684</v>
      </c>
      <c r="S199" s="163"/>
      <c r="T199" s="150"/>
    </row>
    <row r="200" spans="1:20" s="5" customFormat="1" x14ac:dyDescent="0.35">
      <c r="A200" s="124" t="s">
        <v>1216</v>
      </c>
      <c r="B200" s="137" t="s">
        <v>1468</v>
      </c>
      <c r="C200" s="137" t="s">
        <v>681</v>
      </c>
      <c r="D200" s="150" t="s">
        <v>24</v>
      </c>
      <c r="E200" s="150" t="s">
        <v>503</v>
      </c>
      <c r="F200" s="150" t="s">
        <v>24</v>
      </c>
      <c r="G200" s="150" t="s">
        <v>503</v>
      </c>
      <c r="H200" s="154">
        <v>311</v>
      </c>
      <c r="I200" s="127" t="s">
        <v>29</v>
      </c>
      <c r="J200" s="137" t="s">
        <v>1377</v>
      </c>
      <c r="K200" s="137" t="s">
        <v>682</v>
      </c>
      <c r="L200" s="164">
        <v>0</v>
      </c>
      <c r="M200" s="164">
        <v>1</v>
      </c>
      <c r="N200" s="164">
        <v>0.02</v>
      </c>
      <c r="O200" s="137" t="s">
        <v>683</v>
      </c>
      <c r="P200" s="213" t="str">
        <f>INDEX('Policy Characteristics'!J:J,MATCH($C200,'Policy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 **LDVs:** In Saudi Arabia, starting with model year 2017, light-duty vehicle exhaust emission regulations are based on ECE 83/2005 Euro IV and ECE R 49 Euro IV limits.  Euro IV was a 47-57% reduction (varying by pollutant) relative to the older Euro III standards.  // **HDVs:** In Saudi Arabia, there are currently no conventional pollutant emissions standards for medium and heavy trucks. // **Aircraft:** In Saudi Arabia, there are currently no conventional pollutant emissions standards for aircraft. // **Rail:** In Saudi Arabia, there are currently no conventional pollutant emissions standards for rail. // **Ships:** In Saudi Arabia, there are currently no conventional pollutant emissions standards for ships. // **Motorbikes:** In Saudi Arabia, there are currently no conventional pollutant emissions standards for motorbikes. // **CCE Category:** Reduce</v>
      </c>
      <c r="Q200" s="137" t="s">
        <v>685</v>
      </c>
      <c r="R200" s="137" t="s">
        <v>684</v>
      </c>
      <c r="S200" s="163"/>
      <c r="T200" s="150"/>
    </row>
    <row r="201" spans="1:20" s="5" customFormat="1" x14ac:dyDescent="0.35">
      <c r="A201" s="124" t="s">
        <v>1216</v>
      </c>
      <c r="B201" s="137" t="s">
        <v>1468</v>
      </c>
      <c r="C201" s="137" t="s">
        <v>681</v>
      </c>
      <c r="D201" s="150" t="s">
        <v>24</v>
      </c>
      <c r="E201" s="150" t="s">
        <v>507</v>
      </c>
      <c r="F201" s="150" t="s">
        <v>24</v>
      </c>
      <c r="G201" s="150" t="s">
        <v>507</v>
      </c>
      <c r="H201" s="154">
        <v>312</v>
      </c>
      <c r="I201" s="127" t="s">
        <v>29</v>
      </c>
      <c r="J201" s="137" t="s">
        <v>1377</v>
      </c>
      <c r="K201" s="137" t="s">
        <v>682</v>
      </c>
      <c r="L201" s="164">
        <v>0</v>
      </c>
      <c r="M201" s="164">
        <v>1</v>
      </c>
      <c r="N201" s="164">
        <v>0.02</v>
      </c>
      <c r="O201" s="137" t="s">
        <v>683</v>
      </c>
      <c r="P201" s="213" t="str">
        <f>INDEX('Policy Characteristics'!J:J,MATCH($C201,'Policy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 **LDVs:** In Saudi Arabia, starting with model year 2017, light-duty vehicle exhaust emission regulations are based on ECE 83/2005 Euro IV and ECE R 49 Euro IV limits.  Euro IV was a 47-57% reduction (varying by pollutant) relative to the older Euro III standards.  // **HDVs:** In Saudi Arabia, there are currently no conventional pollutant emissions standards for medium and heavy trucks. // **Aircraft:** In Saudi Arabia, there are currently no conventional pollutant emissions standards for aircraft. // **Rail:** In Saudi Arabia, there are currently no conventional pollutant emissions standards for rail. // **Ships:** In Saudi Arabia, there are currently no conventional pollutant emissions standards for ships. // **Motorbikes:** In Saudi Arabia, there are currently no conventional pollutant emissions standards for motorbikes. // **CCE Category:** Reduce</v>
      </c>
      <c r="Q201" s="137" t="s">
        <v>685</v>
      </c>
      <c r="R201" s="137" t="s">
        <v>684</v>
      </c>
      <c r="S201" s="163"/>
      <c r="T201" s="150"/>
    </row>
    <row r="202" spans="1:20" s="5" customFormat="1" x14ac:dyDescent="0.35">
      <c r="A202" s="124" t="s">
        <v>1216</v>
      </c>
      <c r="B202" s="137" t="s">
        <v>1468</v>
      </c>
      <c r="C202" s="137" t="s">
        <v>681</v>
      </c>
      <c r="D202" s="150" t="s">
        <v>24</v>
      </c>
      <c r="E202" s="150" t="s">
        <v>508</v>
      </c>
      <c r="F202" s="150" t="s">
        <v>24</v>
      </c>
      <c r="G202" s="150" t="s">
        <v>508</v>
      </c>
      <c r="H202" s="154">
        <v>313</v>
      </c>
      <c r="I202" s="127" t="s">
        <v>29</v>
      </c>
      <c r="J202" s="137" t="s">
        <v>1377</v>
      </c>
      <c r="K202" s="137" t="s">
        <v>682</v>
      </c>
      <c r="L202" s="164">
        <v>0</v>
      </c>
      <c r="M202" s="164">
        <v>1</v>
      </c>
      <c r="N202" s="164">
        <v>0.02</v>
      </c>
      <c r="O202" s="137" t="s">
        <v>683</v>
      </c>
      <c r="P202" s="213" t="str">
        <f>INDEX('Policy Characteristics'!J:J,MATCH($C202,'Policy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 **LDVs:** In Saudi Arabia, starting with model year 2017, light-duty vehicle exhaust emission regulations are based on ECE 83/2005 Euro IV and ECE R 49 Euro IV limits.  Euro IV was a 47-57% reduction (varying by pollutant) relative to the older Euro III standards.  // **HDVs:** In Saudi Arabia, there are currently no conventional pollutant emissions standards for medium and heavy trucks. // **Aircraft:** In Saudi Arabia, there are currently no conventional pollutant emissions standards for aircraft. // **Rail:** In Saudi Arabia, there are currently no conventional pollutant emissions standards for rail. // **Ships:** In Saudi Arabia, there are currently no conventional pollutant emissions standards for ships. // **Motorbikes:** In Saudi Arabia, there are currently no conventional pollutant emissions standards for motorbikes. // **CCE Category:** Reduce</v>
      </c>
      <c r="Q202" s="137" t="s">
        <v>685</v>
      </c>
      <c r="R202" s="137" t="s">
        <v>684</v>
      </c>
      <c r="S202" s="163"/>
      <c r="T202" s="150"/>
    </row>
    <row r="203" spans="1:20" s="5" customFormat="1" x14ac:dyDescent="0.35">
      <c r="A203" s="124" t="s">
        <v>1216</v>
      </c>
      <c r="B203" s="137" t="s">
        <v>1468</v>
      </c>
      <c r="C203" s="137" t="s">
        <v>681</v>
      </c>
      <c r="D203" s="150" t="s">
        <v>24</v>
      </c>
      <c r="E203" s="150" t="s">
        <v>509</v>
      </c>
      <c r="F203" s="150" t="s">
        <v>24</v>
      </c>
      <c r="G203" s="150" t="s">
        <v>603</v>
      </c>
      <c r="H203" s="154">
        <v>314</v>
      </c>
      <c r="I203" s="127" t="s">
        <v>29</v>
      </c>
      <c r="J203" s="137" t="s">
        <v>1377</v>
      </c>
      <c r="K203" s="137" t="s">
        <v>682</v>
      </c>
      <c r="L203" s="164">
        <v>0</v>
      </c>
      <c r="M203" s="164">
        <v>1</v>
      </c>
      <c r="N203" s="164">
        <v>0.02</v>
      </c>
      <c r="O203" s="137" t="s">
        <v>683</v>
      </c>
      <c r="P203" s="213" t="str">
        <f>INDEX('Policy Characteristics'!J:J,MATCH($C203,'Policy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 **LDVs:** In Saudi Arabia, starting with model year 2017, light-duty vehicle exhaust emission regulations are based on ECE 83/2005 Euro IV and ECE R 49 Euro IV limits.  Euro IV was a 47-57% reduction (varying by pollutant) relative to the older Euro III standards.  // **HDVs:** In Saudi Arabia, there are currently no conventional pollutant emissions standards for medium and heavy trucks. // **Aircraft:** In Saudi Arabia, there are currently no conventional pollutant emissions standards for aircraft. // **Rail:** In Saudi Arabia, there are currently no conventional pollutant emissions standards for rail. // **Ships:** In Saudi Arabia, there are currently no conventional pollutant emissions standards for ships. // **Motorbikes:** In Saudi Arabia, there are currently no conventional pollutant emissions standards for motorbikes. // **CCE Category:** Reduce</v>
      </c>
      <c r="Q203" s="137" t="s">
        <v>685</v>
      </c>
      <c r="R203" s="137" t="s">
        <v>684</v>
      </c>
      <c r="S203" s="163"/>
      <c r="T203" s="150"/>
    </row>
    <row r="204" spans="1:20" s="5" customFormat="1" x14ac:dyDescent="0.35">
      <c r="A204" s="124" t="s">
        <v>1216</v>
      </c>
      <c r="B204" s="137" t="s">
        <v>1468</v>
      </c>
      <c r="C204" s="137" t="s">
        <v>681</v>
      </c>
      <c r="D204" s="150" t="s">
        <v>24</v>
      </c>
      <c r="E204" s="150" t="s">
        <v>510</v>
      </c>
      <c r="F204" s="150" t="s">
        <v>24</v>
      </c>
      <c r="G204" s="150" t="s">
        <v>510</v>
      </c>
      <c r="H204" s="154">
        <v>315</v>
      </c>
      <c r="I204" s="127" t="s">
        <v>29</v>
      </c>
      <c r="J204" s="137" t="s">
        <v>1377</v>
      </c>
      <c r="K204" s="137" t="s">
        <v>682</v>
      </c>
      <c r="L204" s="164">
        <v>0</v>
      </c>
      <c r="M204" s="164">
        <v>1</v>
      </c>
      <c r="N204" s="164">
        <v>0.02</v>
      </c>
      <c r="O204" s="137" t="s">
        <v>683</v>
      </c>
      <c r="P204" s="213" t="str">
        <f>INDEX('Policy Characteristics'!J:J,MATCH($C204,'Policy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 **LDVs:** In Saudi Arabia, starting with model year 2017, light-duty vehicle exhaust emission regulations are based on ECE 83/2005 Euro IV and ECE R 49 Euro IV limits.  Euro IV was a 47-57% reduction (varying by pollutant) relative to the older Euro III standards.  // **HDVs:** In Saudi Arabia, there are currently no conventional pollutant emissions standards for medium and heavy trucks. // **Aircraft:** In Saudi Arabia, there are currently no conventional pollutant emissions standards for aircraft. // **Rail:** In Saudi Arabia, there are currently no conventional pollutant emissions standards for rail. // **Ships:** In Saudi Arabia, there are currently no conventional pollutant emissions standards for ships. // **Motorbikes:** In Saudi Arabia, there are currently no conventional pollutant emissions standards for motorbikes. // **CCE Category:** Reduce</v>
      </c>
      <c r="Q204" s="137" t="s">
        <v>685</v>
      </c>
      <c r="R204" s="137" t="s">
        <v>684</v>
      </c>
      <c r="S204" s="163"/>
      <c r="T204" s="150"/>
    </row>
    <row r="205" spans="1:20" s="5" customFormat="1" x14ac:dyDescent="0.35">
      <c r="A205" s="124" t="s">
        <v>1216</v>
      </c>
      <c r="B205" s="137" t="s">
        <v>1468</v>
      </c>
      <c r="C205" s="137" t="s">
        <v>681</v>
      </c>
      <c r="D205" s="150" t="s">
        <v>24</v>
      </c>
      <c r="E205" s="150" t="s">
        <v>511</v>
      </c>
      <c r="F205" s="150" t="s">
        <v>24</v>
      </c>
      <c r="G205" s="150" t="s">
        <v>511</v>
      </c>
      <c r="H205" s="154">
        <v>316</v>
      </c>
      <c r="I205" s="127" t="s">
        <v>29</v>
      </c>
      <c r="J205" s="137" t="s">
        <v>1377</v>
      </c>
      <c r="K205" s="137" t="s">
        <v>682</v>
      </c>
      <c r="L205" s="164">
        <v>0</v>
      </c>
      <c r="M205" s="164">
        <v>1</v>
      </c>
      <c r="N205" s="164">
        <v>0.02</v>
      </c>
      <c r="O205" s="137" t="s">
        <v>683</v>
      </c>
      <c r="P205" s="213" t="str">
        <f>INDEX('Policy Characteristics'!J:J,MATCH($C205,'Policy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 **LDVs:** In Saudi Arabia, starting with model year 2017, light-duty vehicle exhaust emission regulations are based on ECE 83/2005 Euro IV and ECE R 49 Euro IV limits.  Euro IV was a 47-57% reduction (varying by pollutant) relative to the older Euro III standards.  // **HDVs:** In Saudi Arabia, there are currently no conventional pollutant emissions standards for medium and heavy trucks. // **Aircraft:** In Saudi Arabia, there are currently no conventional pollutant emissions standards for aircraft. // **Rail:** In Saudi Arabia, there are currently no conventional pollutant emissions standards for rail. // **Ships:** In Saudi Arabia, there are currently no conventional pollutant emissions standards for ships. // **Motorbikes:** In Saudi Arabia, there are currently no conventional pollutant emissions standards for motorbikes. // **CCE Category:** Reduce</v>
      </c>
      <c r="Q205" s="137" t="s">
        <v>685</v>
      </c>
      <c r="R205" s="137" t="s">
        <v>684</v>
      </c>
      <c r="S205" s="163"/>
      <c r="T205" s="150"/>
    </row>
    <row r="206" spans="1:20" s="5" customFormat="1" x14ac:dyDescent="0.35">
      <c r="A206" s="124" t="s">
        <v>1216</v>
      </c>
      <c r="B206" s="137" t="s">
        <v>1468</v>
      </c>
      <c r="C206" s="137" t="s">
        <v>681</v>
      </c>
      <c r="D206" s="150" t="s">
        <v>24</v>
      </c>
      <c r="E206" s="150" t="s">
        <v>512</v>
      </c>
      <c r="F206" s="150" t="s">
        <v>24</v>
      </c>
      <c r="G206" s="150" t="s">
        <v>512</v>
      </c>
      <c r="H206" s="154">
        <v>317</v>
      </c>
      <c r="I206" s="127" t="s">
        <v>29</v>
      </c>
      <c r="J206" s="137" t="s">
        <v>1377</v>
      </c>
      <c r="K206" s="137" t="s">
        <v>682</v>
      </c>
      <c r="L206" s="164">
        <v>0</v>
      </c>
      <c r="M206" s="164">
        <v>1</v>
      </c>
      <c r="N206" s="164">
        <v>0.02</v>
      </c>
      <c r="O206" s="137" t="s">
        <v>683</v>
      </c>
      <c r="P206" s="213" t="str">
        <f>INDEX('Policy Characteristics'!J:J,MATCH($C206,'Policy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 **LDVs:** In Saudi Arabia, starting with model year 2017, light-duty vehicle exhaust emission regulations are based on ECE 83/2005 Euro IV and ECE R 49 Euro IV limits.  Euro IV was a 47-57% reduction (varying by pollutant) relative to the older Euro III standards.  // **HDVs:** In Saudi Arabia, there are currently no conventional pollutant emissions standards for medium and heavy trucks. // **Aircraft:** In Saudi Arabia, there are currently no conventional pollutant emissions standards for aircraft. // **Rail:** In Saudi Arabia, there are currently no conventional pollutant emissions standards for rail. // **Ships:** In Saudi Arabia, there are currently no conventional pollutant emissions standards for ships. // **Motorbikes:** In Saudi Arabia, there are currently no conventional pollutant emissions standards for motorbikes. // **CCE Category:** Reduce</v>
      </c>
      <c r="Q206" s="137" t="s">
        <v>685</v>
      </c>
      <c r="R206" s="137" t="s">
        <v>684</v>
      </c>
      <c r="S206" s="163"/>
      <c r="T206" s="150"/>
    </row>
    <row r="207" spans="1:20" s="5" customFormat="1" x14ac:dyDescent="0.35">
      <c r="A207" s="124" t="s">
        <v>1216</v>
      </c>
      <c r="B207" s="137" t="s">
        <v>1468</v>
      </c>
      <c r="C207" s="137" t="s">
        <v>681</v>
      </c>
      <c r="D207" s="150" t="s">
        <v>24</v>
      </c>
      <c r="E207" s="150" t="s">
        <v>513</v>
      </c>
      <c r="F207" s="150" t="s">
        <v>24</v>
      </c>
      <c r="G207" s="150" t="s">
        <v>513</v>
      </c>
      <c r="H207" s="154">
        <v>318</v>
      </c>
      <c r="I207" s="131" t="s">
        <v>30</v>
      </c>
      <c r="J207" s="137" t="s">
        <v>182</v>
      </c>
      <c r="K207" s="137"/>
      <c r="L207" s="164"/>
      <c r="M207" s="164"/>
      <c r="N207" s="164"/>
      <c r="O207" s="137"/>
      <c r="P207" s="213" t="str">
        <f>INDEX('Policy Characteristics'!J:J,MATCH($C207,'Policy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 **LDVs:** In Saudi Arabia, starting with model year 2017, light-duty vehicle exhaust emission regulations are based on ECE 83/2005 Euro IV and ECE R 49 Euro IV limits.  Euro IV was a 47-57% reduction (varying by pollutant) relative to the older Euro III standards.  // **HDVs:** In Saudi Arabia, there are currently no conventional pollutant emissions standards for medium and heavy trucks. // **Aircraft:** In Saudi Arabia, there are currently no conventional pollutant emissions standards for aircraft. // **Rail:** In Saudi Arabia, there are currently no conventional pollutant emissions standards for rail. // **Ships:** In Saudi Arabia, there are currently no conventional pollutant emissions standards for ships. // **Motorbikes:** In Saudi Arabia, there are currently no conventional pollutant emissions standards for motorbikes. // **CCE Category:** Reduce</v>
      </c>
      <c r="Q207" s="137"/>
      <c r="R207" s="137"/>
      <c r="S207" s="163"/>
      <c r="T207" s="150"/>
    </row>
    <row r="208" spans="1:20" s="5" customFormat="1" x14ac:dyDescent="0.35">
      <c r="A208" s="124" t="s">
        <v>1216</v>
      </c>
      <c r="B208" s="137" t="s">
        <v>1468</v>
      </c>
      <c r="C208" s="137" t="s">
        <v>681</v>
      </c>
      <c r="D208" s="150" t="s">
        <v>24</v>
      </c>
      <c r="E208" s="150" t="s">
        <v>514</v>
      </c>
      <c r="F208" s="150" t="s">
        <v>24</v>
      </c>
      <c r="G208" s="150" t="s">
        <v>514</v>
      </c>
      <c r="H208" s="154">
        <v>319</v>
      </c>
      <c r="I208" s="131" t="s">
        <v>30</v>
      </c>
      <c r="J208" s="137" t="s">
        <v>182</v>
      </c>
      <c r="K208" s="137"/>
      <c r="L208" s="164"/>
      <c r="M208" s="164"/>
      <c r="N208" s="164"/>
      <c r="O208" s="137"/>
      <c r="P208" s="213" t="str">
        <f>INDEX('Policy Characteristics'!J:J,MATCH($C208,'Policy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 **LDVs:** In Saudi Arabia, starting with model year 2017, light-duty vehicle exhaust emission regulations are based on ECE 83/2005 Euro IV and ECE R 49 Euro IV limits.  Euro IV was a 47-57% reduction (varying by pollutant) relative to the older Euro III standards.  // **HDVs:** In Saudi Arabia, there are currently no conventional pollutant emissions standards for medium and heavy trucks. // **Aircraft:** In Saudi Arabia, there are currently no conventional pollutant emissions standards for aircraft. // **Rail:** In Saudi Arabia, there are currently no conventional pollutant emissions standards for rail. // **Ships:** In Saudi Arabia, there are currently no conventional pollutant emissions standards for ships. // **Motorbikes:** In Saudi Arabia, there are currently no conventional pollutant emissions standards for motorbikes. // **CCE Category:** Reduce</v>
      </c>
      <c r="Q208" s="137"/>
      <c r="R208" s="137"/>
      <c r="S208" s="163"/>
      <c r="T208" s="150"/>
    </row>
    <row r="209" spans="1:20" s="5" customFormat="1" x14ac:dyDescent="0.35">
      <c r="A209" s="124" t="s">
        <v>1216</v>
      </c>
      <c r="B209" s="137" t="s">
        <v>1468</v>
      </c>
      <c r="C209" s="137" t="s">
        <v>681</v>
      </c>
      <c r="D209" s="150" t="s">
        <v>25</v>
      </c>
      <c r="E209" s="150" t="s">
        <v>506</v>
      </c>
      <c r="F209" s="150" t="s">
        <v>25</v>
      </c>
      <c r="G209" s="150" t="s">
        <v>741</v>
      </c>
      <c r="H209" s="154">
        <v>320</v>
      </c>
      <c r="I209" s="127" t="s">
        <v>29</v>
      </c>
      <c r="J209" s="137" t="s">
        <v>1377</v>
      </c>
      <c r="K209" s="137" t="s">
        <v>682</v>
      </c>
      <c r="L209" s="164">
        <v>0</v>
      </c>
      <c r="M209" s="164">
        <v>1</v>
      </c>
      <c r="N209" s="164">
        <v>0.02</v>
      </c>
      <c r="O209" s="137" t="s">
        <v>683</v>
      </c>
      <c r="P209" s="213" t="str">
        <f>INDEX('Policy Characteristics'!J:J,MATCH($C209,'Policy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 **LDVs:** In Saudi Arabia, starting with model year 2017, light-duty vehicle exhaust emission regulations are based on ECE 83/2005 Euro IV and ECE R 49 Euro IV limits.  Euro IV was a 47-57% reduction (varying by pollutant) relative to the older Euro III standards.  // **HDVs:** In Saudi Arabia, there are currently no conventional pollutant emissions standards for medium and heavy trucks. // **Aircraft:** In Saudi Arabia, there are currently no conventional pollutant emissions standards for aircraft. // **Rail:** In Saudi Arabia, there are currently no conventional pollutant emissions standards for rail. // **Ships:** In Saudi Arabia, there are currently no conventional pollutant emissions standards for ships. // **Motorbikes:** In Saudi Arabia, there are currently no conventional pollutant emissions standards for motorbikes. // **CCE Category:** Reduce</v>
      </c>
      <c r="Q209" s="137" t="s">
        <v>685</v>
      </c>
      <c r="R209" s="137" t="s">
        <v>684</v>
      </c>
      <c r="S209" s="163"/>
      <c r="T209" s="150"/>
    </row>
    <row r="210" spans="1:20" s="5" customFormat="1" x14ac:dyDescent="0.35">
      <c r="A210" s="124" t="s">
        <v>1216</v>
      </c>
      <c r="B210" s="137" t="s">
        <v>1468</v>
      </c>
      <c r="C210" s="137" t="s">
        <v>681</v>
      </c>
      <c r="D210" s="150" t="s">
        <v>25</v>
      </c>
      <c r="E210" s="150" t="s">
        <v>503</v>
      </c>
      <c r="F210" s="150" t="s">
        <v>25</v>
      </c>
      <c r="G210" s="150" t="s">
        <v>503</v>
      </c>
      <c r="H210" s="154">
        <v>321</v>
      </c>
      <c r="I210" s="131" t="s">
        <v>30</v>
      </c>
      <c r="J210" s="137" t="s">
        <v>182</v>
      </c>
      <c r="K210" s="137"/>
      <c r="L210" s="164"/>
      <c r="M210" s="164"/>
      <c r="N210" s="164"/>
      <c r="O210" s="137"/>
      <c r="P210" s="213" t="str">
        <f>INDEX('Policy Characteristics'!J:J,MATCH($C210,'Policy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 **LDVs:** In Saudi Arabia, starting with model year 2017, light-duty vehicle exhaust emission regulations are based on ECE 83/2005 Euro IV and ECE R 49 Euro IV limits.  Euro IV was a 47-57% reduction (varying by pollutant) relative to the older Euro III standards.  // **HDVs:** In Saudi Arabia, there are currently no conventional pollutant emissions standards for medium and heavy trucks. // **Aircraft:** In Saudi Arabia, there are currently no conventional pollutant emissions standards for aircraft. // **Rail:** In Saudi Arabia, there are currently no conventional pollutant emissions standards for rail. // **Ships:** In Saudi Arabia, there are currently no conventional pollutant emissions standards for ships. // **Motorbikes:** In Saudi Arabia, there are currently no conventional pollutant emissions standards for motorbikes. // **CCE Category:** Reduce</v>
      </c>
      <c r="Q210" s="137"/>
      <c r="R210" s="137"/>
      <c r="S210" s="163"/>
      <c r="T210" s="150"/>
    </row>
    <row r="211" spans="1:20" s="5" customFormat="1" x14ac:dyDescent="0.35">
      <c r="A211" s="124" t="s">
        <v>1216</v>
      </c>
      <c r="B211" s="137" t="s">
        <v>1468</v>
      </c>
      <c r="C211" s="137" t="s">
        <v>681</v>
      </c>
      <c r="D211" s="150" t="s">
        <v>25</v>
      </c>
      <c r="E211" s="150" t="s">
        <v>507</v>
      </c>
      <c r="F211" s="150" t="s">
        <v>25</v>
      </c>
      <c r="G211" s="150" t="s">
        <v>507</v>
      </c>
      <c r="H211" s="154">
        <v>322</v>
      </c>
      <c r="I211" s="127" t="s">
        <v>29</v>
      </c>
      <c r="J211" s="137" t="s">
        <v>1377</v>
      </c>
      <c r="K211" s="137" t="s">
        <v>682</v>
      </c>
      <c r="L211" s="164">
        <v>0</v>
      </c>
      <c r="M211" s="164">
        <v>1</v>
      </c>
      <c r="N211" s="164">
        <v>0.02</v>
      </c>
      <c r="O211" s="137" t="s">
        <v>683</v>
      </c>
      <c r="P211" s="213" t="str">
        <f>INDEX('Policy Characteristics'!J:J,MATCH($C211,'Policy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 **LDVs:** In Saudi Arabia, starting with model year 2017, light-duty vehicle exhaust emission regulations are based on ECE 83/2005 Euro IV and ECE R 49 Euro IV limits.  Euro IV was a 47-57% reduction (varying by pollutant) relative to the older Euro III standards.  // **HDVs:** In Saudi Arabia, there are currently no conventional pollutant emissions standards for medium and heavy trucks. // **Aircraft:** In Saudi Arabia, there are currently no conventional pollutant emissions standards for aircraft. // **Rail:** In Saudi Arabia, there are currently no conventional pollutant emissions standards for rail. // **Ships:** In Saudi Arabia, there are currently no conventional pollutant emissions standards for ships. // **Motorbikes:** In Saudi Arabia, there are currently no conventional pollutant emissions standards for motorbikes. // **CCE Category:** Reduce</v>
      </c>
      <c r="Q211" s="137" t="s">
        <v>685</v>
      </c>
      <c r="R211" s="137" t="s">
        <v>684</v>
      </c>
      <c r="S211" s="163"/>
      <c r="T211" s="150"/>
    </row>
    <row r="212" spans="1:20" s="5" customFormat="1" x14ac:dyDescent="0.35">
      <c r="A212" s="124" t="s">
        <v>1216</v>
      </c>
      <c r="B212" s="137" t="s">
        <v>1468</v>
      </c>
      <c r="C212" s="137" t="s">
        <v>681</v>
      </c>
      <c r="D212" s="150" t="s">
        <v>25</v>
      </c>
      <c r="E212" s="150" t="s">
        <v>508</v>
      </c>
      <c r="F212" s="150" t="s">
        <v>25</v>
      </c>
      <c r="G212" s="150" t="s">
        <v>508</v>
      </c>
      <c r="H212" s="154">
        <v>323</v>
      </c>
      <c r="I212" s="131" t="s">
        <v>30</v>
      </c>
      <c r="J212" s="137" t="s">
        <v>182</v>
      </c>
      <c r="K212" s="137"/>
      <c r="L212" s="164"/>
      <c r="M212" s="164"/>
      <c r="N212" s="164"/>
      <c r="O212" s="137"/>
      <c r="P212" s="213" t="str">
        <f>INDEX('Policy Characteristics'!J:J,MATCH($C212,'Policy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 **LDVs:** In Saudi Arabia, starting with model year 2017, light-duty vehicle exhaust emission regulations are based on ECE 83/2005 Euro IV and ECE R 49 Euro IV limits.  Euro IV was a 47-57% reduction (varying by pollutant) relative to the older Euro III standards.  // **HDVs:** In Saudi Arabia, there are currently no conventional pollutant emissions standards for medium and heavy trucks. // **Aircraft:** In Saudi Arabia, there are currently no conventional pollutant emissions standards for aircraft. // **Rail:** In Saudi Arabia, there are currently no conventional pollutant emissions standards for rail. // **Ships:** In Saudi Arabia, there are currently no conventional pollutant emissions standards for ships. // **Motorbikes:** In Saudi Arabia, there are currently no conventional pollutant emissions standards for motorbikes. // **CCE Category:** Reduce</v>
      </c>
      <c r="Q212" s="137"/>
      <c r="R212" s="137"/>
      <c r="S212" s="163"/>
      <c r="T212" s="150"/>
    </row>
    <row r="213" spans="1:20" s="5" customFormat="1" x14ac:dyDescent="0.35">
      <c r="A213" s="124" t="s">
        <v>1216</v>
      </c>
      <c r="B213" s="137" t="s">
        <v>1468</v>
      </c>
      <c r="C213" s="137" t="s">
        <v>681</v>
      </c>
      <c r="D213" s="150" t="s">
        <v>25</v>
      </c>
      <c r="E213" s="150" t="s">
        <v>509</v>
      </c>
      <c r="F213" s="150" t="s">
        <v>25</v>
      </c>
      <c r="G213" s="150" t="s">
        <v>603</v>
      </c>
      <c r="H213" s="154">
        <v>324</v>
      </c>
      <c r="I213" s="131" t="s">
        <v>30</v>
      </c>
      <c r="J213" s="137" t="s">
        <v>182</v>
      </c>
      <c r="K213" s="137"/>
      <c r="L213" s="164"/>
      <c r="M213" s="164"/>
      <c r="N213" s="164"/>
      <c r="O213" s="137"/>
      <c r="P213" s="213" t="str">
        <f>INDEX('Policy Characteristics'!J:J,MATCH($C213,'Policy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 **LDVs:** In Saudi Arabia, starting with model year 2017, light-duty vehicle exhaust emission regulations are based on ECE 83/2005 Euro IV and ECE R 49 Euro IV limits.  Euro IV was a 47-57% reduction (varying by pollutant) relative to the older Euro III standards.  // **HDVs:** In Saudi Arabia, there are currently no conventional pollutant emissions standards for medium and heavy trucks. // **Aircraft:** In Saudi Arabia, there are currently no conventional pollutant emissions standards for aircraft. // **Rail:** In Saudi Arabia, there are currently no conventional pollutant emissions standards for rail. // **Ships:** In Saudi Arabia, there are currently no conventional pollutant emissions standards for ships. // **Motorbikes:** In Saudi Arabia, there are currently no conventional pollutant emissions standards for motorbikes. // **CCE Category:** Reduce</v>
      </c>
      <c r="Q213" s="137"/>
      <c r="R213" s="137"/>
      <c r="S213" s="163"/>
      <c r="T213" s="150"/>
    </row>
    <row r="214" spans="1:20" s="5" customFormat="1" x14ac:dyDescent="0.35">
      <c r="A214" s="124" t="s">
        <v>1216</v>
      </c>
      <c r="B214" s="137" t="s">
        <v>1468</v>
      </c>
      <c r="C214" s="137" t="s">
        <v>681</v>
      </c>
      <c r="D214" s="150" t="s">
        <v>25</v>
      </c>
      <c r="E214" s="150" t="s">
        <v>510</v>
      </c>
      <c r="F214" s="150" t="s">
        <v>25</v>
      </c>
      <c r="G214" s="150" t="s">
        <v>510</v>
      </c>
      <c r="H214" s="154">
        <v>325</v>
      </c>
      <c r="I214" s="131" t="s">
        <v>30</v>
      </c>
      <c r="J214" s="137" t="s">
        <v>182</v>
      </c>
      <c r="K214" s="137"/>
      <c r="L214" s="164"/>
      <c r="M214" s="164"/>
      <c r="N214" s="164"/>
      <c r="O214" s="137"/>
      <c r="P214" s="213" t="str">
        <f>INDEX('Policy Characteristics'!J:J,MATCH($C214,'Policy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 **LDVs:** In Saudi Arabia, starting with model year 2017, light-duty vehicle exhaust emission regulations are based on ECE 83/2005 Euro IV and ECE R 49 Euro IV limits.  Euro IV was a 47-57% reduction (varying by pollutant) relative to the older Euro III standards.  // **HDVs:** In Saudi Arabia, there are currently no conventional pollutant emissions standards for medium and heavy trucks. // **Aircraft:** In Saudi Arabia, there are currently no conventional pollutant emissions standards for aircraft. // **Rail:** In Saudi Arabia, there are currently no conventional pollutant emissions standards for rail. // **Ships:** In Saudi Arabia, there are currently no conventional pollutant emissions standards for ships. // **Motorbikes:** In Saudi Arabia, there are currently no conventional pollutant emissions standards for motorbikes. // **CCE Category:** Reduce</v>
      </c>
      <c r="Q214" s="137"/>
      <c r="R214" s="137"/>
      <c r="S214" s="163"/>
      <c r="T214" s="150"/>
    </row>
    <row r="215" spans="1:20" s="5" customFormat="1" x14ac:dyDescent="0.35">
      <c r="A215" s="124" t="s">
        <v>1216</v>
      </c>
      <c r="B215" s="137" t="s">
        <v>1468</v>
      </c>
      <c r="C215" s="137" t="s">
        <v>681</v>
      </c>
      <c r="D215" s="150" t="s">
        <v>25</v>
      </c>
      <c r="E215" s="150" t="s">
        <v>511</v>
      </c>
      <c r="F215" s="150" t="s">
        <v>25</v>
      </c>
      <c r="G215" s="150" t="s">
        <v>511</v>
      </c>
      <c r="H215" s="154">
        <v>326</v>
      </c>
      <c r="I215" s="131" t="s">
        <v>30</v>
      </c>
      <c r="J215" s="137" t="s">
        <v>182</v>
      </c>
      <c r="K215" s="137"/>
      <c r="L215" s="164"/>
      <c r="M215" s="164"/>
      <c r="N215" s="164"/>
      <c r="O215" s="137"/>
      <c r="P215" s="213" t="str">
        <f>INDEX('Policy Characteristics'!J:J,MATCH($C215,'Policy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 **LDVs:** In Saudi Arabia, starting with model year 2017, light-duty vehicle exhaust emission regulations are based on ECE 83/2005 Euro IV and ECE R 49 Euro IV limits.  Euro IV was a 47-57% reduction (varying by pollutant) relative to the older Euro III standards.  // **HDVs:** In Saudi Arabia, there are currently no conventional pollutant emissions standards for medium and heavy trucks. // **Aircraft:** In Saudi Arabia, there are currently no conventional pollutant emissions standards for aircraft. // **Rail:** In Saudi Arabia, there are currently no conventional pollutant emissions standards for rail. // **Ships:** In Saudi Arabia, there are currently no conventional pollutant emissions standards for ships. // **Motorbikes:** In Saudi Arabia, there are currently no conventional pollutant emissions standards for motorbikes. // **CCE Category:** Reduce</v>
      </c>
      <c r="Q215" s="137"/>
      <c r="R215" s="137"/>
      <c r="S215" s="163"/>
      <c r="T215" s="150"/>
    </row>
    <row r="216" spans="1:20" s="5" customFormat="1" x14ac:dyDescent="0.35">
      <c r="A216" s="124" t="s">
        <v>1216</v>
      </c>
      <c r="B216" s="137" t="s">
        <v>1468</v>
      </c>
      <c r="C216" s="137" t="s">
        <v>681</v>
      </c>
      <c r="D216" s="150" t="s">
        <v>25</v>
      </c>
      <c r="E216" s="150" t="s">
        <v>512</v>
      </c>
      <c r="F216" s="150" t="s">
        <v>25</v>
      </c>
      <c r="G216" s="150" t="s">
        <v>512</v>
      </c>
      <c r="H216" s="154">
        <v>327</v>
      </c>
      <c r="I216" s="131" t="s">
        <v>30</v>
      </c>
      <c r="J216" s="137" t="s">
        <v>182</v>
      </c>
      <c r="K216" s="137"/>
      <c r="L216" s="164"/>
      <c r="M216" s="164"/>
      <c r="N216" s="164"/>
      <c r="O216" s="137"/>
      <c r="P216" s="213" t="str">
        <f>INDEX('Policy Characteristics'!J:J,MATCH($C216,'Policy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 **LDVs:** In Saudi Arabia, starting with model year 2017, light-duty vehicle exhaust emission regulations are based on ECE 83/2005 Euro IV and ECE R 49 Euro IV limits.  Euro IV was a 47-57% reduction (varying by pollutant) relative to the older Euro III standards.  // **HDVs:** In Saudi Arabia, there are currently no conventional pollutant emissions standards for medium and heavy trucks. // **Aircraft:** In Saudi Arabia, there are currently no conventional pollutant emissions standards for aircraft. // **Rail:** In Saudi Arabia, there are currently no conventional pollutant emissions standards for rail. // **Ships:** In Saudi Arabia, there are currently no conventional pollutant emissions standards for ships. // **Motorbikes:** In Saudi Arabia, there are currently no conventional pollutant emissions standards for motorbikes. // **CCE Category:** Reduce</v>
      </c>
      <c r="Q216" s="137"/>
      <c r="R216" s="137"/>
      <c r="S216" s="163"/>
      <c r="T216" s="150"/>
    </row>
    <row r="217" spans="1:20" s="5" customFormat="1" x14ac:dyDescent="0.35">
      <c r="A217" s="124" t="s">
        <v>1216</v>
      </c>
      <c r="B217" s="137" t="s">
        <v>1468</v>
      </c>
      <c r="C217" s="137" t="s">
        <v>681</v>
      </c>
      <c r="D217" s="150" t="s">
        <v>25</v>
      </c>
      <c r="E217" s="150" t="s">
        <v>513</v>
      </c>
      <c r="F217" s="150" t="s">
        <v>25</v>
      </c>
      <c r="G217" s="150" t="s">
        <v>513</v>
      </c>
      <c r="H217" s="154">
        <v>328</v>
      </c>
      <c r="I217" s="131" t="s">
        <v>30</v>
      </c>
      <c r="J217" s="137" t="s">
        <v>182</v>
      </c>
      <c r="K217" s="137"/>
      <c r="L217" s="164"/>
      <c r="M217" s="164"/>
      <c r="N217" s="164"/>
      <c r="O217" s="137"/>
      <c r="P217" s="213" t="str">
        <f>INDEX('Policy Characteristics'!J:J,MATCH($C217,'Policy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 **LDVs:** In Saudi Arabia, starting with model year 2017, light-duty vehicle exhaust emission regulations are based on ECE 83/2005 Euro IV and ECE R 49 Euro IV limits.  Euro IV was a 47-57% reduction (varying by pollutant) relative to the older Euro III standards.  // **HDVs:** In Saudi Arabia, there are currently no conventional pollutant emissions standards for medium and heavy trucks. // **Aircraft:** In Saudi Arabia, there are currently no conventional pollutant emissions standards for aircraft. // **Rail:** In Saudi Arabia, there are currently no conventional pollutant emissions standards for rail. // **Ships:** In Saudi Arabia, there are currently no conventional pollutant emissions standards for ships. // **Motorbikes:** In Saudi Arabia, there are currently no conventional pollutant emissions standards for motorbikes. // **CCE Category:** Reduce</v>
      </c>
      <c r="Q217" s="137"/>
      <c r="R217" s="137"/>
      <c r="S217" s="163"/>
      <c r="T217" s="150"/>
    </row>
    <row r="218" spans="1:20" s="5" customFormat="1" x14ac:dyDescent="0.35">
      <c r="A218" s="124" t="s">
        <v>1216</v>
      </c>
      <c r="B218" s="137" t="s">
        <v>1468</v>
      </c>
      <c r="C218" s="137" t="s">
        <v>681</v>
      </c>
      <c r="D218" s="150" t="s">
        <v>25</v>
      </c>
      <c r="E218" s="150" t="s">
        <v>514</v>
      </c>
      <c r="F218" s="150" t="s">
        <v>25</v>
      </c>
      <c r="G218" s="150" t="s">
        <v>514</v>
      </c>
      <c r="H218" s="154">
        <v>329</v>
      </c>
      <c r="I218" s="131" t="s">
        <v>30</v>
      </c>
      <c r="J218" s="137" t="s">
        <v>182</v>
      </c>
      <c r="K218" s="137"/>
      <c r="L218" s="164"/>
      <c r="M218" s="164"/>
      <c r="N218" s="164"/>
      <c r="O218" s="137"/>
      <c r="P218" s="213" t="str">
        <f>INDEX('Policy Characteristics'!J:J,MATCH($C218,'Policy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 **LDVs:** In Saudi Arabia, starting with model year 2017, light-duty vehicle exhaust emission regulations are based on ECE 83/2005 Euro IV and ECE R 49 Euro IV limits.  Euro IV was a 47-57% reduction (varying by pollutant) relative to the older Euro III standards.  // **HDVs:** In Saudi Arabia, there are currently no conventional pollutant emissions standards for medium and heavy trucks. // **Aircraft:** In Saudi Arabia, there are currently no conventional pollutant emissions standards for aircraft. // **Rail:** In Saudi Arabia, there are currently no conventional pollutant emissions standards for rail. // **Ships:** In Saudi Arabia, there are currently no conventional pollutant emissions standards for ships. // **Motorbikes:** In Saudi Arabia, there are currently no conventional pollutant emissions standards for motorbikes. // **CCE Category:** Reduce</v>
      </c>
      <c r="Q218" s="137"/>
      <c r="R218" s="137"/>
      <c r="S218" s="163"/>
      <c r="T218" s="150"/>
    </row>
    <row r="219" spans="1:20" s="3" customFormat="1" x14ac:dyDescent="0.35">
      <c r="A219" s="124" t="s">
        <v>1216</v>
      </c>
      <c r="B219" s="137" t="s">
        <v>1468</v>
      </c>
      <c r="C219" s="137" t="s">
        <v>681</v>
      </c>
      <c r="D219" s="150" t="s">
        <v>26</v>
      </c>
      <c r="E219" s="150" t="s">
        <v>506</v>
      </c>
      <c r="F219" s="150" t="s">
        <v>26</v>
      </c>
      <c r="G219" s="150" t="s">
        <v>741</v>
      </c>
      <c r="H219" s="154">
        <v>330</v>
      </c>
      <c r="I219" s="127" t="s">
        <v>29</v>
      </c>
      <c r="J219" s="137" t="s">
        <v>1377</v>
      </c>
      <c r="K219" s="137" t="s">
        <v>682</v>
      </c>
      <c r="L219" s="164">
        <v>0</v>
      </c>
      <c r="M219" s="164">
        <v>1</v>
      </c>
      <c r="N219" s="164">
        <v>0.02</v>
      </c>
      <c r="O219" s="137" t="s">
        <v>683</v>
      </c>
      <c r="P219" s="213" t="str">
        <f>INDEX('Policy Characteristics'!J:J,MATCH($C219,'Policy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 **LDVs:** In Saudi Arabia, starting with model year 2017, light-duty vehicle exhaust emission regulations are based on ECE 83/2005 Euro IV and ECE R 49 Euro IV limits.  Euro IV was a 47-57% reduction (varying by pollutant) relative to the older Euro III standards.  // **HDVs:** In Saudi Arabia, there are currently no conventional pollutant emissions standards for medium and heavy trucks. // **Aircraft:** In Saudi Arabia, there are currently no conventional pollutant emissions standards for aircraft. // **Rail:** In Saudi Arabia, there are currently no conventional pollutant emissions standards for rail. // **Ships:** In Saudi Arabia, there are currently no conventional pollutant emissions standards for ships. // **Motorbikes:** In Saudi Arabia, there are currently no conventional pollutant emissions standards for motorbikes. // **CCE Category:** Reduce</v>
      </c>
      <c r="Q219" s="137" t="s">
        <v>685</v>
      </c>
      <c r="R219" s="137" t="s">
        <v>684</v>
      </c>
      <c r="S219" s="163"/>
      <c r="T219" s="150"/>
    </row>
    <row r="220" spans="1:20" s="3" customFormat="1" x14ac:dyDescent="0.35">
      <c r="A220" s="124" t="s">
        <v>1216</v>
      </c>
      <c r="B220" s="137" t="s">
        <v>1468</v>
      </c>
      <c r="C220" s="137" t="s">
        <v>681</v>
      </c>
      <c r="D220" s="150" t="s">
        <v>26</v>
      </c>
      <c r="E220" s="150" t="s">
        <v>503</v>
      </c>
      <c r="F220" s="150" t="s">
        <v>26</v>
      </c>
      <c r="G220" s="150" t="s">
        <v>503</v>
      </c>
      <c r="H220" s="154">
        <v>331</v>
      </c>
      <c r="I220" s="127" t="s">
        <v>29</v>
      </c>
      <c r="J220" s="137" t="s">
        <v>1377</v>
      </c>
      <c r="K220" s="137" t="s">
        <v>682</v>
      </c>
      <c r="L220" s="164">
        <v>0</v>
      </c>
      <c r="M220" s="164">
        <v>1</v>
      </c>
      <c r="N220" s="164">
        <v>0.02</v>
      </c>
      <c r="O220" s="137" t="s">
        <v>683</v>
      </c>
      <c r="P220" s="213" t="str">
        <f>INDEX('Policy Characteristics'!J:J,MATCH($C220,'Policy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 **LDVs:** In Saudi Arabia, starting with model year 2017, light-duty vehicle exhaust emission regulations are based on ECE 83/2005 Euro IV and ECE R 49 Euro IV limits.  Euro IV was a 47-57% reduction (varying by pollutant) relative to the older Euro III standards.  // **HDVs:** In Saudi Arabia, there are currently no conventional pollutant emissions standards for medium and heavy trucks. // **Aircraft:** In Saudi Arabia, there are currently no conventional pollutant emissions standards for aircraft. // **Rail:** In Saudi Arabia, there are currently no conventional pollutant emissions standards for rail. // **Ships:** In Saudi Arabia, there are currently no conventional pollutant emissions standards for ships. // **Motorbikes:** In Saudi Arabia, there are currently no conventional pollutant emissions standards for motorbikes. // **CCE Category:** Reduce</v>
      </c>
      <c r="Q220" s="137" t="s">
        <v>685</v>
      </c>
      <c r="R220" s="137" t="s">
        <v>684</v>
      </c>
      <c r="S220" s="163"/>
      <c r="T220" s="150"/>
    </row>
    <row r="221" spans="1:20" s="3" customFormat="1" x14ac:dyDescent="0.35">
      <c r="A221" s="124" t="s">
        <v>1216</v>
      </c>
      <c r="B221" s="137" t="s">
        <v>1468</v>
      </c>
      <c r="C221" s="137" t="s">
        <v>681</v>
      </c>
      <c r="D221" s="150" t="s">
        <v>26</v>
      </c>
      <c r="E221" s="150" t="s">
        <v>507</v>
      </c>
      <c r="F221" s="150" t="s">
        <v>26</v>
      </c>
      <c r="G221" s="150" t="s">
        <v>507</v>
      </c>
      <c r="H221" s="154">
        <v>332</v>
      </c>
      <c r="I221" s="127" t="s">
        <v>29</v>
      </c>
      <c r="J221" s="137" t="s">
        <v>1377</v>
      </c>
      <c r="K221" s="137" t="s">
        <v>682</v>
      </c>
      <c r="L221" s="164">
        <v>0</v>
      </c>
      <c r="M221" s="164">
        <v>1</v>
      </c>
      <c r="N221" s="164">
        <v>0.02</v>
      </c>
      <c r="O221" s="137" t="s">
        <v>683</v>
      </c>
      <c r="P221" s="213" t="str">
        <f>INDEX('Policy Characteristics'!J:J,MATCH($C221,'Policy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 **LDVs:** In Saudi Arabia, starting with model year 2017, light-duty vehicle exhaust emission regulations are based on ECE 83/2005 Euro IV and ECE R 49 Euro IV limits.  Euro IV was a 47-57% reduction (varying by pollutant) relative to the older Euro III standards.  // **HDVs:** In Saudi Arabia, there are currently no conventional pollutant emissions standards for medium and heavy trucks. // **Aircraft:** In Saudi Arabia, there are currently no conventional pollutant emissions standards for aircraft. // **Rail:** In Saudi Arabia, there are currently no conventional pollutant emissions standards for rail. // **Ships:** In Saudi Arabia, there are currently no conventional pollutant emissions standards for ships. // **Motorbikes:** In Saudi Arabia, there are currently no conventional pollutant emissions standards for motorbikes. // **CCE Category:** Reduce</v>
      </c>
      <c r="Q221" s="137" t="s">
        <v>685</v>
      </c>
      <c r="R221" s="137" t="s">
        <v>684</v>
      </c>
      <c r="S221" s="163"/>
      <c r="T221" s="150"/>
    </row>
    <row r="222" spans="1:20" s="3" customFormat="1" x14ac:dyDescent="0.35">
      <c r="A222" s="124" t="s">
        <v>1216</v>
      </c>
      <c r="B222" s="137" t="s">
        <v>1468</v>
      </c>
      <c r="C222" s="137" t="s">
        <v>681</v>
      </c>
      <c r="D222" s="150" t="s">
        <v>26</v>
      </c>
      <c r="E222" s="150" t="s">
        <v>508</v>
      </c>
      <c r="F222" s="150" t="s">
        <v>26</v>
      </c>
      <c r="G222" s="150" t="s">
        <v>508</v>
      </c>
      <c r="H222" s="154">
        <v>333</v>
      </c>
      <c r="I222" s="127" t="s">
        <v>29</v>
      </c>
      <c r="J222" s="137" t="s">
        <v>1377</v>
      </c>
      <c r="K222" s="137" t="s">
        <v>682</v>
      </c>
      <c r="L222" s="164">
        <v>0</v>
      </c>
      <c r="M222" s="164">
        <v>1</v>
      </c>
      <c r="N222" s="164">
        <v>0.02</v>
      </c>
      <c r="O222" s="137" t="s">
        <v>683</v>
      </c>
      <c r="P222" s="213" t="str">
        <f>INDEX('Policy Characteristics'!J:J,MATCH($C222,'Policy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 **LDVs:** In Saudi Arabia, starting with model year 2017, light-duty vehicle exhaust emission regulations are based on ECE 83/2005 Euro IV and ECE R 49 Euro IV limits.  Euro IV was a 47-57% reduction (varying by pollutant) relative to the older Euro III standards.  // **HDVs:** In Saudi Arabia, there are currently no conventional pollutant emissions standards for medium and heavy trucks. // **Aircraft:** In Saudi Arabia, there are currently no conventional pollutant emissions standards for aircraft. // **Rail:** In Saudi Arabia, there are currently no conventional pollutant emissions standards for rail. // **Ships:** In Saudi Arabia, there are currently no conventional pollutant emissions standards for ships. // **Motorbikes:** In Saudi Arabia, there are currently no conventional pollutant emissions standards for motorbikes. // **CCE Category:** Reduce</v>
      </c>
      <c r="Q222" s="137" t="s">
        <v>685</v>
      </c>
      <c r="R222" s="137" t="s">
        <v>684</v>
      </c>
      <c r="S222" s="163"/>
      <c r="T222" s="150"/>
    </row>
    <row r="223" spans="1:20" s="3" customFormat="1" x14ac:dyDescent="0.35">
      <c r="A223" s="124" t="s">
        <v>1216</v>
      </c>
      <c r="B223" s="137" t="s">
        <v>1468</v>
      </c>
      <c r="C223" s="137" t="s">
        <v>681</v>
      </c>
      <c r="D223" s="150" t="s">
        <v>26</v>
      </c>
      <c r="E223" s="150" t="s">
        <v>509</v>
      </c>
      <c r="F223" s="150" t="s">
        <v>26</v>
      </c>
      <c r="G223" s="150" t="s">
        <v>603</v>
      </c>
      <c r="H223" s="154">
        <v>334</v>
      </c>
      <c r="I223" s="127" t="s">
        <v>29</v>
      </c>
      <c r="J223" s="137" t="s">
        <v>1377</v>
      </c>
      <c r="K223" s="137" t="s">
        <v>682</v>
      </c>
      <c r="L223" s="164">
        <v>0</v>
      </c>
      <c r="M223" s="164">
        <v>1</v>
      </c>
      <c r="N223" s="164">
        <v>0.02</v>
      </c>
      <c r="O223" s="137" t="s">
        <v>683</v>
      </c>
      <c r="P223" s="213" t="str">
        <f>INDEX('Policy Characteristics'!J:J,MATCH($C223,'Policy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 **LDVs:** In Saudi Arabia, starting with model year 2017, light-duty vehicle exhaust emission regulations are based on ECE 83/2005 Euro IV and ECE R 49 Euro IV limits.  Euro IV was a 47-57% reduction (varying by pollutant) relative to the older Euro III standards.  // **HDVs:** In Saudi Arabia, there are currently no conventional pollutant emissions standards for medium and heavy trucks. // **Aircraft:** In Saudi Arabia, there are currently no conventional pollutant emissions standards for aircraft. // **Rail:** In Saudi Arabia, there are currently no conventional pollutant emissions standards for rail. // **Ships:** In Saudi Arabia, there are currently no conventional pollutant emissions standards for ships. // **Motorbikes:** In Saudi Arabia, there are currently no conventional pollutant emissions standards for motorbikes. // **CCE Category:** Reduce</v>
      </c>
      <c r="Q223" s="137" t="s">
        <v>685</v>
      </c>
      <c r="R223" s="137" t="s">
        <v>684</v>
      </c>
      <c r="S223" s="163"/>
      <c r="T223" s="150"/>
    </row>
    <row r="224" spans="1:20" s="3" customFormat="1" x14ac:dyDescent="0.35">
      <c r="A224" s="124" t="s">
        <v>1216</v>
      </c>
      <c r="B224" s="137" t="s">
        <v>1468</v>
      </c>
      <c r="C224" s="137" t="s">
        <v>681</v>
      </c>
      <c r="D224" s="150" t="s">
        <v>26</v>
      </c>
      <c r="E224" s="150" t="s">
        <v>510</v>
      </c>
      <c r="F224" s="150" t="s">
        <v>26</v>
      </c>
      <c r="G224" s="150" t="s">
        <v>510</v>
      </c>
      <c r="H224" s="154">
        <v>335</v>
      </c>
      <c r="I224" s="131" t="s">
        <v>30</v>
      </c>
      <c r="J224" s="137" t="s">
        <v>182</v>
      </c>
      <c r="K224" s="137"/>
      <c r="L224" s="164"/>
      <c r="M224" s="164"/>
      <c r="N224" s="164"/>
      <c r="O224" s="137"/>
      <c r="P224" s="213" t="str">
        <f>INDEX('Policy Characteristics'!J:J,MATCH($C224,'Policy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 **LDVs:** In Saudi Arabia, starting with model year 2017, light-duty vehicle exhaust emission regulations are based on ECE 83/2005 Euro IV and ECE R 49 Euro IV limits.  Euro IV was a 47-57% reduction (varying by pollutant) relative to the older Euro III standards.  // **HDVs:** In Saudi Arabia, there are currently no conventional pollutant emissions standards for medium and heavy trucks. // **Aircraft:** In Saudi Arabia, there are currently no conventional pollutant emissions standards for aircraft. // **Rail:** In Saudi Arabia, there are currently no conventional pollutant emissions standards for rail. // **Ships:** In Saudi Arabia, there are currently no conventional pollutant emissions standards for ships. // **Motorbikes:** In Saudi Arabia, there are currently no conventional pollutant emissions standards for motorbikes. // **CCE Category:** Reduce</v>
      </c>
      <c r="Q224" s="137"/>
      <c r="R224" s="137"/>
      <c r="S224" s="163"/>
      <c r="T224" s="150"/>
    </row>
    <row r="225" spans="1:20" s="3" customFormat="1" x14ac:dyDescent="0.35">
      <c r="A225" s="124" t="s">
        <v>1216</v>
      </c>
      <c r="B225" s="137" t="s">
        <v>1468</v>
      </c>
      <c r="C225" s="137" t="s">
        <v>681</v>
      </c>
      <c r="D225" s="150" t="s">
        <v>26</v>
      </c>
      <c r="E225" s="150" t="s">
        <v>511</v>
      </c>
      <c r="F225" s="150" t="s">
        <v>26</v>
      </c>
      <c r="G225" s="150" t="s">
        <v>511</v>
      </c>
      <c r="H225" s="154">
        <v>336</v>
      </c>
      <c r="I225" s="127" t="s">
        <v>29</v>
      </c>
      <c r="J225" s="137" t="s">
        <v>1377</v>
      </c>
      <c r="K225" s="137" t="s">
        <v>682</v>
      </c>
      <c r="L225" s="164">
        <v>0</v>
      </c>
      <c r="M225" s="164">
        <v>1</v>
      </c>
      <c r="N225" s="164">
        <v>0.02</v>
      </c>
      <c r="O225" s="137" t="s">
        <v>683</v>
      </c>
      <c r="P225" s="213" t="str">
        <f>INDEX('Policy Characteristics'!J:J,MATCH($C225,'Policy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 **LDVs:** In Saudi Arabia, starting with model year 2017, light-duty vehicle exhaust emission regulations are based on ECE 83/2005 Euro IV and ECE R 49 Euro IV limits.  Euro IV was a 47-57% reduction (varying by pollutant) relative to the older Euro III standards.  // **HDVs:** In Saudi Arabia, there are currently no conventional pollutant emissions standards for medium and heavy trucks. // **Aircraft:** In Saudi Arabia, there are currently no conventional pollutant emissions standards for aircraft. // **Rail:** In Saudi Arabia, there are currently no conventional pollutant emissions standards for rail. // **Ships:** In Saudi Arabia, there are currently no conventional pollutant emissions standards for ships. // **Motorbikes:** In Saudi Arabia, there are currently no conventional pollutant emissions standards for motorbikes. // **CCE Category:** Reduce</v>
      </c>
      <c r="Q225" s="137" t="s">
        <v>685</v>
      </c>
      <c r="R225" s="137" t="s">
        <v>684</v>
      </c>
      <c r="S225" s="163"/>
      <c r="T225" s="150"/>
    </row>
    <row r="226" spans="1:20" s="3" customFormat="1" x14ac:dyDescent="0.35">
      <c r="A226" s="124" t="s">
        <v>1216</v>
      </c>
      <c r="B226" s="137" t="s">
        <v>1468</v>
      </c>
      <c r="C226" s="137" t="s">
        <v>681</v>
      </c>
      <c r="D226" s="150" t="s">
        <v>26</v>
      </c>
      <c r="E226" s="150" t="s">
        <v>512</v>
      </c>
      <c r="F226" s="150" t="s">
        <v>26</v>
      </c>
      <c r="G226" s="150" t="s">
        <v>512</v>
      </c>
      <c r="H226" s="154">
        <v>337</v>
      </c>
      <c r="I226" s="127" t="s">
        <v>29</v>
      </c>
      <c r="J226" s="137" t="s">
        <v>1377</v>
      </c>
      <c r="K226" s="137" t="s">
        <v>682</v>
      </c>
      <c r="L226" s="164">
        <v>0</v>
      </c>
      <c r="M226" s="164">
        <v>1</v>
      </c>
      <c r="N226" s="164">
        <v>0.02</v>
      </c>
      <c r="O226" s="137" t="s">
        <v>683</v>
      </c>
      <c r="P226" s="213" t="str">
        <f>INDEX('Policy Characteristics'!J:J,MATCH($C226,'Policy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 **LDVs:** In Saudi Arabia, starting with model year 2017, light-duty vehicle exhaust emission regulations are based on ECE 83/2005 Euro IV and ECE R 49 Euro IV limits.  Euro IV was a 47-57% reduction (varying by pollutant) relative to the older Euro III standards.  // **HDVs:** In Saudi Arabia, there are currently no conventional pollutant emissions standards for medium and heavy trucks. // **Aircraft:** In Saudi Arabia, there are currently no conventional pollutant emissions standards for aircraft. // **Rail:** In Saudi Arabia, there are currently no conventional pollutant emissions standards for rail. // **Ships:** In Saudi Arabia, there are currently no conventional pollutant emissions standards for ships. // **Motorbikes:** In Saudi Arabia, there are currently no conventional pollutant emissions standards for motorbikes. // **CCE Category:** Reduce</v>
      </c>
      <c r="Q226" s="137" t="s">
        <v>685</v>
      </c>
      <c r="R226" s="137" t="s">
        <v>684</v>
      </c>
      <c r="S226" s="163"/>
      <c r="T226" s="150"/>
    </row>
    <row r="227" spans="1:20" s="3" customFormat="1" x14ac:dyDescent="0.35">
      <c r="A227" s="124" t="s">
        <v>1216</v>
      </c>
      <c r="B227" s="137" t="s">
        <v>1468</v>
      </c>
      <c r="C227" s="137" t="s">
        <v>681</v>
      </c>
      <c r="D227" s="150" t="s">
        <v>26</v>
      </c>
      <c r="E227" s="150" t="s">
        <v>513</v>
      </c>
      <c r="F227" s="150" t="s">
        <v>26</v>
      </c>
      <c r="G227" s="150" t="s">
        <v>513</v>
      </c>
      <c r="H227" s="154">
        <v>338</v>
      </c>
      <c r="I227" s="131" t="s">
        <v>30</v>
      </c>
      <c r="J227" s="137" t="s">
        <v>182</v>
      </c>
      <c r="K227" s="137"/>
      <c r="L227" s="164"/>
      <c r="M227" s="164"/>
      <c r="N227" s="164"/>
      <c r="O227" s="137"/>
      <c r="P227" s="213" t="str">
        <f>INDEX('Policy Characteristics'!J:J,MATCH($C227,'Policy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 **LDVs:** In Saudi Arabia, starting with model year 2017, light-duty vehicle exhaust emission regulations are based on ECE 83/2005 Euro IV and ECE R 49 Euro IV limits.  Euro IV was a 47-57% reduction (varying by pollutant) relative to the older Euro III standards.  // **HDVs:** In Saudi Arabia, there are currently no conventional pollutant emissions standards for medium and heavy trucks. // **Aircraft:** In Saudi Arabia, there are currently no conventional pollutant emissions standards for aircraft. // **Rail:** In Saudi Arabia, there are currently no conventional pollutant emissions standards for rail. // **Ships:** In Saudi Arabia, there are currently no conventional pollutant emissions standards for ships. // **Motorbikes:** In Saudi Arabia, there are currently no conventional pollutant emissions standards for motorbikes. // **CCE Category:** Reduce</v>
      </c>
      <c r="Q227" s="137"/>
      <c r="R227" s="137"/>
      <c r="S227" s="163"/>
      <c r="T227" s="150"/>
    </row>
    <row r="228" spans="1:20" s="3" customFormat="1" x14ac:dyDescent="0.35">
      <c r="A228" s="124" t="s">
        <v>1216</v>
      </c>
      <c r="B228" s="137" t="s">
        <v>1468</v>
      </c>
      <c r="C228" s="137" t="s">
        <v>681</v>
      </c>
      <c r="D228" s="150" t="s">
        <v>26</v>
      </c>
      <c r="E228" s="150" t="s">
        <v>514</v>
      </c>
      <c r="F228" s="150" t="s">
        <v>26</v>
      </c>
      <c r="G228" s="150" t="s">
        <v>514</v>
      </c>
      <c r="H228" s="154">
        <v>339</v>
      </c>
      <c r="I228" s="131" t="s">
        <v>30</v>
      </c>
      <c r="J228" s="137" t="s">
        <v>182</v>
      </c>
      <c r="K228" s="137"/>
      <c r="L228" s="164"/>
      <c r="M228" s="164"/>
      <c r="N228" s="164"/>
      <c r="O228" s="137"/>
      <c r="P228" s="213" t="str">
        <f>INDEX('Policy Characteristics'!J:J,MATCH($C228,'Policy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 **LDVs:** In Saudi Arabia, starting with model year 2017, light-duty vehicle exhaust emission regulations are based on ECE 83/2005 Euro IV and ECE R 49 Euro IV limits.  Euro IV was a 47-57% reduction (varying by pollutant) relative to the older Euro III standards.  // **HDVs:** In Saudi Arabia, there are currently no conventional pollutant emissions standards for medium and heavy trucks. // **Aircraft:** In Saudi Arabia, there are currently no conventional pollutant emissions standards for aircraft. // **Rail:** In Saudi Arabia, there are currently no conventional pollutant emissions standards for rail. // **Ships:** In Saudi Arabia, there are currently no conventional pollutant emissions standards for ships. // **Motorbikes:** In Saudi Arabia, there are currently no conventional pollutant emissions standards for motorbikes. // **CCE Category:** Reduce</v>
      </c>
      <c r="Q228" s="137"/>
      <c r="R228" s="137"/>
      <c r="S228" s="163"/>
      <c r="T228" s="150"/>
    </row>
    <row r="229" spans="1:20" s="3" customFormat="1" x14ac:dyDescent="0.35">
      <c r="A229" s="124" t="s">
        <v>1216</v>
      </c>
      <c r="B229" s="137" t="s">
        <v>1468</v>
      </c>
      <c r="C229" s="137" t="s">
        <v>681</v>
      </c>
      <c r="D229" s="150" t="s">
        <v>27</v>
      </c>
      <c r="E229" s="150" t="s">
        <v>506</v>
      </c>
      <c r="F229" s="150" t="s">
        <v>27</v>
      </c>
      <c r="G229" s="150" t="s">
        <v>741</v>
      </c>
      <c r="H229" s="154">
        <v>340</v>
      </c>
      <c r="I229" s="127" t="s">
        <v>29</v>
      </c>
      <c r="J229" s="137" t="s">
        <v>1377</v>
      </c>
      <c r="K229" s="137" t="s">
        <v>682</v>
      </c>
      <c r="L229" s="164">
        <v>0</v>
      </c>
      <c r="M229" s="164">
        <v>1</v>
      </c>
      <c r="N229" s="164">
        <v>0.02</v>
      </c>
      <c r="O229" s="137" t="s">
        <v>683</v>
      </c>
      <c r="P229" s="213" t="str">
        <f>INDEX('Policy Characteristics'!J:J,MATCH($C229,'Policy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 **LDVs:** In Saudi Arabia, starting with model year 2017, light-duty vehicle exhaust emission regulations are based on ECE 83/2005 Euro IV and ECE R 49 Euro IV limits.  Euro IV was a 47-57% reduction (varying by pollutant) relative to the older Euro III standards.  // **HDVs:** In Saudi Arabia, there are currently no conventional pollutant emissions standards for medium and heavy trucks. // **Aircraft:** In Saudi Arabia, there are currently no conventional pollutant emissions standards for aircraft. // **Rail:** In Saudi Arabia, there are currently no conventional pollutant emissions standards for rail. // **Ships:** In Saudi Arabia, there are currently no conventional pollutant emissions standards for ships. // **Motorbikes:** In Saudi Arabia, there are currently no conventional pollutant emissions standards for motorbikes. // **CCE Category:** Reduce</v>
      </c>
      <c r="Q229" s="137" t="s">
        <v>685</v>
      </c>
      <c r="R229" s="137" t="s">
        <v>684</v>
      </c>
      <c r="S229" s="163"/>
      <c r="T229" s="150"/>
    </row>
    <row r="230" spans="1:20" s="3" customFormat="1" x14ac:dyDescent="0.35">
      <c r="A230" s="124" t="s">
        <v>1216</v>
      </c>
      <c r="B230" s="137" t="s">
        <v>1468</v>
      </c>
      <c r="C230" s="137" t="s">
        <v>681</v>
      </c>
      <c r="D230" s="150" t="s">
        <v>27</v>
      </c>
      <c r="E230" s="150" t="s">
        <v>503</v>
      </c>
      <c r="F230" s="150" t="s">
        <v>27</v>
      </c>
      <c r="G230" s="150" t="s">
        <v>503</v>
      </c>
      <c r="H230" s="154">
        <v>341</v>
      </c>
      <c r="I230" s="127" t="s">
        <v>29</v>
      </c>
      <c r="J230" s="137" t="s">
        <v>1377</v>
      </c>
      <c r="K230" s="137" t="s">
        <v>682</v>
      </c>
      <c r="L230" s="164">
        <v>0</v>
      </c>
      <c r="M230" s="164">
        <v>1</v>
      </c>
      <c r="N230" s="164">
        <v>0.02</v>
      </c>
      <c r="O230" s="137" t="s">
        <v>683</v>
      </c>
      <c r="P230" s="213" t="str">
        <f>INDEX('Policy Characteristics'!J:J,MATCH($C230,'Policy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 **LDVs:** In Saudi Arabia, starting with model year 2017, light-duty vehicle exhaust emission regulations are based on ECE 83/2005 Euro IV and ECE R 49 Euro IV limits.  Euro IV was a 47-57% reduction (varying by pollutant) relative to the older Euro III standards.  // **HDVs:** In Saudi Arabia, there are currently no conventional pollutant emissions standards for medium and heavy trucks. // **Aircraft:** In Saudi Arabia, there are currently no conventional pollutant emissions standards for aircraft. // **Rail:** In Saudi Arabia, there are currently no conventional pollutant emissions standards for rail. // **Ships:** In Saudi Arabia, there are currently no conventional pollutant emissions standards for ships. // **Motorbikes:** In Saudi Arabia, there are currently no conventional pollutant emissions standards for motorbikes. // **CCE Category:** Reduce</v>
      </c>
      <c r="Q230" s="137" t="s">
        <v>685</v>
      </c>
      <c r="R230" s="137" t="s">
        <v>684</v>
      </c>
      <c r="S230" s="163"/>
      <c r="T230" s="150"/>
    </row>
    <row r="231" spans="1:20" s="3" customFormat="1" x14ac:dyDescent="0.35">
      <c r="A231" s="124" t="s">
        <v>1216</v>
      </c>
      <c r="B231" s="137" t="s">
        <v>1468</v>
      </c>
      <c r="C231" s="137" t="s">
        <v>681</v>
      </c>
      <c r="D231" s="150" t="s">
        <v>27</v>
      </c>
      <c r="E231" s="150" t="s">
        <v>507</v>
      </c>
      <c r="F231" s="150" t="s">
        <v>27</v>
      </c>
      <c r="G231" s="150" t="s">
        <v>507</v>
      </c>
      <c r="H231" s="154">
        <v>342</v>
      </c>
      <c r="I231" s="127" t="s">
        <v>29</v>
      </c>
      <c r="J231" s="137" t="s">
        <v>1377</v>
      </c>
      <c r="K231" s="137" t="s">
        <v>682</v>
      </c>
      <c r="L231" s="164">
        <v>0</v>
      </c>
      <c r="M231" s="164">
        <v>1</v>
      </c>
      <c r="N231" s="164">
        <v>0.02</v>
      </c>
      <c r="O231" s="137" t="s">
        <v>683</v>
      </c>
      <c r="P231" s="213" t="str">
        <f>INDEX('Policy Characteristics'!J:J,MATCH($C231,'Policy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 **LDVs:** In Saudi Arabia, starting with model year 2017, light-duty vehicle exhaust emission regulations are based on ECE 83/2005 Euro IV and ECE R 49 Euro IV limits.  Euro IV was a 47-57% reduction (varying by pollutant) relative to the older Euro III standards.  // **HDVs:** In Saudi Arabia, there are currently no conventional pollutant emissions standards for medium and heavy trucks. // **Aircraft:** In Saudi Arabia, there are currently no conventional pollutant emissions standards for aircraft. // **Rail:** In Saudi Arabia, there are currently no conventional pollutant emissions standards for rail. // **Ships:** In Saudi Arabia, there are currently no conventional pollutant emissions standards for ships. // **Motorbikes:** In Saudi Arabia, there are currently no conventional pollutant emissions standards for motorbikes. // **CCE Category:** Reduce</v>
      </c>
      <c r="Q231" s="137" t="s">
        <v>685</v>
      </c>
      <c r="R231" s="137" t="s">
        <v>684</v>
      </c>
      <c r="S231" s="163"/>
      <c r="T231" s="150"/>
    </row>
    <row r="232" spans="1:20" s="3" customFormat="1" x14ac:dyDescent="0.35">
      <c r="A232" s="124" t="s">
        <v>1216</v>
      </c>
      <c r="B232" s="137" t="s">
        <v>1468</v>
      </c>
      <c r="C232" s="137" t="s">
        <v>681</v>
      </c>
      <c r="D232" s="150" t="s">
        <v>27</v>
      </c>
      <c r="E232" s="150" t="s">
        <v>508</v>
      </c>
      <c r="F232" s="150" t="s">
        <v>27</v>
      </c>
      <c r="G232" s="150" t="s">
        <v>508</v>
      </c>
      <c r="H232" s="154">
        <v>343</v>
      </c>
      <c r="I232" s="127" t="s">
        <v>29</v>
      </c>
      <c r="J232" s="137" t="s">
        <v>1377</v>
      </c>
      <c r="K232" s="137" t="s">
        <v>682</v>
      </c>
      <c r="L232" s="164">
        <v>0</v>
      </c>
      <c r="M232" s="164">
        <v>1</v>
      </c>
      <c r="N232" s="164">
        <v>0.02</v>
      </c>
      <c r="O232" s="137" t="s">
        <v>683</v>
      </c>
      <c r="P232" s="213" t="str">
        <f>INDEX('Policy Characteristics'!J:J,MATCH($C232,'Policy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 **LDVs:** In Saudi Arabia, starting with model year 2017, light-duty vehicle exhaust emission regulations are based on ECE 83/2005 Euro IV and ECE R 49 Euro IV limits.  Euro IV was a 47-57% reduction (varying by pollutant) relative to the older Euro III standards.  // **HDVs:** In Saudi Arabia, there are currently no conventional pollutant emissions standards for medium and heavy trucks. // **Aircraft:** In Saudi Arabia, there are currently no conventional pollutant emissions standards for aircraft. // **Rail:** In Saudi Arabia, there are currently no conventional pollutant emissions standards for rail. // **Ships:** In Saudi Arabia, there are currently no conventional pollutant emissions standards for ships. // **Motorbikes:** In Saudi Arabia, there are currently no conventional pollutant emissions standards for motorbikes. // **CCE Category:** Reduce</v>
      </c>
      <c r="Q232" s="137" t="s">
        <v>685</v>
      </c>
      <c r="R232" s="137" t="s">
        <v>684</v>
      </c>
      <c r="S232" s="163"/>
      <c r="T232" s="150"/>
    </row>
    <row r="233" spans="1:20" s="3" customFormat="1" x14ac:dyDescent="0.35">
      <c r="A233" s="124" t="s">
        <v>1216</v>
      </c>
      <c r="B233" s="137" t="s">
        <v>1468</v>
      </c>
      <c r="C233" s="137" t="s">
        <v>681</v>
      </c>
      <c r="D233" s="150" t="s">
        <v>27</v>
      </c>
      <c r="E233" s="150" t="s">
        <v>509</v>
      </c>
      <c r="F233" s="150" t="s">
        <v>27</v>
      </c>
      <c r="G233" s="150" t="s">
        <v>603</v>
      </c>
      <c r="H233" s="154">
        <v>344</v>
      </c>
      <c r="I233" s="127" t="s">
        <v>29</v>
      </c>
      <c r="J233" s="137" t="s">
        <v>1377</v>
      </c>
      <c r="K233" s="137" t="s">
        <v>682</v>
      </c>
      <c r="L233" s="164">
        <v>0</v>
      </c>
      <c r="M233" s="164">
        <v>1</v>
      </c>
      <c r="N233" s="164">
        <v>0.02</v>
      </c>
      <c r="O233" s="137" t="s">
        <v>683</v>
      </c>
      <c r="P233" s="213" t="str">
        <f>INDEX('Policy Characteristics'!J:J,MATCH($C233,'Policy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 **LDVs:** In Saudi Arabia, starting with model year 2017, light-duty vehicle exhaust emission regulations are based on ECE 83/2005 Euro IV and ECE R 49 Euro IV limits.  Euro IV was a 47-57% reduction (varying by pollutant) relative to the older Euro III standards.  // **HDVs:** In Saudi Arabia, there are currently no conventional pollutant emissions standards for medium and heavy trucks. // **Aircraft:** In Saudi Arabia, there are currently no conventional pollutant emissions standards for aircraft. // **Rail:** In Saudi Arabia, there are currently no conventional pollutant emissions standards for rail. // **Ships:** In Saudi Arabia, there are currently no conventional pollutant emissions standards for ships. // **Motorbikes:** In Saudi Arabia, there are currently no conventional pollutant emissions standards for motorbikes. // **CCE Category:** Reduce</v>
      </c>
      <c r="Q233" s="137" t="s">
        <v>685</v>
      </c>
      <c r="R233" s="137" t="s">
        <v>684</v>
      </c>
      <c r="S233" s="163"/>
      <c r="T233" s="150"/>
    </row>
    <row r="234" spans="1:20" s="3" customFormat="1" x14ac:dyDescent="0.35">
      <c r="A234" s="124" t="s">
        <v>1216</v>
      </c>
      <c r="B234" s="137" t="s">
        <v>1468</v>
      </c>
      <c r="C234" s="137" t="s">
        <v>681</v>
      </c>
      <c r="D234" s="150" t="s">
        <v>27</v>
      </c>
      <c r="E234" s="150" t="s">
        <v>510</v>
      </c>
      <c r="F234" s="150" t="s">
        <v>27</v>
      </c>
      <c r="G234" s="150" t="s">
        <v>510</v>
      </c>
      <c r="H234" s="154">
        <v>345</v>
      </c>
      <c r="I234" s="131" t="s">
        <v>30</v>
      </c>
      <c r="J234" s="137" t="s">
        <v>182</v>
      </c>
      <c r="K234" s="137"/>
      <c r="L234" s="164"/>
      <c r="M234" s="164"/>
      <c r="N234" s="164"/>
      <c r="O234" s="137"/>
      <c r="P234" s="213" t="str">
        <f>INDEX('Policy Characteristics'!J:J,MATCH($C234,'Policy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 **LDVs:** In Saudi Arabia, starting with model year 2017, light-duty vehicle exhaust emission regulations are based on ECE 83/2005 Euro IV and ECE R 49 Euro IV limits.  Euro IV was a 47-57% reduction (varying by pollutant) relative to the older Euro III standards.  // **HDVs:** In Saudi Arabia, there are currently no conventional pollutant emissions standards for medium and heavy trucks. // **Aircraft:** In Saudi Arabia, there are currently no conventional pollutant emissions standards for aircraft. // **Rail:** In Saudi Arabia, there are currently no conventional pollutant emissions standards for rail. // **Ships:** In Saudi Arabia, there are currently no conventional pollutant emissions standards for ships. // **Motorbikes:** In Saudi Arabia, there are currently no conventional pollutant emissions standards for motorbikes. // **CCE Category:** Reduce</v>
      </c>
      <c r="Q234" s="137"/>
      <c r="R234" s="137"/>
      <c r="S234" s="163"/>
      <c r="T234" s="150"/>
    </row>
    <row r="235" spans="1:20" s="3" customFormat="1" x14ac:dyDescent="0.35">
      <c r="A235" s="124" t="s">
        <v>1216</v>
      </c>
      <c r="B235" s="137" t="s">
        <v>1468</v>
      </c>
      <c r="C235" s="137" t="s">
        <v>681</v>
      </c>
      <c r="D235" s="150" t="s">
        <v>27</v>
      </c>
      <c r="E235" s="150" t="s">
        <v>511</v>
      </c>
      <c r="F235" s="150" t="s">
        <v>27</v>
      </c>
      <c r="G235" s="150" t="s">
        <v>511</v>
      </c>
      <c r="H235" s="154">
        <v>346</v>
      </c>
      <c r="I235" s="127" t="s">
        <v>29</v>
      </c>
      <c r="J235" s="137" t="s">
        <v>1377</v>
      </c>
      <c r="K235" s="137" t="s">
        <v>682</v>
      </c>
      <c r="L235" s="164">
        <v>0</v>
      </c>
      <c r="M235" s="164">
        <v>1</v>
      </c>
      <c r="N235" s="164">
        <v>0.02</v>
      </c>
      <c r="O235" s="137" t="s">
        <v>683</v>
      </c>
      <c r="P235" s="213" t="str">
        <f>INDEX('Policy Characteristics'!J:J,MATCH($C235,'Policy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 **LDVs:** In Saudi Arabia, starting with model year 2017, light-duty vehicle exhaust emission regulations are based on ECE 83/2005 Euro IV and ECE R 49 Euro IV limits.  Euro IV was a 47-57% reduction (varying by pollutant) relative to the older Euro III standards.  // **HDVs:** In Saudi Arabia, there are currently no conventional pollutant emissions standards for medium and heavy trucks. // **Aircraft:** In Saudi Arabia, there are currently no conventional pollutant emissions standards for aircraft. // **Rail:** In Saudi Arabia, there are currently no conventional pollutant emissions standards for rail. // **Ships:** In Saudi Arabia, there are currently no conventional pollutant emissions standards for ships. // **Motorbikes:** In Saudi Arabia, there are currently no conventional pollutant emissions standards for motorbikes. // **CCE Category:** Reduce</v>
      </c>
      <c r="Q235" s="137" t="s">
        <v>685</v>
      </c>
      <c r="R235" s="137" t="s">
        <v>684</v>
      </c>
      <c r="S235" s="163"/>
      <c r="T235" s="150"/>
    </row>
    <row r="236" spans="1:20" s="3" customFormat="1" x14ac:dyDescent="0.35">
      <c r="A236" s="124" t="s">
        <v>1216</v>
      </c>
      <c r="B236" s="137" t="s">
        <v>1468</v>
      </c>
      <c r="C236" s="137" t="s">
        <v>681</v>
      </c>
      <c r="D236" s="150" t="s">
        <v>27</v>
      </c>
      <c r="E236" s="150" t="s">
        <v>512</v>
      </c>
      <c r="F236" s="150" t="s">
        <v>27</v>
      </c>
      <c r="G236" s="150" t="s">
        <v>512</v>
      </c>
      <c r="H236" s="154">
        <v>347</v>
      </c>
      <c r="I236" s="127" t="s">
        <v>29</v>
      </c>
      <c r="J236" s="137" t="s">
        <v>1377</v>
      </c>
      <c r="K236" s="137" t="s">
        <v>682</v>
      </c>
      <c r="L236" s="164">
        <v>0</v>
      </c>
      <c r="M236" s="164">
        <v>1</v>
      </c>
      <c r="N236" s="164">
        <v>0.02</v>
      </c>
      <c r="O236" s="137" t="s">
        <v>683</v>
      </c>
      <c r="P236" s="213" t="str">
        <f>INDEX('Policy Characteristics'!J:J,MATCH($C236,'Policy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 **LDVs:** In Saudi Arabia, starting with model year 2017, light-duty vehicle exhaust emission regulations are based on ECE 83/2005 Euro IV and ECE R 49 Euro IV limits.  Euro IV was a 47-57% reduction (varying by pollutant) relative to the older Euro III standards.  // **HDVs:** In Saudi Arabia, there are currently no conventional pollutant emissions standards for medium and heavy trucks. // **Aircraft:** In Saudi Arabia, there are currently no conventional pollutant emissions standards for aircraft. // **Rail:** In Saudi Arabia, there are currently no conventional pollutant emissions standards for rail. // **Ships:** In Saudi Arabia, there are currently no conventional pollutant emissions standards for ships. // **Motorbikes:** In Saudi Arabia, there are currently no conventional pollutant emissions standards for motorbikes. // **CCE Category:** Reduce</v>
      </c>
      <c r="Q236" s="137" t="s">
        <v>685</v>
      </c>
      <c r="R236" s="137" t="s">
        <v>684</v>
      </c>
      <c r="S236" s="163"/>
      <c r="T236" s="150"/>
    </row>
    <row r="237" spans="1:20" s="3" customFormat="1" x14ac:dyDescent="0.35">
      <c r="A237" s="124" t="s">
        <v>1216</v>
      </c>
      <c r="B237" s="137" t="s">
        <v>1468</v>
      </c>
      <c r="C237" s="137" t="s">
        <v>681</v>
      </c>
      <c r="D237" s="150" t="s">
        <v>27</v>
      </c>
      <c r="E237" s="150" t="s">
        <v>513</v>
      </c>
      <c r="F237" s="150" t="s">
        <v>27</v>
      </c>
      <c r="G237" s="150" t="s">
        <v>513</v>
      </c>
      <c r="H237" s="154">
        <v>348</v>
      </c>
      <c r="I237" s="131" t="s">
        <v>30</v>
      </c>
      <c r="J237" s="137" t="s">
        <v>182</v>
      </c>
      <c r="K237" s="137"/>
      <c r="L237" s="164"/>
      <c r="M237" s="164"/>
      <c r="N237" s="164"/>
      <c r="O237" s="137"/>
      <c r="P237" s="213" t="str">
        <f>INDEX('Policy Characteristics'!J:J,MATCH($C237,'Policy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 **LDVs:** In Saudi Arabia, starting with model year 2017, light-duty vehicle exhaust emission regulations are based on ECE 83/2005 Euro IV and ECE R 49 Euro IV limits.  Euro IV was a 47-57% reduction (varying by pollutant) relative to the older Euro III standards.  // **HDVs:** In Saudi Arabia, there are currently no conventional pollutant emissions standards for medium and heavy trucks. // **Aircraft:** In Saudi Arabia, there are currently no conventional pollutant emissions standards for aircraft. // **Rail:** In Saudi Arabia, there are currently no conventional pollutant emissions standards for rail. // **Ships:** In Saudi Arabia, there are currently no conventional pollutant emissions standards for ships. // **Motorbikes:** In Saudi Arabia, there are currently no conventional pollutant emissions standards for motorbikes. // **CCE Category:** Reduce</v>
      </c>
      <c r="Q237" s="137"/>
      <c r="R237" s="137"/>
      <c r="S237" s="163"/>
      <c r="T237" s="150"/>
    </row>
    <row r="238" spans="1:20" s="3" customFormat="1" x14ac:dyDescent="0.35">
      <c r="A238" s="124" t="s">
        <v>1216</v>
      </c>
      <c r="B238" s="137" t="s">
        <v>1468</v>
      </c>
      <c r="C238" s="137" t="s">
        <v>681</v>
      </c>
      <c r="D238" s="150" t="s">
        <v>27</v>
      </c>
      <c r="E238" s="150" t="s">
        <v>514</v>
      </c>
      <c r="F238" s="150" t="s">
        <v>27</v>
      </c>
      <c r="G238" s="150" t="s">
        <v>514</v>
      </c>
      <c r="H238" s="154">
        <v>349</v>
      </c>
      <c r="I238" s="131" t="s">
        <v>30</v>
      </c>
      <c r="J238" s="137" t="s">
        <v>182</v>
      </c>
      <c r="K238" s="137"/>
      <c r="L238" s="164"/>
      <c r="M238" s="164"/>
      <c r="N238" s="164"/>
      <c r="O238" s="137"/>
      <c r="P238" s="213" t="str">
        <f>INDEX('Policy Characteristics'!J:J,MATCH($C238,'Policy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 **LDVs:** In Saudi Arabia, starting with model year 2017, light-duty vehicle exhaust emission regulations are based on ECE 83/2005 Euro IV and ECE R 49 Euro IV limits.  Euro IV was a 47-57% reduction (varying by pollutant) relative to the older Euro III standards.  // **HDVs:** In Saudi Arabia, there are currently no conventional pollutant emissions standards for medium and heavy trucks. // **Aircraft:** In Saudi Arabia, there are currently no conventional pollutant emissions standards for aircraft. // **Rail:** In Saudi Arabia, there are currently no conventional pollutant emissions standards for rail. // **Ships:** In Saudi Arabia, there are currently no conventional pollutant emissions standards for ships. // **Motorbikes:** In Saudi Arabia, there are currently no conventional pollutant emissions standards for motorbikes. // **CCE Category:** Reduce</v>
      </c>
      <c r="Q238" s="137"/>
      <c r="R238" s="137"/>
      <c r="S238" s="163"/>
      <c r="T238" s="150"/>
    </row>
    <row r="239" spans="1:20" s="3" customFormat="1" x14ac:dyDescent="0.35">
      <c r="A239" s="124" t="s">
        <v>1216</v>
      </c>
      <c r="B239" s="137" t="s">
        <v>1468</v>
      </c>
      <c r="C239" s="137" t="s">
        <v>681</v>
      </c>
      <c r="D239" s="150" t="s">
        <v>100</v>
      </c>
      <c r="E239" s="150" t="s">
        <v>506</v>
      </c>
      <c r="F239" s="150" t="s">
        <v>100</v>
      </c>
      <c r="G239" s="150" t="s">
        <v>741</v>
      </c>
      <c r="H239" s="154">
        <v>350</v>
      </c>
      <c r="I239" s="127" t="s">
        <v>29</v>
      </c>
      <c r="J239" s="137" t="s">
        <v>1377</v>
      </c>
      <c r="K239" s="137" t="s">
        <v>682</v>
      </c>
      <c r="L239" s="164">
        <v>0</v>
      </c>
      <c r="M239" s="164">
        <v>1</v>
      </c>
      <c r="N239" s="164">
        <v>0.02</v>
      </c>
      <c r="O239" s="137" t="s">
        <v>683</v>
      </c>
      <c r="P239" s="213" t="str">
        <f>INDEX('Policy Characteristics'!J:J,MATCH($C239,'Policy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 **LDVs:** In Saudi Arabia, starting with model year 2017, light-duty vehicle exhaust emission regulations are based on ECE 83/2005 Euro IV and ECE R 49 Euro IV limits.  Euro IV was a 47-57% reduction (varying by pollutant) relative to the older Euro III standards.  // **HDVs:** In Saudi Arabia, there are currently no conventional pollutant emissions standards for medium and heavy trucks. // **Aircraft:** In Saudi Arabia, there are currently no conventional pollutant emissions standards for aircraft. // **Rail:** In Saudi Arabia, there are currently no conventional pollutant emissions standards for rail. // **Ships:** In Saudi Arabia, there are currently no conventional pollutant emissions standards for ships. // **Motorbikes:** In Saudi Arabia, there are currently no conventional pollutant emissions standards for motorbikes. // **CCE Category:** Reduce</v>
      </c>
      <c r="Q239" s="137" t="s">
        <v>685</v>
      </c>
      <c r="R239" s="137" t="s">
        <v>684</v>
      </c>
      <c r="S239" s="163"/>
      <c r="T239" s="150"/>
    </row>
    <row r="240" spans="1:20" s="3" customFormat="1" x14ac:dyDescent="0.35">
      <c r="A240" s="124" t="s">
        <v>1216</v>
      </c>
      <c r="B240" s="137" t="s">
        <v>1468</v>
      </c>
      <c r="C240" s="137" t="s">
        <v>681</v>
      </c>
      <c r="D240" s="150" t="s">
        <v>100</v>
      </c>
      <c r="E240" s="150" t="s">
        <v>503</v>
      </c>
      <c r="F240" s="150" t="s">
        <v>100</v>
      </c>
      <c r="G240" s="150" t="s">
        <v>503</v>
      </c>
      <c r="H240" s="154">
        <v>351</v>
      </c>
      <c r="I240" s="127" t="s">
        <v>29</v>
      </c>
      <c r="J240" s="137" t="s">
        <v>1377</v>
      </c>
      <c r="K240" s="137" t="s">
        <v>682</v>
      </c>
      <c r="L240" s="164">
        <v>0</v>
      </c>
      <c r="M240" s="164">
        <v>1</v>
      </c>
      <c r="N240" s="164">
        <v>0.02</v>
      </c>
      <c r="O240" s="137" t="s">
        <v>683</v>
      </c>
      <c r="P240" s="213" t="str">
        <f>INDEX('Policy Characteristics'!J:J,MATCH($C240,'Policy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 **LDVs:** In Saudi Arabia, starting with model year 2017, light-duty vehicle exhaust emission regulations are based on ECE 83/2005 Euro IV and ECE R 49 Euro IV limits.  Euro IV was a 47-57% reduction (varying by pollutant) relative to the older Euro III standards.  // **HDVs:** In Saudi Arabia, there are currently no conventional pollutant emissions standards for medium and heavy trucks. // **Aircraft:** In Saudi Arabia, there are currently no conventional pollutant emissions standards for aircraft. // **Rail:** In Saudi Arabia, there are currently no conventional pollutant emissions standards for rail. // **Ships:** In Saudi Arabia, there are currently no conventional pollutant emissions standards for ships. // **Motorbikes:** In Saudi Arabia, there are currently no conventional pollutant emissions standards for motorbikes. // **CCE Category:** Reduce</v>
      </c>
      <c r="Q240" s="137" t="s">
        <v>685</v>
      </c>
      <c r="R240" s="137" t="s">
        <v>684</v>
      </c>
      <c r="S240" s="163"/>
      <c r="T240" s="150"/>
    </row>
    <row r="241" spans="1:20" s="3" customFormat="1" x14ac:dyDescent="0.35">
      <c r="A241" s="124" t="s">
        <v>1216</v>
      </c>
      <c r="B241" s="137" t="s">
        <v>1468</v>
      </c>
      <c r="C241" s="137" t="s">
        <v>681</v>
      </c>
      <c r="D241" s="150" t="s">
        <v>100</v>
      </c>
      <c r="E241" s="150" t="s">
        <v>507</v>
      </c>
      <c r="F241" s="150" t="s">
        <v>100</v>
      </c>
      <c r="G241" s="150" t="s">
        <v>507</v>
      </c>
      <c r="H241" s="154">
        <v>352</v>
      </c>
      <c r="I241" s="127" t="s">
        <v>29</v>
      </c>
      <c r="J241" s="137" t="s">
        <v>1377</v>
      </c>
      <c r="K241" s="137" t="s">
        <v>682</v>
      </c>
      <c r="L241" s="164">
        <v>0</v>
      </c>
      <c r="M241" s="164">
        <v>1</v>
      </c>
      <c r="N241" s="164">
        <v>0.02</v>
      </c>
      <c r="O241" s="137" t="s">
        <v>683</v>
      </c>
      <c r="P241" s="213" t="str">
        <f>INDEX('Policy Characteristics'!J:J,MATCH($C241,'Policy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 **LDVs:** In Saudi Arabia, starting with model year 2017, light-duty vehicle exhaust emission regulations are based on ECE 83/2005 Euro IV and ECE R 49 Euro IV limits.  Euro IV was a 47-57% reduction (varying by pollutant) relative to the older Euro III standards.  // **HDVs:** In Saudi Arabia, there are currently no conventional pollutant emissions standards for medium and heavy trucks. // **Aircraft:** In Saudi Arabia, there are currently no conventional pollutant emissions standards for aircraft. // **Rail:** In Saudi Arabia, there are currently no conventional pollutant emissions standards for rail. // **Ships:** In Saudi Arabia, there are currently no conventional pollutant emissions standards for ships. // **Motorbikes:** In Saudi Arabia, there are currently no conventional pollutant emissions standards for motorbikes. // **CCE Category:** Reduce</v>
      </c>
      <c r="Q241" s="137" t="s">
        <v>685</v>
      </c>
      <c r="R241" s="137" t="s">
        <v>684</v>
      </c>
      <c r="S241" s="163"/>
      <c r="T241" s="150"/>
    </row>
    <row r="242" spans="1:20" s="3" customFormat="1" x14ac:dyDescent="0.35">
      <c r="A242" s="124" t="s">
        <v>1216</v>
      </c>
      <c r="B242" s="137" t="s">
        <v>1468</v>
      </c>
      <c r="C242" s="137" t="s">
        <v>681</v>
      </c>
      <c r="D242" s="150" t="s">
        <v>100</v>
      </c>
      <c r="E242" s="150" t="s">
        <v>508</v>
      </c>
      <c r="F242" s="150" t="s">
        <v>100</v>
      </c>
      <c r="G242" s="150" t="s">
        <v>508</v>
      </c>
      <c r="H242" s="154">
        <v>353</v>
      </c>
      <c r="I242" s="127" t="s">
        <v>29</v>
      </c>
      <c r="J242" s="137" t="s">
        <v>1377</v>
      </c>
      <c r="K242" s="137" t="s">
        <v>682</v>
      </c>
      <c r="L242" s="164">
        <v>0</v>
      </c>
      <c r="M242" s="164">
        <v>1</v>
      </c>
      <c r="N242" s="164">
        <v>0.02</v>
      </c>
      <c r="O242" s="137" t="s">
        <v>683</v>
      </c>
      <c r="P242" s="213" t="str">
        <f>INDEX('Policy Characteristics'!J:J,MATCH($C242,'Policy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 **LDVs:** In Saudi Arabia, starting with model year 2017, light-duty vehicle exhaust emission regulations are based on ECE 83/2005 Euro IV and ECE R 49 Euro IV limits.  Euro IV was a 47-57% reduction (varying by pollutant) relative to the older Euro III standards.  // **HDVs:** In Saudi Arabia, there are currently no conventional pollutant emissions standards for medium and heavy trucks. // **Aircraft:** In Saudi Arabia, there are currently no conventional pollutant emissions standards for aircraft. // **Rail:** In Saudi Arabia, there are currently no conventional pollutant emissions standards for rail. // **Ships:** In Saudi Arabia, there are currently no conventional pollutant emissions standards for ships. // **Motorbikes:** In Saudi Arabia, there are currently no conventional pollutant emissions standards for motorbikes. // **CCE Category:** Reduce</v>
      </c>
      <c r="Q242" s="137" t="s">
        <v>685</v>
      </c>
      <c r="R242" s="137" t="s">
        <v>684</v>
      </c>
      <c r="S242" s="163"/>
      <c r="T242" s="150"/>
    </row>
    <row r="243" spans="1:20" s="3" customFormat="1" x14ac:dyDescent="0.35">
      <c r="A243" s="124" t="s">
        <v>1216</v>
      </c>
      <c r="B243" s="137" t="s">
        <v>1468</v>
      </c>
      <c r="C243" s="137" t="s">
        <v>681</v>
      </c>
      <c r="D243" s="150" t="s">
        <v>100</v>
      </c>
      <c r="E243" s="150" t="s">
        <v>509</v>
      </c>
      <c r="F243" s="150" t="s">
        <v>100</v>
      </c>
      <c r="G243" s="150" t="s">
        <v>603</v>
      </c>
      <c r="H243" s="154">
        <v>354</v>
      </c>
      <c r="I243" s="127" t="s">
        <v>29</v>
      </c>
      <c r="J243" s="137" t="s">
        <v>1377</v>
      </c>
      <c r="K243" s="137" t="s">
        <v>682</v>
      </c>
      <c r="L243" s="164">
        <v>0</v>
      </c>
      <c r="M243" s="164">
        <v>1</v>
      </c>
      <c r="N243" s="164">
        <v>0.02</v>
      </c>
      <c r="O243" s="137" t="s">
        <v>683</v>
      </c>
      <c r="P243" s="213" t="str">
        <f>INDEX('Policy Characteristics'!J:J,MATCH($C243,'Policy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 **LDVs:** In Saudi Arabia, starting with model year 2017, light-duty vehicle exhaust emission regulations are based on ECE 83/2005 Euro IV and ECE R 49 Euro IV limits.  Euro IV was a 47-57% reduction (varying by pollutant) relative to the older Euro III standards.  // **HDVs:** In Saudi Arabia, there are currently no conventional pollutant emissions standards for medium and heavy trucks. // **Aircraft:** In Saudi Arabia, there are currently no conventional pollutant emissions standards for aircraft. // **Rail:** In Saudi Arabia, there are currently no conventional pollutant emissions standards for rail. // **Ships:** In Saudi Arabia, there are currently no conventional pollutant emissions standards for ships. // **Motorbikes:** In Saudi Arabia, there are currently no conventional pollutant emissions standards for motorbikes. // **CCE Category:** Reduce</v>
      </c>
      <c r="Q243" s="137" t="s">
        <v>685</v>
      </c>
      <c r="R243" s="137" t="s">
        <v>684</v>
      </c>
      <c r="S243" s="163"/>
      <c r="T243" s="150"/>
    </row>
    <row r="244" spans="1:20" s="3" customFormat="1" x14ac:dyDescent="0.35">
      <c r="A244" s="124" t="s">
        <v>1216</v>
      </c>
      <c r="B244" s="137" t="s">
        <v>1468</v>
      </c>
      <c r="C244" s="137" t="s">
        <v>681</v>
      </c>
      <c r="D244" s="150" t="s">
        <v>100</v>
      </c>
      <c r="E244" s="150" t="s">
        <v>510</v>
      </c>
      <c r="F244" s="150" t="s">
        <v>100</v>
      </c>
      <c r="G244" s="150" t="s">
        <v>510</v>
      </c>
      <c r="H244" s="154">
        <v>355</v>
      </c>
      <c r="I244" s="127" t="s">
        <v>29</v>
      </c>
      <c r="J244" s="137" t="s">
        <v>1377</v>
      </c>
      <c r="K244" s="137" t="s">
        <v>682</v>
      </c>
      <c r="L244" s="164">
        <v>0</v>
      </c>
      <c r="M244" s="164">
        <v>1</v>
      </c>
      <c r="N244" s="164">
        <v>0.02</v>
      </c>
      <c r="O244" s="137" t="s">
        <v>683</v>
      </c>
      <c r="P244" s="213" t="str">
        <f>INDEX('Policy Characteristics'!J:J,MATCH($C244,'Policy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 **LDVs:** In Saudi Arabia, starting with model year 2017, light-duty vehicle exhaust emission regulations are based on ECE 83/2005 Euro IV and ECE R 49 Euro IV limits.  Euro IV was a 47-57% reduction (varying by pollutant) relative to the older Euro III standards.  // **HDVs:** In Saudi Arabia, there are currently no conventional pollutant emissions standards for medium and heavy trucks. // **Aircraft:** In Saudi Arabia, there are currently no conventional pollutant emissions standards for aircraft. // **Rail:** In Saudi Arabia, there are currently no conventional pollutant emissions standards for rail. // **Ships:** In Saudi Arabia, there are currently no conventional pollutant emissions standards for ships. // **Motorbikes:** In Saudi Arabia, there are currently no conventional pollutant emissions standards for motorbikes. // **CCE Category:** Reduce</v>
      </c>
      <c r="Q244" s="137" t="s">
        <v>685</v>
      </c>
      <c r="R244" s="137" t="s">
        <v>684</v>
      </c>
      <c r="S244" s="163"/>
      <c r="T244" s="150"/>
    </row>
    <row r="245" spans="1:20" s="3" customFormat="1" x14ac:dyDescent="0.35">
      <c r="A245" s="124" t="s">
        <v>1216</v>
      </c>
      <c r="B245" s="137" t="s">
        <v>1468</v>
      </c>
      <c r="C245" s="137" t="s">
        <v>681</v>
      </c>
      <c r="D245" s="150" t="s">
        <v>100</v>
      </c>
      <c r="E245" s="150" t="s">
        <v>511</v>
      </c>
      <c r="F245" s="150" t="s">
        <v>100</v>
      </c>
      <c r="G245" s="150" t="s">
        <v>511</v>
      </c>
      <c r="H245" s="154">
        <v>356</v>
      </c>
      <c r="I245" s="127" t="s">
        <v>29</v>
      </c>
      <c r="J245" s="137" t="s">
        <v>1377</v>
      </c>
      <c r="K245" s="137" t="s">
        <v>682</v>
      </c>
      <c r="L245" s="164">
        <v>0</v>
      </c>
      <c r="M245" s="164">
        <v>1</v>
      </c>
      <c r="N245" s="164">
        <v>0.02</v>
      </c>
      <c r="O245" s="137" t="s">
        <v>683</v>
      </c>
      <c r="P245" s="213" t="str">
        <f>INDEX('Policy Characteristics'!J:J,MATCH($C245,'Policy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 **LDVs:** In Saudi Arabia, starting with model year 2017, light-duty vehicle exhaust emission regulations are based on ECE 83/2005 Euro IV and ECE R 49 Euro IV limits.  Euro IV was a 47-57% reduction (varying by pollutant) relative to the older Euro III standards.  // **HDVs:** In Saudi Arabia, there are currently no conventional pollutant emissions standards for medium and heavy trucks. // **Aircraft:** In Saudi Arabia, there are currently no conventional pollutant emissions standards for aircraft. // **Rail:** In Saudi Arabia, there are currently no conventional pollutant emissions standards for rail. // **Ships:** In Saudi Arabia, there are currently no conventional pollutant emissions standards for ships. // **Motorbikes:** In Saudi Arabia, there are currently no conventional pollutant emissions standards for motorbikes. // **CCE Category:** Reduce</v>
      </c>
      <c r="Q245" s="137" t="s">
        <v>685</v>
      </c>
      <c r="R245" s="137" t="s">
        <v>684</v>
      </c>
      <c r="S245" s="163"/>
      <c r="T245" s="150"/>
    </row>
    <row r="246" spans="1:20" s="3" customFormat="1" x14ac:dyDescent="0.35">
      <c r="A246" s="124" t="s">
        <v>1216</v>
      </c>
      <c r="B246" s="137" t="s">
        <v>1468</v>
      </c>
      <c r="C246" s="137" t="s">
        <v>681</v>
      </c>
      <c r="D246" s="150" t="s">
        <v>100</v>
      </c>
      <c r="E246" s="150" t="s">
        <v>512</v>
      </c>
      <c r="F246" s="150" t="s">
        <v>100</v>
      </c>
      <c r="G246" s="150" t="s">
        <v>512</v>
      </c>
      <c r="H246" s="154">
        <v>357</v>
      </c>
      <c r="I246" s="127" t="s">
        <v>29</v>
      </c>
      <c r="J246" s="137" t="s">
        <v>1377</v>
      </c>
      <c r="K246" s="137" t="s">
        <v>682</v>
      </c>
      <c r="L246" s="164">
        <v>0</v>
      </c>
      <c r="M246" s="164">
        <v>1</v>
      </c>
      <c r="N246" s="164">
        <v>0.02</v>
      </c>
      <c r="O246" s="137" t="s">
        <v>683</v>
      </c>
      <c r="P246" s="213" t="str">
        <f>INDEX('Policy Characteristics'!J:J,MATCH($C246,'Policy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 **LDVs:** In Saudi Arabia, starting with model year 2017, light-duty vehicle exhaust emission regulations are based on ECE 83/2005 Euro IV and ECE R 49 Euro IV limits.  Euro IV was a 47-57% reduction (varying by pollutant) relative to the older Euro III standards.  // **HDVs:** In Saudi Arabia, there are currently no conventional pollutant emissions standards for medium and heavy trucks. // **Aircraft:** In Saudi Arabia, there are currently no conventional pollutant emissions standards for aircraft. // **Rail:** In Saudi Arabia, there are currently no conventional pollutant emissions standards for rail. // **Ships:** In Saudi Arabia, there are currently no conventional pollutant emissions standards for ships. // **Motorbikes:** In Saudi Arabia, there are currently no conventional pollutant emissions standards for motorbikes. // **CCE Category:** Reduce</v>
      </c>
      <c r="Q246" s="137" t="s">
        <v>685</v>
      </c>
      <c r="R246" s="137" t="s">
        <v>684</v>
      </c>
      <c r="S246" s="163"/>
      <c r="T246" s="150"/>
    </row>
    <row r="247" spans="1:20" s="3" customFormat="1" x14ac:dyDescent="0.35">
      <c r="A247" s="124" t="s">
        <v>1216</v>
      </c>
      <c r="B247" s="137" t="s">
        <v>1468</v>
      </c>
      <c r="C247" s="137" t="s">
        <v>681</v>
      </c>
      <c r="D247" s="150" t="s">
        <v>100</v>
      </c>
      <c r="E247" s="150" t="s">
        <v>513</v>
      </c>
      <c r="F247" s="150" t="s">
        <v>100</v>
      </c>
      <c r="G247" s="150" t="s">
        <v>513</v>
      </c>
      <c r="H247" s="154">
        <v>358</v>
      </c>
      <c r="I247" s="131" t="s">
        <v>30</v>
      </c>
      <c r="J247" s="137" t="s">
        <v>182</v>
      </c>
      <c r="K247" s="137"/>
      <c r="L247" s="164"/>
      <c r="M247" s="164"/>
      <c r="N247" s="164"/>
      <c r="O247" s="137"/>
      <c r="P247" s="213" t="str">
        <f>INDEX('Policy Characteristics'!J:J,MATCH($C247,'Policy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 **LDVs:** In Saudi Arabia, starting with model year 2017, light-duty vehicle exhaust emission regulations are based on ECE 83/2005 Euro IV and ECE R 49 Euro IV limits.  Euro IV was a 47-57% reduction (varying by pollutant) relative to the older Euro III standards.  // **HDVs:** In Saudi Arabia, there are currently no conventional pollutant emissions standards for medium and heavy trucks. // **Aircraft:** In Saudi Arabia, there are currently no conventional pollutant emissions standards for aircraft. // **Rail:** In Saudi Arabia, there are currently no conventional pollutant emissions standards for rail. // **Ships:** In Saudi Arabia, there are currently no conventional pollutant emissions standards for ships. // **Motorbikes:** In Saudi Arabia, there are currently no conventional pollutant emissions standards for motorbikes. // **CCE Category:** Reduce</v>
      </c>
      <c r="Q247" s="137"/>
      <c r="R247" s="137"/>
      <c r="S247" s="163"/>
      <c r="T247" s="150"/>
    </row>
    <row r="248" spans="1:20" s="3" customFormat="1" x14ac:dyDescent="0.35">
      <c r="A248" s="124" t="s">
        <v>1216</v>
      </c>
      <c r="B248" s="137" t="s">
        <v>1468</v>
      </c>
      <c r="C248" s="137" t="s">
        <v>681</v>
      </c>
      <c r="D248" s="150" t="s">
        <v>100</v>
      </c>
      <c r="E248" s="150" t="s">
        <v>514</v>
      </c>
      <c r="F248" s="150" t="s">
        <v>100</v>
      </c>
      <c r="G248" s="150" t="s">
        <v>514</v>
      </c>
      <c r="H248" s="154">
        <v>359</v>
      </c>
      <c r="I248" s="131" t="s">
        <v>30</v>
      </c>
      <c r="J248" s="137" t="s">
        <v>182</v>
      </c>
      <c r="K248" s="137"/>
      <c r="L248" s="164"/>
      <c r="M248" s="164"/>
      <c r="N248" s="164"/>
      <c r="O248" s="137"/>
      <c r="P248" s="213" t="str">
        <f>INDEX('Policy Characteristics'!J:J,MATCH($C248,'Policy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 **LDVs:** In Saudi Arabia, starting with model year 2017, light-duty vehicle exhaust emission regulations are based on ECE 83/2005 Euro IV and ECE R 49 Euro IV limits.  Euro IV was a 47-57% reduction (varying by pollutant) relative to the older Euro III standards.  // **HDVs:** In Saudi Arabia, there are currently no conventional pollutant emissions standards for medium and heavy trucks. // **Aircraft:** In Saudi Arabia, there are currently no conventional pollutant emissions standards for aircraft. // **Rail:** In Saudi Arabia, there are currently no conventional pollutant emissions standards for rail. // **Ships:** In Saudi Arabia, there are currently no conventional pollutant emissions standards for ships. // **Motorbikes:** In Saudi Arabia, there are currently no conventional pollutant emissions standards for motorbikes. // **CCE Category:** Reduce</v>
      </c>
      <c r="Q248" s="137"/>
      <c r="R248" s="137"/>
      <c r="S248" s="163"/>
      <c r="T248" s="150"/>
    </row>
    <row r="249" spans="1:20" s="3" customFormat="1" x14ac:dyDescent="0.35">
      <c r="A249" s="124" t="s">
        <v>1216</v>
      </c>
      <c r="B249" s="150" t="s">
        <v>1469</v>
      </c>
      <c r="C249" s="150" t="s">
        <v>771</v>
      </c>
      <c r="D249" s="150"/>
      <c r="E249" s="150"/>
      <c r="F249" s="150"/>
      <c r="G249" s="150"/>
      <c r="H249" s="154">
        <v>360</v>
      </c>
      <c r="I249" s="131" t="s">
        <v>29</v>
      </c>
      <c r="J249" s="150" t="s">
        <v>1378</v>
      </c>
      <c r="K249" s="150" t="s">
        <v>772</v>
      </c>
      <c r="L249" s="165">
        <v>0</v>
      </c>
      <c r="M249" s="165">
        <v>300</v>
      </c>
      <c r="N249" s="165">
        <v>5</v>
      </c>
      <c r="O249" s="150" t="s">
        <v>773</v>
      </c>
      <c r="P249" s="213" t="str">
        <f>INDEX('Policy Characteristics'!J:J,MATCH($C249,'Policy Characteristics'!$C:$C,0))</f>
        <v>**Description:** This policy represents increasing the deployment of EV charging stations, including DC Fast and Level 2 charging stations.  It is set in chargers per 100,000 people (cumulative, not per year), additional to chargers in the BAU case.  This policy only affects passenger LDVs.  // **Guidance for setting values:** As of Mar 2019, Saudi Arabia had almost zero electric vehicle charges installed.  A setting of 100 would result in about 33,000 charging stations being built.  // **CCE Category:** Reduce</v>
      </c>
      <c r="Q249" s="150"/>
      <c r="R249" s="150" t="s">
        <v>983</v>
      </c>
      <c r="S249" s="163" t="s">
        <v>774</v>
      </c>
      <c r="T249" s="150"/>
    </row>
    <row r="250" spans="1:20" s="3" customFormat="1" x14ac:dyDescent="0.35">
      <c r="A250" s="124" t="s">
        <v>1216</v>
      </c>
      <c r="B250" s="150" t="s">
        <v>1470</v>
      </c>
      <c r="C250" s="150" t="s">
        <v>768</v>
      </c>
      <c r="D250" s="127"/>
      <c r="E250" s="127"/>
      <c r="F250" s="127"/>
      <c r="G250" s="127"/>
      <c r="H250" s="154">
        <v>361</v>
      </c>
      <c r="I250" s="127" t="s">
        <v>29</v>
      </c>
      <c r="J250" s="150" t="s">
        <v>1379</v>
      </c>
      <c r="K250" s="61" t="s">
        <v>769</v>
      </c>
      <c r="L250" s="166">
        <v>0</v>
      </c>
      <c r="M250" s="166">
        <v>1</v>
      </c>
      <c r="N250" s="166">
        <v>0.02</v>
      </c>
      <c r="O250" s="127" t="s">
        <v>770</v>
      </c>
      <c r="P250" s="213" t="str">
        <f>INDEX('Policy Characteristics'!J:J,MATCH($C250,'Policy Characteristics'!$C:$C,0))</f>
        <v>**Description:** This policy specifies a percentage reduction in vehicle buyers' aversion to electric vehicles due to concerns over the vehicles' range (how far the EV can travel on a charge) and charging time.  A 100% setting implies consumers are no more concerned about EV range and charging time than they are about range and fueling time of gasoline vehicles.  It does not imply that range is infinite, nor that charging is instantaneous.  This policy only affects passenger LDVs.  // **Guidance for setting values:** In the U.S., model year 2017 all-electric (not hybrid) vehicles had ranges from 58 to 335 miles (median 114 miles), and the typical charging time was 0.5 hours (with a DC Fast charger) or 3.5 hours (with a Level 2 charger).  // **CCE Category:** Reduce</v>
      </c>
      <c r="Q250" s="162"/>
      <c r="R250" s="162" t="s">
        <v>984</v>
      </c>
      <c r="S250" s="167" t="s">
        <v>775</v>
      </c>
      <c r="T250" s="131"/>
    </row>
    <row r="251" spans="1:20" s="3" customFormat="1" x14ac:dyDescent="0.35">
      <c r="A251" s="124" t="s">
        <v>1216</v>
      </c>
      <c r="B251" s="150" t="s">
        <v>1471</v>
      </c>
      <c r="C251" s="150" t="s">
        <v>485</v>
      </c>
      <c r="D251" s="127" t="s">
        <v>31</v>
      </c>
      <c r="E251" s="127" t="s">
        <v>23</v>
      </c>
      <c r="F251" s="127" t="s">
        <v>70</v>
      </c>
      <c r="G251" s="127" t="s">
        <v>23</v>
      </c>
      <c r="H251" s="154">
        <v>186</v>
      </c>
      <c r="I251" s="127" t="s">
        <v>29</v>
      </c>
      <c r="J251" s="150" t="s">
        <v>1380</v>
      </c>
      <c r="K251" s="61" t="s">
        <v>596</v>
      </c>
      <c r="L251" s="166">
        <v>0</v>
      </c>
      <c r="M251" s="166">
        <v>1</v>
      </c>
      <c r="N251" s="166">
        <v>0.01</v>
      </c>
      <c r="O251" s="127" t="s">
        <v>486</v>
      </c>
      <c r="P251" s="213" t="str">
        <f>INDEX('Policy Characteristics'!J:J,MATCH($C251,'Policy Characteristics'!$C:$C,0))</f>
        <v>**Description:** This policy requires the specified percentage of newly sold vehicles of the selected type(s) to consist of battery electric vehicles. If that percentage would already be achieved through BAU sales plus the effects of other policies, such as an EV subsidy, this policy has no effect. Manufactures may meet a sales standard through techniques such as more heavily marketing electric vehicles, lowering the price of electric vehicles, or raising the price of non-electric vehicles. // **Guidance for setting values:** // **Passenger LDVs:** As of March 2019, Saudi Arabia does not have any EV sales target.  However, the proposed, futuristic city NEOM, to be located in Tabuk Province, is expected to include a policy mandating EVs. // **Passenger Motorbikes:** As of March 2019, Saudi Arabia does not have any EV sales target.  However, the proposed, futuristic city NEOM, to be located in Tabuk Province, is expected to include a policy mandating EVs. // **CCE Category:** Reduce</v>
      </c>
      <c r="Q251" s="162" t="s">
        <v>487</v>
      </c>
      <c r="R251" s="162" t="s">
        <v>488</v>
      </c>
      <c r="S251" s="167" t="s">
        <v>489</v>
      </c>
      <c r="T251" s="131"/>
    </row>
    <row r="252" spans="1:20" s="3" customFormat="1" x14ac:dyDescent="0.35">
      <c r="A252" s="124" t="s">
        <v>1216</v>
      </c>
      <c r="B252" s="137" t="s">
        <v>1471</v>
      </c>
      <c r="C252" s="137" t="s">
        <v>485</v>
      </c>
      <c r="D252" s="150" t="s">
        <v>28</v>
      </c>
      <c r="E252" s="150" t="s">
        <v>23</v>
      </c>
      <c r="F252" s="150" t="s">
        <v>71</v>
      </c>
      <c r="G252" s="150" t="s">
        <v>23</v>
      </c>
      <c r="H252" s="154">
        <v>203</v>
      </c>
      <c r="I252" s="131" t="s">
        <v>30</v>
      </c>
      <c r="J252" s="137" t="s">
        <v>1380</v>
      </c>
      <c r="K252" s="137" t="s">
        <v>596</v>
      </c>
      <c r="L252" s="137">
        <v>0</v>
      </c>
      <c r="M252" s="128">
        <v>1</v>
      </c>
      <c r="N252" s="128">
        <v>0.01</v>
      </c>
      <c r="O252" s="128" t="s">
        <v>486</v>
      </c>
      <c r="P252" s="213" t="str">
        <f>INDEX('Policy Characteristics'!J:J,MATCH($C252,'Policy Characteristics'!$C:$C,0))</f>
        <v>**Description:** This policy requires the specified percentage of newly sold vehicles of the selected type(s) to consist of battery electric vehicles. If that percentage would already be achieved through BAU sales plus the effects of other policies, such as an EV subsidy, this policy has no effect. Manufactures may meet a sales standard through techniques such as more heavily marketing electric vehicles, lowering the price of electric vehicles, or raising the price of non-electric vehicles. // **Guidance for setting values:** // **Passenger LDVs:** As of March 2019, Saudi Arabia does not have any EV sales target.  However, the proposed, futuristic city NEOM, to be located in Tabuk Province, is expected to include a policy mandating EVs. // **Passenger Motorbikes:** As of March 2019, Saudi Arabia does not have any EV sales target.  However, the proposed, futuristic city NEOM, to be located in Tabuk Province, is expected to include a policy mandating EVs. // **CCE Category:** Reduce</v>
      </c>
      <c r="Q252" s="128" t="s">
        <v>487</v>
      </c>
      <c r="R252" s="128" t="s">
        <v>488</v>
      </c>
      <c r="S252" s="167"/>
      <c r="T252" s="131"/>
    </row>
    <row r="253" spans="1:20" s="3" customFormat="1" x14ac:dyDescent="0.35">
      <c r="A253" s="124" t="s">
        <v>1216</v>
      </c>
      <c r="B253" s="137" t="s">
        <v>1471</v>
      </c>
      <c r="C253" s="137" t="s">
        <v>485</v>
      </c>
      <c r="D253" s="150" t="s">
        <v>31</v>
      </c>
      <c r="E253" s="150" t="s">
        <v>24</v>
      </c>
      <c r="F253" s="150" t="s">
        <v>70</v>
      </c>
      <c r="G253" s="150" t="s">
        <v>24</v>
      </c>
      <c r="H253" s="154">
        <v>187</v>
      </c>
      <c r="I253" s="127" t="s">
        <v>1006</v>
      </c>
      <c r="J253" s="137" t="s">
        <v>1380</v>
      </c>
      <c r="K253" s="137" t="s">
        <v>596</v>
      </c>
      <c r="L253" s="137">
        <v>0</v>
      </c>
      <c r="M253" s="128">
        <v>1</v>
      </c>
      <c r="N253" s="128">
        <v>0.01</v>
      </c>
      <c r="O253" s="128" t="s">
        <v>486</v>
      </c>
      <c r="P253" s="213" t="str">
        <f>INDEX('Policy Characteristics'!J:J,MATCH($C253,'Policy Characteristics'!$C:$C,0))</f>
        <v>**Description:** This policy requires the specified percentage of newly sold vehicles of the selected type(s) to consist of battery electric vehicles. If that percentage would already be achieved through BAU sales plus the effects of other policies, such as an EV subsidy, this policy has no effect. Manufactures may meet a sales standard through techniques such as more heavily marketing electric vehicles, lowering the price of electric vehicles, or raising the price of non-electric vehicles. // **Guidance for setting values:** // **Passenger LDVs:** As of March 2019, Saudi Arabia does not have any EV sales target.  However, the proposed, futuristic city NEOM, to be located in Tabuk Province, is expected to include a policy mandating EVs. // **Passenger Motorbikes:** As of March 2019, Saudi Arabia does not have any EV sales target.  However, the proposed, futuristic city NEOM, to be located in Tabuk Province, is expected to include a policy mandating EVs. // **CCE Category:** Reduce</v>
      </c>
      <c r="Q253" s="128" t="s">
        <v>487</v>
      </c>
      <c r="R253" s="128" t="s">
        <v>488</v>
      </c>
      <c r="S253" s="167" t="s">
        <v>490</v>
      </c>
      <c r="T253" s="131"/>
    </row>
    <row r="254" spans="1:20" s="3" customFormat="1" x14ac:dyDescent="0.35">
      <c r="A254" s="124" t="s">
        <v>1216</v>
      </c>
      <c r="B254" s="137" t="s">
        <v>1471</v>
      </c>
      <c r="C254" s="137" t="s">
        <v>485</v>
      </c>
      <c r="D254" s="150" t="s">
        <v>28</v>
      </c>
      <c r="E254" s="150" t="s">
        <v>24</v>
      </c>
      <c r="F254" s="150" t="s">
        <v>71</v>
      </c>
      <c r="G254" s="150" t="s">
        <v>24</v>
      </c>
      <c r="H254" s="154">
        <v>191</v>
      </c>
      <c r="I254" s="127" t="s">
        <v>1006</v>
      </c>
      <c r="J254" s="137" t="s">
        <v>1380</v>
      </c>
      <c r="K254" s="137" t="s">
        <v>596</v>
      </c>
      <c r="L254" s="137">
        <v>0</v>
      </c>
      <c r="M254" s="128">
        <v>1</v>
      </c>
      <c r="N254" s="128">
        <v>0.01</v>
      </c>
      <c r="O254" s="128" t="s">
        <v>486</v>
      </c>
      <c r="P254" s="213" t="str">
        <f>INDEX('Policy Characteristics'!J:J,MATCH($C254,'Policy Characteristics'!$C:$C,0))</f>
        <v>**Description:** This policy requires the specified percentage of newly sold vehicles of the selected type(s) to consist of battery electric vehicles. If that percentage would already be achieved through BAU sales plus the effects of other policies, such as an EV subsidy, this policy has no effect. Manufactures may meet a sales standard through techniques such as more heavily marketing electric vehicles, lowering the price of electric vehicles, or raising the price of non-electric vehicles. // **Guidance for setting values:** // **Passenger LDVs:** As of March 2019, Saudi Arabia does not have any EV sales target.  However, the proposed, futuristic city NEOM, to be located in Tabuk Province, is expected to include a policy mandating EVs. // **Passenger Motorbikes:** As of March 2019, Saudi Arabia does not have any EV sales target.  However, the proposed, futuristic city NEOM, to be located in Tabuk Province, is expected to include a policy mandating EVs. // **CCE Category:** Reduce</v>
      </c>
      <c r="Q254" s="128" t="s">
        <v>487</v>
      </c>
      <c r="R254" s="128" t="s">
        <v>488</v>
      </c>
      <c r="S254" s="167"/>
      <c r="T254" s="131"/>
    </row>
    <row r="255" spans="1:20" s="3" customFormat="1" x14ac:dyDescent="0.35">
      <c r="A255" s="124" t="s">
        <v>1216</v>
      </c>
      <c r="B255" s="137" t="s">
        <v>1471</v>
      </c>
      <c r="C255" s="137" t="s">
        <v>485</v>
      </c>
      <c r="D255" s="150" t="s">
        <v>31</v>
      </c>
      <c r="E255" s="150" t="s">
        <v>25</v>
      </c>
      <c r="F255" s="150" t="s">
        <v>70</v>
      </c>
      <c r="G255" s="150" t="s">
        <v>72</v>
      </c>
      <c r="H255" s="154">
        <v>496</v>
      </c>
      <c r="I255" s="127" t="s">
        <v>1006</v>
      </c>
      <c r="J255" s="137" t="s">
        <v>1380</v>
      </c>
      <c r="K255" s="137" t="s">
        <v>596</v>
      </c>
      <c r="L255" s="137">
        <v>0</v>
      </c>
      <c r="M255" s="128">
        <v>1</v>
      </c>
      <c r="N255" s="128">
        <v>0.01</v>
      </c>
      <c r="O255" s="128" t="s">
        <v>486</v>
      </c>
      <c r="P255" s="213" t="str">
        <f>INDEX('Policy Characteristics'!J:J,MATCH($C255,'Policy Characteristics'!$C:$C,0))</f>
        <v>**Description:** This policy requires the specified percentage of newly sold vehicles of the selected type(s) to consist of battery electric vehicles. If that percentage would already be achieved through BAU sales plus the effects of other policies, such as an EV subsidy, this policy has no effect. Manufactures may meet a sales standard through techniques such as more heavily marketing electric vehicles, lowering the price of electric vehicles, or raising the price of non-electric vehicles. // **Guidance for setting values:** // **Passenger LDVs:** As of March 2019, Saudi Arabia does not have any EV sales target.  However, the proposed, futuristic city NEOM, to be located in Tabuk Province, is expected to include a policy mandating EVs. // **Passenger Motorbikes:** As of March 2019, Saudi Arabia does not have any EV sales target.  However, the proposed, futuristic city NEOM, to be located in Tabuk Province, is expected to include a policy mandating EVs. // **CCE Category:** Reduce</v>
      </c>
      <c r="Q255" s="128" t="s">
        <v>487</v>
      </c>
      <c r="R255" s="128" t="s">
        <v>488</v>
      </c>
      <c r="S255" s="167"/>
      <c r="T255" s="131"/>
    </row>
    <row r="256" spans="1:20" s="3" customFormat="1" x14ac:dyDescent="0.35">
      <c r="A256" s="124" t="s">
        <v>1216</v>
      </c>
      <c r="B256" s="137" t="s">
        <v>1471</v>
      </c>
      <c r="C256" s="137" t="s">
        <v>485</v>
      </c>
      <c r="D256" s="150" t="s">
        <v>28</v>
      </c>
      <c r="E256" s="150" t="s">
        <v>25</v>
      </c>
      <c r="F256" s="150" t="s">
        <v>71</v>
      </c>
      <c r="G256" s="150" t="s">
        <v>72</v>
      </c>
      <c r="H256" s="154">
        <v>497</v>
      </c>
      <c r="I256" s="127" t="s">
        <v>1006</v>
      </c>
      <c r="J256" s="137" t="s">
        <v>1380</v>
      </c>
      <c r="K256" s="137" t="s">
        <v>596</v>
      </c>
      <c r="L256" s="137">
        <v>0</v>
      </c>
      <c r="M256" s="128">
        <v>1</v>
      </c>
      <c r="N256" s="128">
        <v>0.01</v>
      </c>
      <c r="O256" s="128" t="s">
        <v>486</v>
      </c>
      <c r="P256" s="213" t="str">
        <f>INDEX('Policy Characteristics'!J:J,MATCH($C256,'Policy Characteristics'!$C:$C,0))</f>
        <v>**Description:** This policy requires the specified percentage of newly sold vehicles of the selected type(s) to consist of battery electric vehicles. If that percentage would already be achieved through BAU sales plus the effects of other policies, such as an EV subsidy, this policy has no effect. Manufactures may meet a sales standard through techniques such as more heavily marketing electric vehicles, lowering the price of electric vehicles, or raising the price of non-electric vehicles. // **Guidance for setting values:** // **Passenger LDVs:** As of March 2019, Saudi Arabia does not have any EV sales target.  However, the proposed, futuristic city NEOM, to be located in Tabuk Province, is expected to include a policy mandating EVs. // **Passenger Motorbikes:** As of March 2019, Saudi Arabia does not have any EV sales target.  However, the proposed, futuristic city NEOM, to be located in Tabuk Province, is expected to include a policy mandating EVs. // **CCE Category:** Reduce</v>
      </c>
      <c r="Q256" s="128" t="s">
        <v>487</v>
      </c>
      <c r="R256" s="128" t="s">
        <v>488</v>
      </c>
      <c r="S256" s="167"/>
      <c r="T256" s="131"/>
    </row>
    <row r="257" spans="1:20" s="3" customFormat="1" x14ac:dyDescent="0.35">
      <c r="A257" s="124" t="s">
        <v>1216</v>
      </c>
      <c r="B257" s="137" t="s">
        <v>1471</v>
      </c>
      <c r="C257" s="137" t="s">
        <v>485</v>
      </c>
      <c r="D257" s="150" t="s">
        <v>31</v>
      </c>
      <c r="E257" s="150" t="s">
        <v>26</v>
      </c>
      <c r="F257" s="150" t="s">
        <v>70</v>
      </c>
      <c r="G257" s="150" t="s">
        <v>73</v>
      </c>
      <c r="H257" s="154">
        <v>498</v>
      </c>
      <c r="I257" s="127" t="s">
        <v>1006</v>
      </c>
      <c r="J257" s="137" t="s">
        <v>1380</v>
      </c>
      <c r="K257" s="137" t="s">
        <v>596</v>
      </c>
      <c r="L257" s="137">
        <v>0</v>
      </c>
      <c r="M257" s="128">
        <v>1</v>
      </c>
      <c r="N257" s="128">
        <v>0.01</v>
      </c>
      <c r="O257" s="128" t="s">
        <v>486</v>
      </c>
      <c r="P257" s="213" t="str">
        <f>INDEX('Policy Characteristics'!J:J,MATCH($C257,'Policy Characteristics'!$C:$C,0))</f>
        <v>**Description:** This policy requires the specified percentage of newly sold vehicles of the selected type(s) to consist of battery electric vehicles. If that percentage would already be achieved through BAU sales plus the effects of other policies, such as an EV subsidy, this policy has no effect. Manufactures may meet a sales standard through techniques such as more heavily marketing electric vehicles, lowering the price of electric vehicles, or raising the price of non-electric vehicles. // **Guidance for setting values:** // **Passenger LDVs:** As of March 2019, Saudi Arabia does not have any EV sales target.  However, the proposed, futuristic city NEOM, to be located in Tabuk Province, is expected to include a policy mandating EVs. // **Passenger Motorbikes:** As of March 2019, Saudi Arabia does not have any EV sales target.  However, the proposed, futuristic city NEOM, to be located in Tabuk Province, is expected to include a policy mandating EVs. // **CCE Category:** Reduce</v>
      </c>
      <c r="Q257" s="128" t="s">
        <v>487</v>
      </c>
      <c r="R257" s="128" t="s">
        <v>488</v>
      </c>
      <c r="S257" s="167"/>
      <c r="T257" s="131"/>
    </row>
    <row r="258" spans="1:20" s="3" customFormat="1" x14ac:dyDescent="0.35">
      <c r="A258" s="124" t="s">
        <v>1216</v>
      </c>
      <c r="B258" s="137" t="s">
        <v>1471</v>
      </c>
      <c r="C258" s="137" t="s">
        <v>485</v>
      </c>
      <c r="D258" s="150" t="s">
        <v>28</v>
      </c>
      <c r="E258" s="150" t="s">
        <v>26</v>
      </c>
      <c r="F258" s="150" t="s">
        <v>71</v>
      </c>
      <c r="G258" s="150" t="s">
        <v>73</v>
      </c>
      <c r="H258" s="154">
        <v>499</v>
      </c>
      <c r="I258" s="127" t="s">
        <v>1006</v>
      </c>
      <c r="J258" s="137" t="s">
        <v>1380</v>
      </c>
      <c r="K258" s="137" t="s">
        <v>596</v>
      </c>
      <c r="L258" s="137">
        <v>0</v>
      </c>
      <c r="M258" s="128">
        <v>1</v>
      </c>
      <c r="N258" s="128">
        <v>0.01</v>
      </c>
      <c r="O258" s="128" t="s">
        <v>486</v>
      </c>
      <c r="P258" s="213" t="str">
        <f>INDEX('Policy Characteristics'!J:J,MATCH($C258,'Policy Characteristics'!$C:$C,0))</f>
        <v>**Description:** This policy requires the specified percentage of newly sold vehicles of the selected type(s) to consist of battery electric vehicles. If that percentage would already be achieved through BAU sales plus the effects of other policies, such as an EV subsidy, this policy has no effect. Manufactures may meet a sales standard through techniques such as more heavily marketing electric vehicles, lowering the price of electric vehicles, or raising the price of non-electric vehicles. // **Guidance for setting values:** // **Passenger LDVs:** As of March 2019, Saudi Arabia does not have any EV sales target.  However, the proposed, futuristic city NEOM, to be located in Tabuk Province, is expected to include a policy mandating EVs. // **Passenger Motorbikes:** As of March 2019, Saudi Arabia does not have any EV sales target.  However, the proposed, futuristic city NEOM, to be located in Tabuk Province, is expected to include a policy mandating EVs. // **CCE Category:** Reduce</v>
      </c>
      <c r="Q258" s="128" t="s">
        <v>487</v>
      </c>
      <c r="R258" s="128" t="s">
        <v>488</v>
      </c>
      <c r="S258" s="167"/>
      <c r="T258" s="131"/>
    </row>
    <row r="259" spans="1:20" s="3" customFormat="1" x14ac:dyDescent="0.35">
      <c r="A259" s="124" t="s">
        <v>1216</v>
      </c>
      <c r="B259" s="137" t="s">
        <v>1471</v>
      </c>
      <c r="C259" s="137" t="s">
        <v>485</v>
      </c>
      <c r="D259" s="150" t="s">
        <v>31</v>
      </c>
      <c r="E259" s="150" t="s">
        <v>27</v>
      </c>
      <c r="F259" s="150" t="s">
        <v>70</v>
      </c>
      <c r="G259" s="150" t="s">
        <v>74</v>
      </c>
      <c r="H259" s="154">
        <v>500</v>
      </c>
      <c r="I259" s="127" t="s">
        <v>1006</v>
      </c>
      <c r="J259" s="137" t="s">
        <v>1380</v>
      </c>
      <c r="K259" s="137" t="s">
        <v>596</v>
      </c>
      <c r="L259" s="137">
        <v>0</v>
      </c>
      <c r="M259" s="128">
        <v>1</v>
      </c>
      <c r="N259" s="128">
        <v>0.01</v>
      </c>
      <c r="O259" s="128" t="s">
        <v>486</v>
      </c>
      <c r="P259" s="213" t="str">
        <f>INDEX('Policy Characteristics'!J:J,MATCH($C259,'Policy Characteristics'!$C:$C,0))</f>
        <v>**Description:** This policy requires the specified percentage of newly sold vehicles of the selected type(s) to consist of battery electric vehicles. If that percentage would already be achieved through BAU sales plus the effects of other policies, such as an EV subsidy, this policy has no effect. Manufactures may meet a sales standard through techniques such as more heavily marketing electric vehicles, lowering the price of electric vehicles, or raising the price of non-electric vehicles. // **Guidance for setting values:** // **Passenger LDVs:** As of March 2019, Saudi Arabia does not have any EV sales target.  However, the proposed, futuristic city NEOM, to be located in Tabuk Province, is expected to include a policy mandating EVs. // **Passenger Motorbikes:** As of March 2019, Saudi Arabia does not have any EV sales target.  However, the proposed, futuristic city NEOM, to be located in Tabuk Province, is expected to include a policy mandating EVs. // **CCE Category:** Reduce</v>
      </c>
      <c r="Q259" s="128" t="s">
        <v>487</v>
      </c>
      <c r="R259" s="128" t="s">
        <v>488</v>
      </c>
      <c r="S259" s="136" t="s">
        <v>1003</v>
      </c>
      <c r="T259" s="131"/>
    </row>
    <row r="260" spans="1:20" s="3" customFormat="1" x14ac:dyDescent="0.35">
      <c r="A260" s="124" t="s">
        <v>1216</v>
      </c>
      <c r="B260" s="137" t="s">
        <v>1471</v>
      </c>
      <c r="C260" s="137" t="s">
        <v>485</v>
      </c>
      <c r="D260" s="150" t="s">
        <v>28</v>
      </c>
      <c r="E260" s="150" t="s">
        <v>27</v>
      </c>
      <c r="F260" s="150" t="s">
        <v>71</v>
      </c>
      <c r="G260" s="150" t="s">
        <v>74</v>
      </c>
      <c r="H260" s="154">
        <v>501</v>
      </c>
      <c r="I260" s="127" t="s">
        <v>1006</v>
      </c>
      <c r="J260" s="137" t="s">
        <v>1380</v>
      </c>
      <c r="K260" s="137" t="s">
        <v>596</v>
      </c>
      <c r="L260" s="137">
        <v>0</v>
      </c>
      <c r="M260" s="128">
        <v>1</v>
      </c>
      <c r="N260" s="128">
        <v>0.01</v>
      </c>
      <c r="O260" s="128" t="s">
        <v>486</v>
      </c>
      <c r="P260" s="213" t="str">
        <f>INDEX('Policy Characteristics'!J:J,MATCH($C260,'Policy Characteristics'!$C:$C,0))</f>
        <v>**Description:** This policy requires the specified percentage of newly sold vehicles of the selected type(s) to consist of battery electric vehicles. If that percentage would already be achieved through BAU sales plus the effects of other policies, such as an EV subsidy, this policy has no effect. Manufactures may meet a sales standard through techniques such as more heavily marketing electric vehicles, lowering the price of electric vehicles, or raising the price of non-electric vehicles. // **Guidance for setting values:** // **Passenger LDVs:** As of March 2019, Saudi Arabia does not have any EV sales target.  However, the proposed, futuristic city NEOM, to be located in Tabuk Province, is expected to include a policy mandating EVs. // **Passenger Motorbikes:** As of March 2019, Saudi Arabia does not have any EV sales target.  However, the proposed, futuristic city NEOM, to be located in Tabuk Province, is expected to include a policy mandating EVs. // **CCE Category:** Reduce</v>
      </c>
      <c r="Q260" s="128" t="s">
        <v>487</v>
      </c>
      <c r="R260" s="128" t="s">
        <v>488</v>
      </c>
      <c r="S260" s="167"/>
      <c r="T260" s="131"/>
    </row>
    <row r="261" spans="1:20" s="3" customFormat="1" x14ac:dyDescent="0.35">
      <c r="A261" s="124" t="s">
        <v>1216</v>
      </c>
      <c r="B261" s="137" t="s">
        <v>1471</v>
      </c>
      <c r="C261" s="137" t="s">
        <v>485</v>
      </c>
      <c r="D261" s="150" t="s">
        <v>31</v>
      </c>
      <c r="E261" s="150" t="s">
        <v>100</v>
      </c>
      <c r="F261" s="150" t="s">
        <v>70</v>
      </c>
      <c r="G261" s="150" t="s">
        <v>133</v>
      </c>
      <c r="H261" s="154">
        <v>188</v>
      </c>
      <c r="I261" s="127" t="s">
        <v>29</v>
      </c>
      <c r="J261" s="137" t="s">
        <v>1380</v>
      </c>
      <c r="K261" s="137" t="s">
        <v>596</v>
      </c>
      <c r="L261" s="137">
        <v>0</v>
      </c>
      <c r="M261" s="128">
        <v>1</v>
      </c>
      <c r="N261" s="128">
        <v>0.01</v>
      </c>
      <c r="O261" s="128" t="s">
        <v>486</v>
      </c>
      <c r="P261" s="213" t="str">
        <f>INDEX('Policy Characteristics'!J:J,MATCH($C261,'Policy Characteristics'!$C:$C,0))</f>
        <v>**Description:** This policy requires the specified percentage of newly sold vehicles of the selected type(s) to consist of battery electric vehicles. If that percentage would already be achieved through BAU sales plus the effects of other policies, such as an EV subsidy, this policy has no effect. Manufactures may meet a sales standard through techniques such as more heavily marketing electric vehicles, lowering the price of electric vehicles, or raising the price of non-electric vehicles. // **Guidance for setting values:** // **Passenger LDVs:** As of March 2019, Saudi Arabia does not have any EV sales target.  However, the proposed, futuristic city NEOM, to be located in Tabuk Province, is expected to include a policy mandating EVs. // **Passenger Motorbikes:** As of March 2019, Saudi Arabia does not have any EV sales target.  However, the proposed, futuristic city NEOM, to be located in Tabuk Province, is expected to include a policy mandating EVs. // **CCE Category:** Reduce</v>
      </c>
      <c r="Q261" s="128" t="s">
        <v>487</v>
      </c>
      <c r="R261" s="128" t="s">
        <v>488</v>
      </c>
      <c r="S261" s="167"/>
      <c r="T261" s="131"/>
    </row>
    <row r="262" spans="1:20" s="3" customFormat="1" x14ac:dyDescent="0.35">
      <c r="A262" s="124" t="s">
        <v>1216</v>
      </c>
      <c r="B262" s="137" t="s">
        <v>1471</v>
      </c>
      <c r="C262" s="137" t="s">
        <v>485</v>
      </c>
      <c r="D262" s="150" t="s">
        <v>28</v>
      </c>
      <c r="E262" s="150" t="s">
        <v>100</v>
      </c>
      <c r="F262" s="150" t="s">
        <v>71</v>
      </c>
      <c r="G262" s="150" t="s">
        <v>133</v>
      </c>
      <c r="H262" s="154"/>
      <c r="I262" s="131" t="s">
        <v>30</v>
      </c>
      <c r="J262" s="137" t="s">
        <v>1380</v>
      </c>
      <c r="K262" s="137" t="s">
        <v>596</v>
      </c>
      <c r="L262" s="168"/>
      <c r="M262" s="168"/>
      <c r="N262" s="168"/>
      <c r="O262" s="127"/>
      <c r="P262" s="213" t="str">
        <f>INDEX('Policy Characteristics'!J:J,MATCH($C262,'Policy Characteristics'!$C:$C,0))</f>
        <v>**Description:** This policy requires the specified percentage of newly sold vehicles of the selected type(s) to consist of battery electric vehicles. If that percentage would already be achieved through BAU sales plus the effects of other policies, such as an EV subsidy, this policy has no effect. Manufactures may meet a sales standard through techniques such as more heavily marketing electric vehicles, lowering the price of electric vehicles, or raising the price of non-electric vehicles. // **Guidance for setting values:** // **Passenger LDVs:** As of March 2019, Saudi Arabia does not have any EV sales target.  However, the proposed, futuristic city NEOM, to be located in Tabuk Province, is expected to include a policy mandating EVs. // **Passenger Motorbikes:** As of March 2019, Saudi Arabia does not have any EV sales target.  However, the proposed, futuristic city NEOM, to be located in Tabuk Province, is expected to include a policy mandating EVs. // **CCE Category:** Reduce</v>
      </c>
      <c r="Q262" s="162"/>
      <c r="R262" s="162"/>
      <c r="S262" s="167"/>
      <c r="T262" s="131"/>
    </row>
    <row r="263" spans="1:20" s="3" customFormat="1" x14ac:dyDescent="0.35">
      <c r="A263" s="124" t="s">
        <v>1216</v>
      </c>
      <c r="B263" s="150" t="s">
        <v>1472</v>
      </c>
      <c r="C263" s="150" t="s">
        <v>480</v>
      </c>
      <c r="D263" s="127" t="s">
        <v>31</v>
      </c>
      <c r="E263" s="127" t="s">
        <v>23</v>
      </c>
      <c r="F263" s="127" t="s">
        <v>70</v>
      </c>
      <c r="G263" s="127" t="s">
        <v>23</v>
      </c>
      <c r="H263" s="154">
        <v>189</v>
      </c>
      <c r="I263" s="127" t="s">
        <v>29</v>
      </c>
      <c r="J263" s="150" t="s">
        <v>1381</v>
      </c>
      <c r="K263" s="61" t="s">
        <v>595</v>
      </c>
      <c r="L263" s="166">
        <v>0</v>
      </c>
      <c r="M263" s="166">
        <v>0.5</v>
      </c>
      <c r="N263" s="166">
        <v>0.01</v>
      </c>
      <c r="O263" s="162" t="s">
        <v>481</v>
      </c>
      <c r="P263" s="213" t="str">
        <f>INDEX('Policy Characteristics'!J:J,MATCH($C263,'Policy Characteristics'!$C:$C,0))</f>
        <v>**Description:** This policy causes government to pay for the specified percentage of the purchase price of new battery electric passenger LDVs.  This is in addition to EV subsidies that exist in the BAU case.  // **Guidance for setting values:** As of March 2019, Saudi Arabia does not have any EV subsidies or incentives.  Typical subsidies in the United States are around 20% of the purchase price of an long-range EV, such as a Tesla Model 3 or Chevrolet Bolt EV.  // **CCE Category:** Reduce</v>
      </c>
      <c r="Q263" s="162" t="s">
        <v>482</v>
      </c>
      <c r="R263" s="162" t="s">
        <v>483</v>
      </c>
      <c r="S263" s="167" t="s">
        <v>484</v>
      </c>
      <c r="T263" s="131"/>
    </row>
    <row r="264" spans="1:20" s="3" customFormat="1" x14ac:dyDescent="0.35">
      <c r="A264" s="124" t="s">
        <v>1216</v>
      </c>
      <c r="B264" s="137" t="s">
        <v>1472</v>
      </c>
      <c r="C264" s="137" t="s">
        <v>480</v>
      </c>
      <c r="D264" s="150" t="s">
        <v>28</v>
      </c>
      <c r="E264" s="150" t="s">
        <v>23</v>
      </c>
      <c r="F264" s="150" t="s">
        <v>71</v>
      </c>
      <c r="G264" s="150" t="s">
        <v>23</v>
      </c>
      <c r="H264" s="73"/>
      <c r="I264" s="131" t="s">
        <v>30</v>
      </c>
      <c r="J264" s="137" t="s">
        <v>1381</v>
      </c>
      <c r="K264" s="129" t="s">
        <v>595</v>
      </c>
      <c r="L264" s="148"/>
      <c r="M264" s="148"/>
      <c r="N264" s="148"/>
      <c r="O264" s="148"/>
      <c r="P264" s="213" t="str">
        <f>INDEX('Policy Characteristics'!J:J,MATCH($C264,'Policy Characteristics'!$C:$C,0))</f>
        <v>**Description:** This policy causes government to pay for the specified percentage of the purchase price of new battery electric passenger LDVs.  This is in addition to EV subsidies that exist in the BAU case.  // **Guidance for setting values:** As of March 2019, Saudi Arabia does not have any EV subsidies or incentives.  Typical subsidies in the United States are around 20% of the purchase price of an long-range EV, such as a Tesla Model 3 or Chevrolet Bolt EV.  // **CCE Category:** Reduce</v>
      </c>
      <c r="Q264" s="148"/>
      <c r="R264" s="148"/>
      <c r="S264" s="169"/>
      <c r="T264" s="61"/>
    </row>
    <row r="265" spans="1:20" s="3" customFormat="1" x14ac:dyDescent="0.35">
      <c r="A265" s="124" t="s">
        <v>1216</v>
      </c>
      <c r="B265" s="137" t="s">
        <v>1472</v>
      </c>
      <c r="C265" s="137" t="s">
        <v>480</v>
      </c>
      <c r="D265" s="150" t="s">
        <v>31</v>
      </c>
      <c r="E265" s="150" t="s">
        <v>24</v>
      </c>
      <c r="F265" s="150" t="s">
        <v>70</v>
      </c>
      <c r="G265" s="150" t="s">
        <v>24</v>
      </c>
      <c r="H265" s="73"/>
      <c r="I265" s="131" t="s">
        <v>30</v>
      </c>
      <c r="J265" s="137" t="s">
        <v>1381</v>
      </c>
      <c r="K265" s="129" t="s">
        <v>595</v>
      </c>
      <c r="L265" s="148"/>
      <c r="M265" s="148"/>
      <c r="N265" s="148"/>
      <c r="O265" s="148"/>
      <c r="P265" s="213" t="str">
        <f>INDEX('Policy Characteristics'!J:J,MATCH($C265,'Policy Characteristics'!$C:$C,0))</f>
        <v>**Description:** This policy causes government to pay for the specified percentage of the purchase price of new battery electric passenger LDVs.  This is in addition to EV subsidies that exist in the BAU case.  // **Guidance for setting values:** As of March 2019, Saudi Arabia does not have any EV subsidies or incentives.  Typical subsidies in the United States are around 20% of the purchase price of an long-range EV, such as a Tesla Model 3 or Chevrolet Bolt EV.  // **CCE Category:** Reduce</v>
      </c>
      <c r="Q265" s="148"/>
      <c r="R265" s="148"/>
      <c r="S265" s="169"/>
      <c r="T265" s="61"/>
    </row>
    <row r="266" spans="1:20" s="3" customFormat="1" x14ac:dyDescent="0.35">
      <c r="A266" s="124" t="s">
        <v>1216</v>
      </c>
      <c r="B266" s="137" t="s">
        <v>1472</v>
      </c>
      <c r="C266" s="137" t="s">
        <v>480</v>
      </c>
      <c r="D266" s="150" t="s">
        <v>28</v>
      </c>
      <c r="E266" s="150" t="s">
        <v>24</v>
      </c>
      <c r="F266" s="150" t="s">
        <v>71</v>
      </c>
      <c r="G266" s="150" t="s">
        <v>24</v>
      </c>
      <c r="H266" s="73"/>
      <c r="I266" s="131" t="s">
        <v>30</v>
      </c>
      <c r="J266" s="137" t="s">
        <v>1381</v>
      </c>
      <c r="K266" s="129" t="s">
        <v>595</v>
      </c>
      <c r="L266" s="148"/>
      <c r="M266" s="148"/>
      <c r="N266" s="148"/>
      <c r="O266" s="148"/>
      <c r="P266" s="213" t="str">
        <f>INDEX('Policy Characteristics'!J:J,MATCH($C266,'Policy Characteristics'!$C:$C,0))</f>
        <v>**Description:** This policy causes government to pay for the specified percentage of the purchase price of new battery electric passenger LDVs.  This is in addition to EV subsidies that exist in the BAU case.  // **Guidance for setting values:** As of March 2019, Saudi Arabia does not have any EV subsidies or incentives.  Typical subsidies in the United States are around 20% of the purchase price of an long-range EV, such as a Tesla Model 3 or Chevrolet Bolt EV.  // **CCE Category:** Reduce</v>
      </c>
      <c r="Q266" s="148"/>
      <c r="R266" s="148"/>
      <c r="S266" s="169"/>
      <c r="T266" s="61"/>
    </row>
    <row r="267" spans="1:20" s="3" customFormat="1" x14ac:dyDescent="0.35">
      <c r="A267" s="124" t="s">
        <v>1216</v>
      </c>
      <c r="B267" s="137" t="s">
        <v>1472</v>
      </c>
      <c r="C267" s="137" t="s">
        <v>480</v>
      </c>
      <c r="D267" s="150" t="s">
        <v>31</v>
      </c>
      <c r="E267" s="150" t="s">
        <v>25</v>
      </c>
      <c r="F267" s="150" t="s">
        <v>70</v>
      </c>
      <c r="G267" s="150" t="s">
        <v>72</v>
      </c>
      <c r="H267" s="73"/>
      <c r="I267" s="131" t="s">
        <v>30</v>
      </c>
      <c r="J267" s="137" t="s">
        <v>1381</v>
      </c>
      <c r="K267" s="129" t="s">
        <v>595</v>
      </c>
      <c r="L267" s="148"/>
      <c r="M267" s="148"/>
      <c r="N267" s="148"/>
      <c r="O267" s="148"/>
      <c r="P267" s="213" t="str">
        <f>INDEX('Policy Characteristics'!J:J,MATCH($C267,'Policy Characteristics'!$C:$C,0))</f>
        <v>**Description:** This policy causes government to pay for the specified percentage of the purchase price of new battery electric passenger LDVs.  This is in addition to EV subsidies that exist in the BAU case.  // **Guidance for setting values:** As of March 2019, Saudi Arabia does not have any EV subsidies or incentives.  Typical subsidies in the United States are around 20% of the purchase price of an long-range EV, such as a Tesla Model 3 or Chevrolet Bolt EV.  // **CCE Category:** Reduce</v>
      </c>
      <c r="Q267" s="148"/>
      <c r="R267" s="148"/>
      <c r="S267" s="169"/>
      <c r="T267" s="61"/>
    </row>
    <row r="268" spans="1:20" s="3" customFormat="1" x14ac:dyDescent="0.35">
      <c r="A268" s="124" t="s">
        <v>1216</v>
      </c>
      <c r="B268" s="137" t="s">
        <v>1472</v>
      </c>
      <c r="C268" s="137" t="s">
        <v>480</v>
      </c>
      <c r="D268" s="150" t="s">
        <v>28</v>
      </c>
      <c r="E268" s="150" t="s">
        <v>25</v>
      </c>
      <c r="F268" s="150" t="s">
        <v>71</v>
      </c>
      <c r="G268" s="150" t="s">
        <v>72</v>
      </c>
      <c r="H268" s="73"/>
      <c r="I268" s="131" t="s">
        <v>30</v>
      </c>
      <c r="J268" s="137" t="s">
        <v>1381</v>
      </c>
      <c r="K268" s="129" t="s">
        <v>595</v>
      </c>
      <c r="L268" s="148"/>
      <c r="M268" s="148"/>
      <c r="N268" s="148"/>
      <c r="O268" s="148"/>
      <c r="P268" s="213" t="str">
        <f>INDEX('Policy Characteristics'!J:J,MATCH($C268,'Policy Characteristics'!$C:$C,0))</f>
        <v>**Description:** This policy causes government to pay for the specified percentage of the purchase price of new battery electric passenger LDVs.  This is in addition to EV subsidies that exist in the BAU case.  // **Guidance for setting values:** As of March 2019, Saudi Arabia does not have any EV subsidies or incentives.  Typical subsidies in the United States are around 20% of the purchase price of an long-range EV, such as a Tesla Model 3 or Chevrolet Bolt EV.  // **CCE Category:** Reduce</v>
      </c>
      <c r="Q268" s="148"/>
      <c r="R268" s="148"/>
      <c r="S268" s="169"/>
      <c r="T268" s="61"/>
    </row>
    <row r="269" spans="1:20" s="5" customFormat="1" x14ac:dyDescent="0.35">
      <c r="A269" s="124" t="s">
        <v>1216</v>
      </c>
      <c r="B269" s="137" t="s">
        <v>1472</v>
      </c>
      <c r="C269" s="137" t="s">
        <v>480</v>
      </c>
      <c r="D269" s="150" t="s">
        <v>31</v>
      </c>
      <c r="E269" s="150" t="s">
        <v>26</v>
      </c>
      <c r="F269" s="150" t="s">
        <v>70</v>
      </c>
      <c r="G269" s="150" t="s">
        <v>73</v>
      </c>
      <c r="H269" s="73"/>
      <c r="I269" s="131" t="s">
        <v>30</v>
      </c>
      <c r="J269" s="137" t="s">
        <v>1381</v>
      </c>
      <c r="K269" s="129" t="s">
        <v>595</v>
      </c>
      <c r="L269" s="148"/>
      <c r="M269" s="148"/>
      <c r="N269" s="148"/>
      <c r="O269" s="148"/>
      <c r="P269" s="213" t="str">
        <f>INDEX('Policy Characteristics'!J:J,MATCH($C269,'Policy Characteristics'!$C:$C,0))</f>
        <v>**Description:** This policy causes government to pay for the specified percentage of the purchase price of new battery electric passenger LDVs.  This is in addition to EV subsidies that exist in the BAU case.  // **Guidance for setting values:** As of March 2019, Saudi Arabia does not have any EV subsidies or incentives.  Typical subsidies in the United States are around 20% of the purchase price of an long-range EV, such as a Tesla Model 3 or Chevrolet Bolt EV.  // **CCE Category:** Reduce</v>
      </c>
      <c r="Q269" s="148"/>
      <c r="R269" s="148"/>
      <c r="S269" s="169"/>
      <c r="T269" s="61"/>
    </row>
    <row r="270" spans="1:20" s="5" customFormat="1" x14ac:dyDescent="0.35">
      <c r="A270" s="124" t="s">
        <v>1216</v>
      </c>
      <c r="B270" s="137" t="s">
        <v>1472</v>
      </c>
      <c r="C270" s="137" t="s">
        <v>480</v>
      </c>
      <c r="D270" s="150" t="s">
        <v>28</v>
      </c>
      <c r="E270" s="150" t="s">
        <v>26</v>
      </c>
      <c r="F270" s="150" t="s">
        <v>71</v>
      </c>
      <c r="G270" s="150" t="s">
        <v>73</v>
      </c>
      <c r="H270" s="73"/>
      <c r="I270" s="131" t="s">
        <v>30</v>
      </c>
      <c r="J270" s="137" t="s">
        <v>1381</v>
      </c>
      <c r="K270" s="129" t="s">
        <v>595</v>
      </c>
      <c r="L270" s="148"/>
      <c r="M270" s="148"/>
      <c r="N270" s="148"/>
      <c r="O270" s="148"/>
      <c r="P270" s="213" t="str">
        <f>INDEX('Policy Characteristics'!J:J,MATCH($C270,'Policy Characteristics'!$C:$C,0))</f>
        <v>**Description:** This policy causes government to pay for the specified percentage of the purchase price of new battery electric passenger LDVs.  This is in addition to EV subsidies that exist in the BAU case.  // **Guidance for setting values:** As of March 2019, Saudi Arabia does not have any EV subsidies or incentives.  Typical subsidies in the United States are around 20% of the purchase price of an long-range EV, such as a Tesla Model 3 or Chevrolet Bolt EV.  // **CCE Category:** Reduce</v>
      </c>
      <c r="Q270" s="148"/>
      <c r="R270" s="148"/>
      <c r="S270" s="169"/>
      <c r="T270" s="61"/>
    </row>
    <row r="271" spans="1:20" s="5" customFormat="1" x14ac:dyDescent="0.35">
      <c r="A271" s="124" t="s">
        <v>1216</v>
      </c>
      <c r="B271" s="137" t="s">
        <v>1472</v>
      </c>
      <c r="C271" s="137" t="s">
        <v>480</v>
      </c>
      <c r="D271" s="150" t="s">
        <v>31</v>
      </c>
      <c r="E271" s="150" t="s">
        <v>27</v>
      </c>
      <c r="F271" s="150" t="s">
        <v>70</v>
      </c>
      <c r="G271" s="150" t="s">
        <v>74</v>
      </c>
      <c r="H271" s="73"/>
      <c r="I271" s="131" t="s">
        <v>30</v>
      </c>
      <c r="J271" s="137" t="s">
        <v>1381</v>
      </c>
      <c r="K271" s="129" t="s">
        <v>595</v>
      </c>
      <c r="L271" s="148"/>
      <c r="M271" s="148"/>
      <c r="N271" s="148"/>
      <c r="O271" s="148"/>
      <c r="P271" s="213" t="str">
        <f>INDEX('Policy Characteristics'!J:J,MATCH($C271,'Policy Characteristics'!$C:$C,0))</f>
        <v>**Description:** This policy causes government to pay for the specified percentage of the purchase price of new battery electric passenger LDVs.  This is in addition to EV subsidies that exist in the BAU case.  // **Guidance for setting values:** As of March 2019, Saudi Arabia does not have any EV subsidies or incentives.  Typical subsidies in the United States are around 20% of the purchase price of an long-range EV, such as a Tesla Model 3 or Chevrolet Bolt EV.  // **CCE Category:** Reduce</v>
      </c>
      <c r="Q271" s="148"/>
      <c r="R271" s="148"/>
      <c r="S271" s="169"/>
      <c r="T271" s="61"/>
    </row>
    <row r="272" spans="1:20" s="5" customFormat="1" x14ac:dyDescent="0.35">
      <c r="A272" s="124" t="s">
        <v>1216</v>
      </c>
      <c r="B272" s="137" t="s">
        <v>1472</v>
      </c>
      <c r="C272" s="137" t="s">
        <v>480</v>
      </c>
      <c r="D272" s="150" t="s">
        <v>28</v>
      </c>
      <c r="E272" s="150" t="s">
        <v>27</v>
      </c>
      <c r="F272" s="150" t="s">
        <v>71</v>
      </c>
      <c r="G272" s="150" t="s">
        <v>74</v>
      </c>
      <c r="H272" s="73"/>
      <c r="I272" s="131" t="s">
        <v>30</v>
      </c>
      <c r="J272" s="137" t="s">
        <v>1381</v>
      </c>
      <c r="K272" s="129" t="s">
        <v>595</v>
      </c>
      <c r="L272" s="148"/>
      <c r="M272" s="148"/>
      <c r="N272" s="148"/>
      <c r="O272" s="148"/>
      <c r="P272" s="213" t="str">
        <f>INDEX('Policy Characteristics'!J:J,MATCH($C272,'Policy Characteristics'!$C:$C,0))</f>
        <v>**Description:** This policy causes government to pay for the specified percentage of the purchase price of new battery electric passenger LDVs.  This is in addition to EV subsidies that exist in the BAU case.  // **Guidance for setting values:** As of March 2019, Saudi Arabia does not have any EV subsidies or incentives.  Typical subsidies in the United States are around 20% of the purchase price of an long-range EV, such as a Tesla Model 3 or Chevrolet Bolt EV.  // **CCE Category:** Reduce</v>
      </c>
      <c r="Q272" s="148"/>
      <c r="R272" s="148"/>
      <c r="S272" s="169"/>
      <c r="T272" s="61"/>
    </row>
    <row r="273" spans="1:20" x14ac:dyDescent="0.35">
      <c r="A273" s="124" t="s">
        <v>1216</v>
      </c>
      <c r="B273" s="137" t="s">
        <v>1472</v>
      </c>
      <c r="C273" s="137" t="s">
        <v>480</v>
      </c>
      <c r="D273" s="150" t="s">
        <v>31</v>
      </c>
      <c r="E273" s="150" t="s">
        <v>100</v>
      </c>
      <c r="F273" s="150" t="s">
        <v>70</v>
      </c>
      <c r="G273" s="150" t="s">
        <v>133</v>
      </c>
      <c r="H273" s="73"/>
      <c r="I273" s="131" t="s">
        <v>30</v>
      </c>
      <c r="J273" s="137" t="s">
        <v>1381</v>
      </c>
      <c r="K273" s="129" t="s">
        <v>595</v>
      </c>
      <c r="L273" s="148"/>
      <c r="M273" s="148"/>
      <c r="N273" s="148"/>
      <c r="O273" s="148"/>
      <c r="P273" s="213" t="str">
        <f>INDEX('Policy Characteristics'!J:J,MATCH($C273,'Policy Characteristics'!$C:$C,0))</f>
        <v>**Description:** This policy causes government to pay for the specified percentage of the purchase price of new battery electric passenger LDVs.  This is in addition to EV subsidies that exist in the BAU case.  // **Guidance for setting values:** As of March 2019, Saudi Arabia does not have any EV subsidies or incentives.  Typical subsidies in the United States are around 20% of the purchase price of an long-range EV, such as a Tesla Model 3 or Chevrolet Bolt EV.  // **CCE Category:** Reduce</v>
      </c>
      <c r="Q273" s="148"/>
      <c r="R273" s="148"/>
      <c r="S273" s="169"/>
      <c r="T273" s="61"/>
    </row>
    <row r="274" spans="1:20" x14ac:dyDescent="0.35">
      <c r="A274" s="124" t="s">
        <v>1216</v>
      </c>
      <c r="B274" s="137" t="s">
        <v>1472</v>
      </c>
      <c r="C274" s="137" t="s">
        <v>480</v>
      </c>
      <c r="D274" s="150" t="s">
        <v>28</v>
      </c>
      <c r="E274" s="150" t="s">
        <v>100</v>
      </c>
      <c r="F274" s="150" t="s">
        <v>71</v>
      </c>
      <c r="G274" s="150" t="s">
        <v>133</v>
      </c>
      <c r="H274" s="73"/>
      <c r="I274" s="131" t="s">
        <v>30</v>
      </c>
      <c r="J274" s="137" t="s">
        <v>1381</v>
      </c>
      <c r="K274" s="129" t="s">
        <v>595</v>
      </c>
      <c r="L274" s="148"/>
      <c r="M274" s="148"/>
      <c r="N274" s="148"/>
      <c r="O274" s="148"/>
      <c r="P274" s="213" t="str">
        <f>INDEX('Policy Characteristics'!J:J,MATCH($C274,'Policy Characteristics'!$C:$C,0))</f>
        <v>**Description:** This policy causes government to pay for the specified percentage of the purchase price of new battery electric passenger LDVs.  This is in addition to EV subsidies that exist in the BAU case.  // **Guidance for setting values:** As of March 2019, Saudi Arabia does not have any EV subsidies or incentives.  Typical subsidies in the United States are around 20% of the purchase price of an long-range EV, such as a Tesla Model 3 or Chevrolet Bolt EV.  // **CCE Category:** Reduce</v>
      </c>
      <c r="Q274" s="148"/>
      <c r="R274" s="148"/>
      <c r="S274" s="169"/>
      <c r="T274" s="61"/>
    </row>
    <row r="275" spans="1:20" x14ac:dyDescent="0.35">
      <c r="A275" s="124" t="s">
        <v>1216</v>
      </c>
      <c r="B275" s="61" t="s">
        <v>1473</v>
      </c>
      <c r="C275" s="61" t="s">
        <v>99</v>
      </c>
      <c r="D275" s="127"/>
      <c r="E275" s="127"/>
      <c r="F275" s="127"/>
      <c r="G275" s="127"/>
      <c r="H275" s="73">
        <v>1</v>
      </c>
      <c r="I275" s="127" t="s">
        <v>29</v>
      </c>
      <c r="J275" s="73" t="s">
        <v>1382</v>
      </c>
      <c r="K275" s="61" t="s">
        <v>594</v>
      </c>
      <c r="L275" s="133">
        <v>0</v>
      </c>
      <c r="M275" s="133">
        <v>1</v>
      </c>
      <c r="N275" s="134">
        <v>0.02</v>
      </c>
      <c r="O275" s="127" t="s">
        <v>462</v>
      </c>
      <c r="P275" s="213" t="str">
        <f>INDEX('Policy Characteristics'!J:J,MATCH($C275,'Policy Characteristics'!$C:$C,0))</f>
        <v>**Description:** This policy implements a fee on sales of inefficient light-duty vehicles (LDVs; namely cars and SUVs) that is rebated to buyers of efficient LDVs.  The feebate policy is revenue-neutral, as the pivot point (the efficiency level that incurs neither a rebate nor a fee) is set such that the total of all fees equals the total of all rebates. // **Guidance for setting values:** The feebate is set as a fraction of the global best practice feebate rate.  The global best practice feebate rate is SAR 7500 per (.024 l/km), which equates to a SAR 7500 fee on an LDV that gets 8.5 km/l if the pivot point is 10.6 km/l.  (To see this: 8.5 km/l is 0.118 l/km.  10.6 km/l is 0.094 l/km.  The difference is -.024 l/km.  So in order to levy a SAR 7500 fee on the 8.5 km/l car when the pivot point is 10.6 km/l, we need a rate of SAR 7500/.024 l/km.)  // **CCE Category:** Reduce</v>
      </c>
      <c r="Q275" s="127" t="s">
        <v>184</v>
      </c>
      <c r="R275" s="131" t="s">
        <v>185</v>
      </c>
      <c r="S275" s="135" t="s">
        <v>136</v>
      </c>
      <c r="T275" s="127" t="s">
        <v>165</v>
      </c>
    </row>
    <row r="276" spans="1:20" x14ac:dyDescent="0.35">
      <c r="A276" s="124" t="s">
        <v>1216</v>
      </c>
      <c r="B276" s="61" t="s">
        <v>1474</v>
      </c>
      <c r="C276" s="61" t="s">
        <v>304</v>
      </c>
      <c r="D276" s="127" t="s">
        <v>31</v>
      </c>
      <c r="E276" s="127" t="s">
        <v>23</v>
      </c>
      <c r="F276" s="127" t="s">
        <v>70</v>
      </c>
      <c r="G276" s="127" t="s">
        <v>23</v>
      </c>
      <c r="H276" s="73">
        <v>362</v>
      </c>
      <c r="I276" s="131" t="s">
        <v>29</v>
      </c>
      <c r="J276" s="73" t="s">
        <v>1383</v>
      </c>
      <c r="K276" s="61" t="s">
        <v>593</v>
      </c>
      <c r="L276" s="133">
        <v>0</v>
      </c>
      <c r="M276" s="133">
        <v>1</v>
      </c>
      <c r="N276" s="152">
        <v>0.02</v>
      </c>
      <c r="O276" s="130" t="s">
        <v>1007</v>
      </c>
      <c r="P276" s="213" t="str">
        <f>INDEX('Policy Characteristics'!J:J,MATCH($C276,'Policy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Saudi Arabia has enacted fuel economy standards for passenger cars and light trucks.  From 2016 to 2020, fuel economy standards for passenger cars increase from 14.2 to 17 km/l (20%) and standards for light trucks increase from 11.4 to 13.2 km/l (16%).  There exists headroom for further improvement by 2050.  For instance, EU standards for passenger cars will be 60.6 km/l for by 2021. // **HDVs:** Saudi Arabia does not currently have fuel economy standards for heavy-duty vehicles.  United States fuel economy standards for heavy-duty vehicles vary by vehicle characteristics, but proposed standards for tractor-trailers (which are responsible for roughly 2/3 of U.S. HDV emissions) would reduce GHG emissions by 24% for 2027 model year trucks relative to the 2018 model year, a fuel economy improvement of 32% (in km/l) in 9 years. // **Aircraft:** Saudi Arabia currently does not have fuel economy standards for aircraft.  In the absense of standards, new passenger aircraft fuel economy is projected to improve roughly 18% from 2018-2050 in the BAU case. // **Rail:** Saudi Arabia currently does not have fuel economy standards for trains.  In the absense of standards, new freight train fuel economy is projected to improve roughly 31% from 2018-2050 in the BAU case. // **Ships:** Saudi Arabia currently does not have fuel economy standards for ships.  In the absense of standards, new freight ship fuel economy is projected to improve roughly 39% from 2018-2050 in the BAU case. // **Motorbikes:** Saudi Arabia currently does not have fuel economy standards for motorbikes.  In the absense of standards, new motorbike fuel economy is not projected to change significantly from 2018-2050 in the BAU case. // **CCE Category:** Reduce</v>
      </c>
      <c r="Q276" s="127" t="s">
        <v>186</v>
      </c>
      <c r="R276" s="131" t="s">
        <v>187</v>
      </c>
      <c r="S276" s="170" t="s">
        <v>722</v>
      </c>
      <c r="T276" s="127" t="s">
        <v>377</v>
      </c>
    </row>
    <row r="277" spans="1:20" x14ac:dyDescent="0.35">
      <c r="A277" s="124" t="s">
        <v>1216</v>
      </c>
      <c r="B277" s="137" t="s">
        <v>1474</v>
      </c>
      <c r="C277" s="137" t="s">
        <v>304</v>
      </c>
      <c r="D277" s="127" t="s">
        <v>28</v>
      </c>
      <c r="E277" s="127" t="s">
        <v>23</v>
      </c>
      <c r="F277" s="127" t="s">
        <v>71</v>
      </c>
      <c r="G277" s="127" t="s">
        <v>23</v>
      </c>
      <c r="H277" s="73">
        <v>363</v>
      </c>
      <c r="I277" s="131" t="s">
        <v>29</v>
      </c>
      <c r="J277" s="155" t="s">
        <v>1383</v>
      </c>
      <c r="K277" s="155" t="s">
        <v>593</v>
      </c>
      <c r="L277" s="138">
        <v>0</v>
      </c>
      <c r="M277" s="138">
        <v>1</v>
      </c>
      <c r="N277" s="138">
        <v>0.02</v>
      </c>
      <c r="O277" s="137" t="s">
        <v>1007</v>
      </c>
      <c r="P277" s="213" t="str">
        <f>INDEX('Policy Characteristics'!J:J,MATCH($C277,'Policy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Saudi Arabia has enacted fuel economy standards for passenger cars and light trucks.  From 2016 to 2020, fuel economy standards for passenger cars increase from 14.2 to 17 km/l (20%) and standards for light trucks increase from 11.4 to 13.2 km/l (16%).  There exists headroom for further improvement by 2050.  For instance, EU standards for passenger cars will be 60.6 km/l for by 2021. // **HDVs:** Saudi Arabia does not currently have fuel economy standards for heavy-duty vehicles.  United States fuel economy standards for heavy-duty vehicles vary by vehicle characteristics, but proposed standards for tractor-trailers (which are responsible for roughly 2/3 of U.S. HDV emissions) would reduce GHG emissions by 24% for 2027 model year trucks relative to the 2018 model year, a fuel economy improvement of 32% (in km/l) in 9 years. // **Aircraft:** Saudi Arabia currently does not have fuel economy standards for aircraft.  In the absense of standards, new passenger aircraft fuel economy is projected to improve roughly 18% from 2018-2050 in the BAU case. // **Rail:** Saudi Arabia currently does not have fuel economy standards for trains.  In the absense of standards, new freight train fuel economy is projected to improve roughly 31% from 2018-2050 in the BAU case. // **Ships:** Saudi Arabia currently does not have fuel economy standards for ships.  In the absense of standards, new freight ship fuel economy is projected to improve roughly 39% from 2018-2050 in the BAU case. // **Motorbikes:** Saudi Arabia currently does not have fuel economy standards for motorbikes.  In the absense of standards, new motorbike fuel economy is not projected to change significantly from 2018-2050 in the BAU case. // **CCE Category:** Reduce</v>
      </c>
      <c r="Q277" s="137" t="s">
        <v>186</v>
      </c>
      <c r="R277" s="137" t="s">
        <v>187</v>
      </c>
      <c r="S277" s="171" t="s">
        <v>722</v>
      </c>
      <c r="T277" s="172" t="s">
        <v>377</v>
      </c>
    </row>
    <row r="278" spans="1:20" x14ac:dyDescent="0.35">
      <c r="A278" s="124" t="s">
        <v>1216</v>
      </c>
      <c r="B278" s="137" t="s">
        <v>1474</v>
      </c>
      <c r="C278" s="137" t="s">
        <v>304</v>
      </c>
      <c r="D278" s="127" t="s">
        <v>31</v>
      </c>
      <c r="E278" s="127" t="s">
        <v>24</v>
      </c>
      <c r="F278" s="127" t="s">
        <v>70</v>
      </c>
      <c r="G278" s="127" t="s">
        <v>24</v>
      </c>
      <c r="H278" s="73">
        <v>364</v>
      </c>
      <c r="I278" s="131" t="s">
        <v>29</v>
      </c>
      <c r="J278" s="155" t="s">
        <v>1383</v>
      </c>
      <c r="K278" s="155" t="s">
        <v>593</v>
      </c>
      <c r="L278" s="138">
        <v>0</v>
      </c>
      <c r="M278" s="166">
        <v>0.66</v>
      </c>
      <c r="N278" s="138">
        <v>0.02</v>
      </c>
      <c r="O278" s="137" t="s">
        <v>1007</v>
      </c>
      <c r="P278" s="213" t="str">
        <f>INDEX('Policy Characteristics'!J:J,MATCH($C278,'Policy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Saudi Arabia has enacted fuel economy standards for passenger cars and light trucks.  From 2016 to 2020, fuel economy standards for passenger cars increase from 14.2 to 17 km/l (20%) and standards for light trucks increase from 11.4 to 13.2 km/l (16%).  There exists headroom for further improvement by 2050.  For instance, EU standards for passenger cars will be 60.6 km/l for by 2021. // **HDVs:** Saudi Arabia does not currently have fuel economy standards for heavy-duty vehicles.  United States fuel economy standards for heavy-duty vehicles vary by vehicle characteristics, but proposed standards for tractor-trailers (which are responsible for roughly 2/3 of U.S. HDV emissions) would reduce GHG emissions by 24% for 2027 model year trucks relative to the 2018 model year, a fuel economy improvement of 32% (in km/l) in 9 years. // **Aircraft:** Saudi Arabia currently does not have fuel economy standards for aircraft.  In the absense of standards, new passenger aircraft fuel economy is projected to improve roughly 18% from 2018-2050 in the BAU case. // **Rail:** Saudi Arabia currently does not have fuel economy standards for trains.  In the absense of standards, new freight train fuel economy is projected to improve roughly 31% from 2018-2050 in the BAU case. // **Ships:** Saudi Arabia currently does not have fuel economy standards for ships.  In the absense of standards, new freight ship fuel economy is projected to improve roughly 39% from 2018-2050 in the BAU case. // **Motorbikes:** Saudi Arabia currently does not have fuel economy standards for motorbikes.  In the absense of standards, new motorbike fuel economy is not projected to change significantly from 2018-2050 in the BAU case. // **CCE Category:** Reduce</v>
      </c>
      <c r="Q278" s="137" t="s">
        <v>186</v>
      </c>
      <c r="R278" s="137" t="s">
        <v>187</v>
      </c>
      <c r="S278" s="170" t="s">
        <v>723</v>
      </c>
      <c r="T278" s="127" t="s">
        <v>388</v>
      </c>
    </row>
    <row r="279" spans="1:20" x14ac:dyDescent="0.35">
      <c r="A279" s="124" t="s">
        <v>1216</v>
      </c>
      <c r="B279" s="137" t="s">
        <v>1474</v>
      </c>
      <c r="C279" s="137" t="s">
        <v>304</v>
      </c>
      <c r="D279" s="127" t="s">
        <v>28</v>
      </c>
      <c r="E279" s="127" t="s">
        <v>24</v>
      </c>
      <c r="F279" s="127" t="s">
        <v>71</v>
      </c>
      <c r="G279" s="127" t="s">
        <v>24</v>
      </c>
      <c r="H279" s="73">
        <v>365</v>
      </c>
      <c r="I279" s="131" t="s">
        <v>29</v>
      </c>
      <c r="J279" s="155" t="s">
        <v>1383</v>
      </c>
      <c r="K279" s="155" t="s">
        <v>593</v>
      </c>
      <c r="L279" s="138">
        <v>0</v>
      </c>
      <c r="M279" s="161">
        <v>1</v>
      </c>
      <c r="N279" s="138">
        <v>0.02</v>
      </c>
      <c r="O279" s="137" t="s">
        <v>1007</v>
      </c>
      <c r="P279" s="213" t="str">
        <f>INDEX('Policy Characteristics'!J:J,MATCH($C279,'Policy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Saudi Arabia has enacted fuel economy standards for passenger cars and light trucks.  From 2016 to 2020, fuel economy standards for passenger cars increase from 14.2 to 17 km/l (20%) and standards for light trucks increase from 11.4 to 13.2 km/l (16%).  There exists headroom for further improvement by 2050.  For instance, EU standards for passenger cars will be 60.6 km/l for by 2021. // **HDVs:** Saudi Arabia does not currently have fuel economy standards for heavy-duty vehicles.  United States fuel economy standards for heavy-duty vehicles vary by vehicle characteristics, but proposed standards for tractor-trailers (which are responsible for roughly 2/3 of U.S. HDV emissions) would reduce GHG emissions by 24% for 2027 model year trucks relative to the 2018 model year, a fuel economy improvement of 32% (in km/l) in 9 years. // **Aircraft:** Saudi Arabia currently does not have fuel economy standards for aircraft.  In the absense of standards, new passenger aircraft fuel economy is projected to improve roughly 18% from 2018-2050 in the BAU case. // **Rail:** Saudi Arabia currently does not have fuel economy standards for trains.  In the absense of standards, new freight train fuel economy is projected to improve roughly 31% from 2018-2050 in the BAU case. // **Ships:** Saudi Arabia currently does not have fuel economy standards for ships.  In the absense of standards, new freight ship fuel economy is projected to improve roughly 39% from 2018-2050 in the BAU case. // **Motorbikes:** Saudi Arabia currently does not have fuel economy standards for motorbikes.  In the absense of standards, new motorbike fuel economy is not projected to change significantly from 2018-2050 in the BAU case. // **CCE Category:** Reduce</v>
      </c>
      <c r="Q279" s="137" t="s">
        <v>186</v>
      </c>
      <c r="R279" s="137" t="s">
        <v>187</v>
      </c>
      <c r="S279" s="173" t="s">
        <v>723</v>
      </c>
      <c r="T279" s="172" t="s">
        <v>377</v>
      </c>
    </row>
    <row r="280" spans="1:20" x14ac:dyDescent="0.35">
      <c r="A280" s="124" t="s">
        <v>1216</v>
      </c>
      <c r="B280" s="137" t="s">
        <v>1474</v>
      </c>
      <c r="C280" s="137" t="s">
        <v>304</v>
      </c>
      <c r="D280" s="127" t="s">
        <v>31</v>
      </c>
      <c r="E280" s="127" t="s">
        <v>25</v>
      </c>
      <c r="F280" s="127" t="s">
        <v>70</v>
      </c>
      <c r="G280" s="127" t="s">
        <v>72</v>
      </c>
      <c r="H280" s="73">
        <v>366</v>
      </c>
      <c r="I280" s="131" t="s">
        <v>29</v>
      </c>
      <c r="J280" s="155" t="s">
        <v>1383</v>
      </c>
      <c r="K280" s="155" t="s">
        <v>593</v>
      </c>
      <c r="L280" s="138">
        <v>0</v>
      </c>
      <c r="M280" s="166">
        <v>0.54</v>
      </c>
      <c r="N280" s="138">
        <v>0.02</v>
      </c>
      <c r="O280" s="137" t="s">
        <v>1007</v>
      </c>
      <c r="P280" s="213" t="str">
        <f>INDEX('Policy Characteristics'!J:J,MATCH($C280,'Policy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Saudi Arabia has enacted fuel economy standards for passenger cars and light trucks.  From 2016 to 2020, fuel economy standards for passenger cars increase from 14.2 to 17 km/l (20%) and standards for light trucks increase from 11.4 to 13.2 km/l (16%).  There exists headroom for further improvement by 2050.  For instance, EU standards for passenger cars will be 60.6 km/l for by 2021. // **HDVs:** Saudi Arabia does not currently have fuel economy standards for heavy-duty vehicles.  United States fuel economy standards for heavy-duty vehicles vary by vehicle characteristics, but proposed standards for tractor-trailers (which are responsible for roughly 2/3 of U.S. HDV emissions) would reduce GHG emissions by 24% for 2027 model year trucks relative to the 2018 model year, a fuel economy improvement of 32% (in km/l) in 9 years. // **Aircraft:** Saudi Arabia currently does not have fuel economy standards for aircraft.  In the absense of standards, new passenger aircraft fuel economy is projected to improve roughly 18% from 2018-2050 in the BAU case. // **Rail:** Saudi Arabia currently does not have fuel economy standards for trains.  In the absense of standards, new freight train fuel economy is projected to improve roughly 31% from 2018-2050 in the BAU case. // **Ships:** Saudi Arabia currently does not have fuel economy standards for ships.  In the absense of standards, new freight ship fuel economy is projected to improve roughly 39% from 2018-2050 in the BAU case. // **Motorbikes:** Saudi Arabia currently does not have fuel economy standards for motorbikes.  In the absense of standards, new motorbike fuel economy is not projected to change significantly from 2018-2050 in the BAU case. // **CCE Category:** Reduce</v>
      </c>
      <c r="Q280" s="137" t="s">
        <v>186</v>
      </c>
      <c r="R280" s="137" t="s">
        <v>187</v>
      </c>
      <c r="S280" s="135" t="s">
        <v>144</v>
      </c>
      <c r="T280" s="127" t="s">
        <v>166</v>
      </c>
    </row>
    <row r="281" spans="1:20" x14ac:dyDescent="0.35">
      <c r="A281" s="124" t="s">
        <v>1216</v>
      </c>
      <c r="B281" s="137" t="s">
        <v>1474</v>
      </c>
      <c r="C281" s="137" t="s">
        <v>304</v>
      </c>
      <c r="D281" s="127" t="s">
        <v>28</v>
      </c>
      <c r="E281" s="127" t="s">
        <v>25</v>
      </c>
      <c r="F281" s="127" t="s">
        <v>71</v>
      </c>
      <c r="G281" s="127" t="s">
        <v>72</v>
      </c>
      <c r="H281" s="73">
        <v>367</v>
      </c>
      <c r="I281" s="131" t="s">
        <v>29</v>
      </c>
      <c r="J281" s="155" t="s">
        <v>1383</v>
      </c>
      <c r="K281" s="155" t="s">
        <v>593</v>
      </c>
      <c r="L281" s="138">
        <v>0</v>
      </c>
      <c r="M281" s="138">
        <v>0.54</v>
      </c>
      <c r="N281" s="138">
        <v>0.02</v>
      </c>
      <c r="O281" s="137" t="s">
        <v>1007</v>
      </c>
      <c r="P281" s="213" t="str">
        <f>INDEX('Policy Characteristics'!J:J,MATCH($C281,'Policy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Saudi Arabia has enacted fuel economy standards for passenger cars and light trucks.  From 2016 to 2020, fuel economy standards for passenger cars increase from 14.2 to 17 km/l (20%) and standards for light trucks increase from 11.4 to 13.2 km/l (16%).  There exists headroom for further improvement by 2050.  For instance, EU standards for passenger cars will be 60.6 km/l for by 2021. // **HDVs:** Saudi Arabia does not currently have fuel economy standards for heavy-duty vehicles.  United States fuel economy standards for heavy-duty vehicles vary by vehicle characteristics, but proposed standards for tractor-trailers (which are responsible for roughly 2/3 of U.S. HDV emissions) would reduce GHG emissions by 24% for 2027 model year trucks relative to the 2018 model year, a fuel economy improvement of 32% (in km/l) in 9 years. // **Aircraft:** Saudi Arabia currently does not have fuel economy standards for aircraft.  In the absense of standards, new passenger aircraft fuel economy is projected to improve roughly 18% from 2018-2050 in the BAU case. // **Rail:** Saudi Arabia currently does not have fuel economy standards for trains.  In the absense of standards, new freight train fuel economy is projected to improve roughly 31% from 2018-2050 in the BAU case. // **Ships:** Saudi Arabia currently does not have fuel economy standards for ships.  In the absense of standards, new freight ship fuel economy is projected to improve roughly 39% from 2018-2050 in the BAU case. // **Motorbikes:** Saudi Arabia currently does not have fuel economy standards for motorbikes.  In the absense of standards, new motorbike fuel economy is not projected to change significantly from 2018-2050 in the BAU case. // **CCE Category:** Reduce</v>
      </c>
      <c r="Q281" s="137" t="s">
        <v>186</v>
      </c>
      <c r="R281" s="137" t="s">
        <v>187</v>
      </c>
      <c r="S281" s="135" t="s">
        <v>144</v>
      </c>
      <c r="T281" s="138" t="s">
        <v>166</v>
      </c>
    </row>
    <row r="282" spans="1:20" x14ac:dyDescent="0.35">
      <c r="A282" s="124" t="s">
        <v>1216</v>
      </c>
      <c r="B282" s="137" t="s">
        <v>1474</v>
      </c>
      <c r="C282" s="137" t="s">
        <v>304</v>
      </c>
      <c r="D282" s="127" t="s">
        <v>31</v>
      </c>
      <c r="E282" s="127" t="s">
        <v>26</v>
      </c>
      <c r="F282" s="127" t="s">
        <v>70</v>
      </c>
      <c r="G282" s="127" t="s">
        <v>73</v>
      </c>
      <c r="H282" s="73">
        <v>368</v>
      </c>
      <c r="I282" s="131" t="s">
        <v>29</v>
      </c>
      <c r="J282" s="155" t="s">
        <v>1383</v>
      </c>
      <c r="K282" s="155" t="s">
        <v>593</v>
      </c>
      <c r="L282" s="138">
        <v>0</v>
      </c>
      <c r="M282" s="166">
        <v>0.2</v>
      </c>
      <c r="N282" s="138">
        <v>0.02</v>
      </c>
      <c r="O282" s="137" t="s">
        <v>1007</v>
      </c>
      <c r="P282" s="213" t="str">
        <f>INDEX('Policy Characteristics'!J:J,MATCH($C282,'Policy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Saudi Arabia has enacted fuel economy standards for passenger cars and light trucks.  From 2016 to 2020, fuel economy standards for passenger cars increase from 14.2 to 17 km/l (20%) and standards for light trucks increase from 11.4 to 13.2 km/l (16%).  There exists headroom for further improvement by 2050.  For instance, EU standards for passenger cars will be 60.6 km/l for by 2021. // **HDVs:** Saudi Arabia does not currently have fuel economy standards for heavy-duty vehicles.  United States fuel economy standards for heavy-duty vehicles vary by vehicle characteristics, but proposed standards for tractor-trailers (which are responsible for roughly 2/3 of U.S. HDV emissions) would reduce GHG emissions by 24% for 2027 model year trucks relative to the 2018 model year, a fuel economy improvement of 32% (in km/l) in 9 years. // **Aircraft:** Saudi Arabia currently does not have fuel economy standards for aircraft.  In the absense of standards, new passenger aircraft fuel economy is projected to improve roughly 18% from 2018-2050 in the BAU case. // **Rail:** Saudi Arabia currently does not have fuel economy standards for trains.  In the absense of standards, new freight train fuel economy is projected to improve roughly 31% from 2018-2050 in the BAU case. // **Ships:** Saudi Arabia currently does not have fuel economy standards for ships.  In the absense of standards, new freight ship fuel economy is projected to improve roughly 39% from 2018-2050 in the BAU case. // **Motorbikes:** Saudi Arabia currently does not have fuel economy standards for motorbikes.  In the absense of standards, new motorbike fuel economy is not projected to change significantly from 2018-2050 in the BAU case. // **CCE Category:** Reduce</v>
      </c>
      <c r="Q282" s="137" t="s">
        <v>186</v>
      </c>
      <c r="R282" s="137" t="s">
        <v>187</v>
      </c>
      <c r="S282" s="135" t="s">
        <v>144</v>
      </c>
      <c r="T282" s="127" t="s">
        <v>167</v>
      </c>
    </row>
    <row r="283" spans="1:20" s="5" customFormat="1" x14ac:dyDescent="0.35">
      <c r="A283" s="124" t="s">
        <v>1216</v>
      </c>
      <c r="B283" s="137" t="s">
        <v>1474</v>
      </c>
      <c r="C283" s="137" t="s">
        <v>304</v>
      </c>
      <c r="D283" s="127" t="s">
        <v>28</v>
      </c>
      <c r="E283" s="127" t="s">
        <v>26</v>
      </c>
      <c r="F283" s="127" t="s">
        <v>71</v>
      </c>
      <c r="G283" s="127" t="s">
        <v>73</v>
      </c>
      <c r="H283" s="73">
        <v>369</v>
      </c>
      <c r="I283" s="131" t="s">
        <v>29</v>
      </c>
      <c r="J283" s="155" t="s">
        <v>1383</v>
      </c>
      <c r="K283" s="155" t="s">
        <v>593</v>
      </c>
      <c r="L283" s="138">
        <v>0</v>
      </c>
      <c r="M283" s="138">
        <v>0.2</v>
      </c>
      <c r="N283" s="138">
        <v>0.02</v>
      </c>
      <c r="O283" s="137" t="s">
        <v>1007</v>
      </c>
      <c r="P283" s="213" t="str">
        <f>INDEX('Policy Characteristics'!J:J,MATCH($C283,'Policy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Saudi Arabia has enacted fuel economy standards for passenger cars and light trucks.  From 2016 to 2020, fuel economy standards for passenger cars increase from 14.2 to 17 km/l (20%) and standards for light trucks increase from 11.4 to 13.2 km/l (16%).  There exists headroom for further improvement by 2050.  For instance, EU standards for passenger cars will be 60.6 km/l for by 2021. // **HDVs:** Saudi Arabia does not currently have fuel economy standards for heavy-duty vehicles.  United States fuel economy standards for heavy-duty vehicles vary by vehicle characteristics, but proposed standards for tractor-trailers (which are responsible for roughly 2/3 of U.S. HDV emissions) would reduce GHG emissions by 24% for 2027 model year trucks relative to the 2018 model year, a fuel economy improvement of 32% (in km/l) in 9 years. // **Aircraft:** Saudi Arabia currently does not have fuel economy standards for aircraft.  In the absense of standards, new passenger aircraft fuel economy is projected to improve roughly 18% from 2018-2050 in the BAU case. // **Rail:** Saudi Arabia currently does not have fuel economy standards for trains.  In the absense of standards, new freight train fuel economy is projected to improve roughly 31% from 2018-2050 in the BAU case. // **Ships:** Saudi Arabia currently does not have fuel economy standards for ships.  In the absense of standards, new freight ship fuel economy is projected to improve roughly 39% from 2018-2050 in the BAU case. // **Motorbikes:** Saudi Arabia currently does not have fuel economy standards for motorbikes.  In the absense of standards, new motorbike fuel economy is not projected to change significantly from 2018-2050 in the BAU case. // **CCE Category:** Reduce</v>
      </c>
      <c r="Q283" s="137" t="s">
        <v>186</v>
      </c>
      <c r="R283" s="137" t="s">
        <v>187</v>
      </c>
      <c r="S283" s="135" t="s">
        <v>144</v>
      </c>
      <c r="T283" s="138" t="s">
        <v>167</v>
      </c>
    </row>
    <row r="284" spans="1:20" s="5" customFormat="1" x14ac:dyDescent="0.35">
      <c r="A284" s="124" t="s">
        <v>1216</v>
      </c>
      <c r="B284" s="137" t="s">
        <v>1474</v>
      </c>
      <c r="C284" s="137" t="s">
        <v>304</v>
      </c>
      <c r="D284" s="127" t="s">
        <v>31</v>
      </c>
      <c r="E284" s="127" t="s">
        <v>27</v>
      </c>
      <c r="F284" s="127" t="s">
        <v>70</v>
      </c>
      <c r="G284" s="127" t="s">
        <v>74</v>
      </c>
      <c r="H284" s="73">
        <v>370</v>
      </c>
      <c r="I284" s="131" t="s">
        <v>29</v>
      </c>
      <c r="J284" s="155" t="s">
        <v>1383</v>
      </c>
      <c r="K284" s="155" t="s">
        <v>593</v>
      </c>
      <c r="L284" s="138">
        <v>0</v>
      </c>
      <c r="M284" s="166">
        <v>0.2</v>
      </c>
      <c r="N284" s="138">
        <v>0.02</v>
      </c>
      <c r="O284" s="137" t="s">
        <v>1007</v>
      </c>
      <c r="P284" s="213" t="str">
        <f>INDEX('Policy Characteristics'!J:J,MATCH($C284,'Policy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Saudi Arabia has enacted fuel economy standards for passenger cars and light trucks.  From 2016 to 2020, fuel economy standards for passenger cars increase from 14.2 to 17 km/l (20%) and standards for light trucks increase from 11.4 to 13.2 km/l (16%).  There exists headroom for further improvement by 2050.  For instance, EU standards for passenger cars will be 60.6 km/l for by 2021. // **HDVs:** Saudi Arabia does not currently have fuel economy standards for heavy-duty vehicles.  United States fuel economy standards for heavy-duty vehicles vary by vehicle characteristics, but proposed standards for tractor-trailers (which are responsible for roughly 2/3 of U.S. HDV emissions) would reduce GHG emissions by 24% for 2027 model year trucks relative to the 2018 model year, a fuel economy improvement of 32% (in km/l) in 9 years. // **Aircraft:** Saudi Arabia currently does not have fuel economy standards for aircraft.  In the absense of standards, new passenger aircraft fuel economy is projected to improve roughly 18% from 2018-2050 in the BAU case. // **Rail:** Saudi Arabia currently does not have fuel economy standards for trains.  In the absense of standards, new freight train fuel economy is projected to improve roughly 31% from 2018-2050 in the BAU case. // **Ships:** Saudi Arabia currently does not have fuel economy standards for ships.  In the absense of standards, new freight ship fuel economy is projected to improve roughly 39% from 2018-2050 in the BAU case. // **Motorbikes:** Saudi Arabia currently does not have fuel economy standards for motorbikes.  In the absense of standards, new motorbike fuel economy is not projected to change significantly from 2018-2050 in the BAU case. // **CCE Category:** Reduce</v>
      </c>
      <c r="Q284" s="137" t="s">
        <v>186</v>
      </c>
      <c r="R284" s="137" t="s">
        <v>187</v>
      </c>
      <c r="S284" s="135" t="s">
        <v>144</v>
      </c>
      <c r="T284" s="127" t="s">
        <v>166</v>
      </c>
    </row>
    <row r="285" spans="1:20" s="5" customFormat="1" x14ac:dyDescent="0.35">
      <c r="A285" s="124" t="s">
        <v>1216</v>
      </c>
      <c r="B285" s="137" t="s">
        <v>1474</v>
      </c>
      <c r="C285" s="137" t="s">
        <v>304</v>
      </c>
      <c r="D285" s="127" t="s">
        <v>28</v>
      </c>
      <c r="E285" s="127" t="s">
        <v>27</v>
      </c>
      <c r="F285" s="127" t="s">
        <v>71</v>
      </c>
      <c r="G285" s="127" t="s">
        <v>74</v>
      </c>
      <c r="H285" s="73">
        <v>371</v>
      </c>
      <c r="I285" s="131" t="s">
        <v>29</v>
      </c>
      <c r="J285" s="155" t="s">
        <v>1383</v>
      </c>
      <c r="K285" s="155" t="s">
        <v>593</v>
      </c>
      <c r="L285" s="138">
        <v>0</v>
      </c>
      <c r="M285" s="138">
        <v>0.2</v>
      </c>
      <c r="N285" s="138">
        <v>0.02</v>
      </c>
      <c r="O285" s="137" t="s">
        <v>1007</v>
      </c>
      <c r="P285" s="213" t="str">
        <f>INDEX('Policy Characteristics'!J:J,MATCH($C285,'Policy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Saudi Arabia has enacted fuel economy standards for passenger cars and light trucks.  From 2016 to 2020, fuel economy standards for passenger cars increase from 14.2 to 17 km/l (20%) and standards for light trucks increase from 11.4 to 13.2 km/l (16%).  There exists headroom for further improvement by 2050.  For instance, EU standards for passenger cars will be 60.6 km/l for by 2021. // **HDVs:** Saudi Arabia does not currently have fuel economy standards for heavy-duty vehicles.  United States fuel economy standards for heavy-duty vehicles vary by vehicle characteristics, but proposed standards for tractor-trailers (which are responsible for roughly 2/3 of U.S. HDV emissions) would reduce GHG emissions by 24% for 2027 model year trucks relative to the 2018 model year, a fuel economy improvement of 32% (in km/l) in 9 years. // **Aircraft:** Saudi Arabia currently does not have fuel economy standards for aircraft.  In the absense of standards, new passenger aircraft fuel economy is projected to improve roughly 18% from 2018-2050 in the BAU case. // **Rail:** Saudi Arabia currently does not have fuel economy standards for trains.  In the absense of standards, new freight train fuel economy is projected to improve roughly 31% from 2018-2050 in the BAU case. // **Ships:** Saudi Arabia currently does not have fuel economy standards for ships.  In the absense of standards, new freight ship fuel economy is projected to improve roughly 39% from 2018-2050 in the BAU case. // **Motorbikes:** Saudi Arabia currently does not have fuel economy standards for motorbikes.  In the absense of standards, new motorbike fuel economy is not projected to change significantly from 2018-2050 in the BAU case. // **CCE Category:** Reduce</v>
      </c>
      <c r="Q285" s="137" t="s">
        <v>186</v>
      </c>
      <c r="R285" s="137" t="s">
        <v>187</v>
      </c>
      <c r="S285" s="135" t="s">
        <v>144</v>
      </c>
      <c r="T285" s="138" t="s">
        <v>166</v>
      </c>
    </row>
    <row r="286" spans="1:20" s="5" customFormat="1" x14ac:dyDescent="0.35">
      <c r="A286" s="124" t="s">
        <v>1216</v>
      </c>
      <c r="B286" s="137" t="s">
        <v>1474</v>
      </c>
      <c r="C286" s="137" t="s">
        <v>304</v>
      </c>
      <c r="D286" s="127" t="s">
        <v>31</v>
      </c>
      <c r="E286" s="127" t="s">
        <v>100</v>
      </c>
      <c r="F286" s="127" t="s">
        <v>70</v>
      </c>
      <c r="G286" s="127" t="s">
        <v>133</v>
      </c>
      <c r="H286" s="73">
        <v>372</v>
      </c>
      <c r="I286" s="131" t="s">
        <v>29</v>
      </c>
      <c r="J286" s="155" t="s">
        <v>1383</v>
      </c>
      <c r="K286" s="155" t="s">
        <v>593</v>
      </c>
      <c r="L286" s="138">
        <v>0</v>
      </c>
      <c r="M286" s="166">
        <v>0.74</v>
      </c>
      <c r="N286" s="138">
        <v>0.02</v>
      </c>
      <c r="O286" s="137" t="s">
        <v>1007</v>
      </c>
      <c r="P286" s="213" t="str">
        <f>INDEX('Policy Characteristics'!J:J,MATCH($C286,'Policy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Saudi Arabia has enacted fuel economy standards for passenger cars and light trucks.  From 2016 to 2020, fuel economy standards for passenger cars increase from 14.2 to 17 km/l (20%) and standards for light trucks increase from 11.4 to 13.2 km/l (16%).  There exists headroom for further improvement by 2050.  For instance, EU standards for passenger cars will be 60.6 km/l for by 2021. // **HDVs:** Saudi Arabia does not currently have fuel economy standards for heavy-duty vehicles.  United States fuel economy standards for heavy-duty vehicles vary by vehicle characteristics, but proposed standards for tractor-trailers (which are responsible for roughly 2/3 of U.S. HDV emissions) would reduce GHG emissions by 24% for 2027 model year trucks relative to the 2018 model year, a fuel economy improvement of 32% (in km/l) in 9 years. // **Aircraft:** Saudi Arabia currently does not have fuel economy standards for aircraft.  In the absense of standards, new passenger aircraft fuel economy is projected to improve roughly 18% from 2018-2050 in the BAU case. // **Rail:** Saudi Arabia currently does not have fuel economy standards for trains.  In the absense of standards, new freight train fuel economy is projected to improve roughly 31% from 2018-2050 in the BAU case. // **Ships:** Saudi Arabia currently does not have fuel economy standards for ships.  In the absense of standards, new freight ship fuel economy is projected to improve roughly 39% from 2018-2050 in the BAU case. // **Motorbikes:** Saudi Arabia currently does not have fuel economy standards for motorbikes.  In the absense of standards, new motorbike fuel economy is not projected to change significantly from 2018-2050 in the BAU case. // **CCE Category:** Reduce</v>
      </c>
      <c r="Q286" s="137" t="s">
        <v>186</v>
      </c>
      <c r="R286" s="137" t="s">
        <v>187</v>
      </c>
      <c r="S286" s="135" t="s">
        <v>144</v>
      </c>
      <c r="T286" s="127" t="s">
        <v>406</v>
      </c>
    </row>
    <row r="287" spans="1:20" s="5" customFormat="1" x14ac:dyDescent="0.35">
      <c r="A287" s="124" t="s">
        <v>1216</v>
      </c>
      <c r="B287" s="137" t="s">
        <v>1474</v>
      </c>
      <c r="C287" s="137" t="s">
        <v>304</v>
      </c>
      <c r="D287" s="127" t="s">
        <v>28</v>
      </c>
      <c r="E287" s="127" t="s">
        <v>100</v>
      </c>
      <c r="F287" s="127" t="s">
        <v>71</v>
      </c>
      <c r="G287" s="127" t="s">
        <v>133</v>
      </c>
      <c r="H287" s="73">
        <v>373</v>
      </c>
      <c r="I287" s="131" t="s">
        <v>30</v>
      </c>
      <c r="J287" s="155" t="s">
        <v>1383</v>
      </c>
      <c r="K287" s="155" t="s">
        <v>593</v>
      </c>
      <c r="L287" s="128"/>
      <c r="M287" s="143"/>
      <c r="N287" s="128"/>
      <c r="O287" s="129"/>
      <c r="P287" s="213" t="str">
        <f>INDEX('Policy Characteristics'!J:J,MATCH($C287,'Policy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Saudi Arabia has enacted fuel economy standards for passenger cars and light trucks.  From 2016 to 2020, fuel economy standards for passenger cars increase from 14.2 to 17 km/l (20%) and standards for light trucks increase from 11.4 to 13.2 km/l (16%).  There exists headroom for further improvement by 2050.  For instance, EU standards for passenger cars will be 60.6 km/l for by 2021. // **HDVs:** Saudi Arabia does not currently have fuel economy standards for heavy-duty vehicles.  United States fuel economy standards for heavy-duty vehicles vary by vehicle characteristics, but proposed standards for tractor-trailers (which are responsible for roughly 2/3 of U.S. HDV emissions) would reduce GHG emissions by 24% for 2027 model year trucks relative to the 2018 model year, a fuel economy improvement of 32% (in km/l) in 9 years. // **Aircraft:** Saudi Arabia currently does not have fuel economy standards for aircraft.  In the absense of standards, new passenger aircraft fuel economy is projected to improve roughly 18% from 2018-2050 in the BAU case. // **Rail:** Saudi Arabia currently does not have fuel economy standards for trains.  In the absense of standards, new freight train fuel economy is projected to improve roughly 31% from 2018-2050 in the BAU case. // **Ships:** Saudi Arabia currently does not have fuel economy standards for ships.  In the absense of standards, new freight ship fuel economy is projected to improve roughly 39% from 2018-2050 in the BAU case. // **Motorbikes:** Saudi Arabia currently does not have fuel economy standards for motorbikes.  In the absense of standards, new motorbike fuel economy is not projected to change significantly from 2018-2050 in the BAU case. // **CCE Category:** Reduce</v>
      </c>
      <c r="Q287" s="129"/>
      <c r="R287" s="129"/>
      <c r="S287" s="135"/>
      <c r="T287" s="127"/>
    </row>
    <row r="288" spans="1:20" s="5" customFormat="1" x14ac:dyDescent="0.35">
      <c r="A288" s="124" t="s">
        <v>1216</v>
      </c>
      <c r="B288" s="150" t="s">
        <v>1475</v>
      </c>
      <c r="C288" s="150" t="s">
        <v>808</v>
      </c>
      <c r="D288" s="127" t="s">
        <v>31</v>
      </c>
      <c r="E288" s="127" t="s">
        <v>23</v>
      </c>
      <c r="F288" s="127" t="s">
        <v>70</v>
      </c>
      <c r="G288" s="127" t="s">
        <v>23</v>
      </c>
      <c r="H288" s="154">
        <v>460</v>
      </c>
      <c r="I288" s="127" t="s">
        <v>29</v>
      </c>
      <c r="J288" s="150" t="s">
        <v>1384</v>
      </c>
      <c r="K288" s="61" t="s">
        <v>809</v>
      </c>
      <c r="L288" s="166">
        <v>0</v>
      </c>
      <c r="M288" s="166">
        <v>1</v>
      </c>
      <c r="N288" s="166">
        <v>0.01</v>
      </c>
      <c r="O288" s="127" t="s">
        <v>486</v>
      </c>
      <c r="P288" s="213" t="str">
        <f>INDEX('Policy Characteristics'!J:J,MATCH($C288,'Policy Characteristics'!$C:$C,0))</f>
        <v>**Description:** This policy requires the specified percentage of newly sold vehicles of the selected type(s) to consist of hydrogen vehicles.  If that percentage would already be achieved through BAU sales plus the effects of other policies, this policy has no effect.  Manufactures may meet a sales standard through techniques such as more heavily marketing hydrogen vehicles, lowering the price of hydrogen vehicles, or raising the price of non-hydrogen vehicles. // **Guidance for setting values:** // **LDVs and HDVs:** Japan, potentially the country with the greatest commitment to hydrogen vehicles, aims to have 200,000 hydrogen vehicles on its roads by 2025 (which will comprise roughly 0.3% of Japan's vehicles). // **Aircraft:** The use of hydrogen as a fuel for aircraft has been studied, and small prototype aircraft have been built and flown.  However, this remains a technology in early stages, and much research and development work would be required to reach commercialization, particularly for large aircraft. // **Rail:** Hydrogen is not commonly used for rail vehicles today, but given trains' ability to carry large fuel tanks, no serious technical barriers exist to more widespread usage.  The first hydrogen-powered train, the Coradia iLint, entered service in 2018 (in Germany), and 14 more hydrogen trains are planned for that line. // **Ships:** Hydrogen is not commonly used for ships today, but given ships' ability to carry large fuel tanks, no serious technical barriers exist to more widespread usage.  A handful of hydrogen-powered ships have entered service since the mid-2000s, including several passenger ferries.  Due to the difficulty of making battery electric, long-haul freight ships, hydrogen is often seen as one of the best options for decarbonizing these types of ships. // **CCE Category:** Reduce</v>
      </c>
      <c r="Q288" s="162"/>
      <c r="R288" s="162" t="s">
        <v>985</v>
      </c>
      <c r="S288" s="174" t="s">
        <v>810</v>
      </c>
      <c r="T288" s="131"/>
    </row>
    <row r="289" spans="1:20" s="5" customFormat="1" x14ac:dyDescent="0.35">
      <c r="A289" s="124" t="s">
        <v>1216</v>
      </c>
      <c r="B289" s="137" t="s">
        <v>1475</v>
      </c>
      <c r="C289" s="137" t="s">
        <v>808</v>
      </c>
      <c r="D289" s="127" t="s">
        <v>28</v>
      </c>
      <c r="E289" s="127" t="s">
        <v>23</v>
      </c>
      <c r="F289" s="127" t="s">
        <v>71</v>
      </c>
      <c r="G289" s="127" t="s">
        <v>23</v>
      </c>
      <c r="H289" s="73">
        <v>461</v>
      </c>
      <c r="I289" s="127" t="s">
        <v>29</v>
      </c>
      <c r="J289" s="137" t="s">
        <v>1384</v>
      </c>
      <c r="K289" s="137" t="s">
        <v>809</v>
      </c>
      <c r="L289" s="138">
        <v>0</v>
      </c>
      <c r="M289" s="138">
        <v>1</v>
      </c>
      <c r="N289" s="138">
        <v>0.01</v>
      </c>
      <c r="O289" s="137" t="s">
        <v>486</v>
      </c>
      <c r="P289" s="213" t="str">
        <f>INDEX('Policy Characteristics'!J:J,MATCH($C289,'Policy Characteristics'!$C:$C,0))</f>
        <v>**Description:** This policy requires the specified percentage of newly sold vehicles of the selected type(s) to consist of hydrogen vehicles.  If that percentage would already be achieved through BAU sales plus the effects of other policies, this policy has no effect.  Manufactures may meet a sales standard through techniques such as more heavily marketing hydrogen vehicles, lowering the price of hydrogen vehicles, or raising the price of non-hydrogen vehicles. // **Guidance for setting values:** // **LDVs and HDVs:** Japan, potentially the country with the greatest commitment to hydrogen vehicles, aims to have 200,000 hydrogen vehicles on its roads by 2025 (which will comprise roughly 0.3% of Japan's vehicles). // **Aircraft:** The use of hydrogen as a fuel for aircraft has been studied, and small prototype aircraft have been built and flown.  However, this remains a technology in early stages, and much research and development work would be required to reach commercialization, particularly for large aircraft. // **Rail:** Hydrogen is not commonly used for rail vehicles today, but given trains' ability to carry large fuel tanks, no serious technical barriers exist to more widespread usage.  The first hydrogen-powered train, the Coradia iLint, entered service in 2018 (in Germany), and 14 more hydrogen trains are planned for that line. // **Ships:** Hydrogen is not commonly used for ships today, but given ships' ability to carry large fuel tanks, no serious technical barriers exist to more widespread usage.  A handful of hydrogen-powered ships have entered service since the mid-2000s, including several passenger ferries.  Due to the difficulty of making battery electric, long-haul freight ships, hydrogen is often seen as one of the best options for decarbonizing these types of ships. // **CCE Category:** Reduce</v>
      </c>
      <c r="Q289" s="129"/>
      <c r="R289" s="137" t="s">
        <v>985</v>
      </c>
      <c r="S289" s="135"/>
      <c r="T289" s="127"/>
    </row>
    <row r="290" spans="1:20" x14ac:dyDescent="0.35">
      <c r="A290" s="124" t="s">
        <v>1216</v>
      </c>
      <c r="B290" s="137" t="s">
        <v>1475</v>
      </c>
      <c r="C290" s="137" t="s">
        <v>808</v>
      </c>
      <c r="D290" s="127" t="s">
        <v>31</v>
      </c>
      <c r="E290" s="127" t="s">
        <v>24</v>
      </c>
      <c r="F290" s="127" t="s">
        <v>70</v>
      </c>
      <c r="G290" s="127" t="s">
        <v>24</v>
      </c>
      <c r="H290" s="154">
        <v>462</v>
      </c>
      <c r="I290" s="127" t="s">
        <v>29</v>
      </c>
      <c r="J290" s="137" t="s">
        <v>1384</v>
      </c>
      <c r="K290" s="137" t="s">
        <v>809</v>
      </c>
      <c r="L290" s="138">
        <v>0</v>
      </c>
      <c r="M290" s="138">
        <v>1</v>
      </c>
      <c r="N290" s="138">
        <v>0.01</v>
      </c>
      <c r="O290" s="137" t="s">
        <v>486</v>
      </c>
      <c r="P290" s="213" t="str">
        <f>INDEX('Policy Characteristics'!J:J,MATCH($C290,'Policy Characteristics'!$C:$C,0))</f>
        <v>**Description:** This policy requires the specified percentage of newly sold vehicles of the selected type(s) to consist of hydrogen vehicles.  If that percentage would already be achieved through BAU sales plus the effects of other policies, this policy has no effect.  Manufactures may meet a sales standard through techniques such as more heavily marketing hydrogen vehicles, lowering the price of hydrogen vehicles, or raising the price of non-hydrogen vehicles. // **Guidance for setting values:** // **LDVs and HDVs:** Japan, potentially the country with the greatest commitment to hydrogen vehicles, aims to have 200,000 hydrogen vehicles on its roads by 2025 (which will comprise roughly 0.3% of Japan's vehicles). // **Aircraft:** The use of hydrogen as a fuel for aircraft has been studied, and small prototype aircraft have been built and flown.  However, this remains a technology in early stages, and much research and development work would be required to reach commercialization, particularly for large aircraft. // **Rail:** Hydrogen is not commonly used for rail vehicles today, but given trains' ability to carry large fuel tanks, no serious technical barriers exist to more widespread usage.  The first hydrogen-powered train, the Coradia iLint, entered service in 2018 (in Germany), and 14 more hydrogen trains are planned for that line. // **Ships:** Hydrogen is not commonly used for ships today, but given ships' ability to carry large fuel tanks, no serious technical barriers exist to more widespread usage.  A handful of hydrogen-powered ships have entered service since the mid-2000s, including several passenger ferries.  Due to the difficulty of making battery electric, long-haul freight ships, hydrogen is often seen as one of the best options for decarbonizing these types of ships. // **CCE Category:** Reduce</v>
      </c>
      <c r="Q290" s="129"/>
      <c r="R290" s="137" t="s">
        <v>985</v>
      </c>
      <c r="S290" s="135"/>
      <c r="T290" s="127"/>
    </row>
    <row r="291" spans="1:20" s="5" customFormat="1" x14ac:dyDescent="0.35">
      <c r="A291" s="124" t="s">
        <v>1216</v>
      </c>
      <c r="B291" s="137" t="s">
        <v>1475</v>
      </c>
      <c r="C291" s="137" t="s">
        <v>808</v>
      </c>
      <c r="D291" s="127" t="s">
        <v>28</v>
      </c>
      <c r="E291" s="127" t="s">
        <v>24</v>
      </c>
      <c r="F291" s="127" t="s">
        <v>71</v>
      </c>
      <c r="G291" s="127" t="s">
        <v>24</v>
      </c>
      <c r="H291" s="73">
        <v>463</v>
      </c>
      <c r="I291" s="127" t="s">
        <v>29</v>
      </c>
      <c r="J291" s="137" t="s">
        <v>1384</v>
      </c>
      <c r="K291" s="137" t="s">
        <v>809</v>
      </c>
      <c r="L291" s="138">
        <v>0</v>
      </c>
      <c r="M291" s="138">
        <v>1</v>
      </c>
      <c r="N291" s="138">
        <v>0.01</v>
      </c>
      <c r="O291" s="137" t="s">
        <v>486</v>
      </c>
      <c r="P291" s="213" t="str">
        <f>INDEX('Policy Characteristics'!J:J,MATCH($C291,'Policy Characteristics'!$C:$C,0))</f>
        <v>**Description:** This policy requires the specified percentage of newly sold vehicles of the selected type(s) to consist of hydrogen vehicles.  If that percentage would already be achieved through BAU sales plus the effects of other policies, this policy has no effect.  Manufactures may meet a sales standard through techniques such as more heavily marketing hydrogen vehicles, lowering the price of hydrogen vehicles, or raising the price of non-hydrogen vehicles. // **Guidance for setting values:** // **LDVs and HDVs:** Japan, potentially the country with the greatest commitment to hydrogen vehicles, aims to have 200,000 hydrogen vehicles on its roads by 2025 (which will comprise roughly 0.3% of Japan's vehicles). // **Aircraft:** The use of hydrogen as a fuel for aircraft has been studied, and small prototype aircraft have been built and flown.  However, this remains a technology in early stages, and much research and development work would be required to reach commercialization, particularly for large aircraft. // **Rail:** Hydrogen is not commonly used for rail vehicles today, but given trains' ability to carry large fuel tanks, no serious technical barriers exist to more widespread usage.  The first hydrogen-powered train, the Coradia iLint, entered service in 2018 (in Germany), and 14 more hydrogen trains are planned for that line. // **Ships:** Hydrogen is not commonly used for ships today, but given ships' ability to carry large fuel tanks, no serious technical barriers exist to more widespread usage.  A handful of hydrogen-powered ships have entered service since the mid-2000s, including several passenger ferries.  Due to the difficulty of making battery electric, long-haul freight ships, hydrogen is often seen as one of the best options for decarbonizing these types of ships. // **CCE Category:** Reduce</v>
      </c>
      <c r="Q291" s="129"/>
      <c r="R291" s="137" t="s">
        <v>985</v>
      </c>
      <c r="S291" s="135"/>
      <c r="T291" s="127"/>
    </row>
    <row r="292" spans="1:20" s="5" customFormat="1" x14ac:dyDescent="0.35">
      <c r="A292" s="124" t="s">
        <v>1216</v>
      </c>
      <c r="B292" s="137" t="s">
        <v>1475</v>
      </c>
      <c r="C292" s="137" t="s">
        <v>808</v>
      </c>
      <c r="D292" s="127" t="s">
        <v>31</v>
      </c>
      <c r="E292" s="127" t="s">
        <v>25</v>
      </c>
      <c r="F292" s="130" t="s">
        <v>1149</v>
      </c>
      <c r="G292" s="127" t="s">
        <v>72</v>
      </c>
      <c r="H292" s="73">
        <v>502</v>
      </c>
      <c r="I292" s="127" t="s">
        <v>29</v>
      </c>
      <c r="J292" s="137" t="s">
        <v>1384</v>
      </c>
      <c r="K292" s="137" t="s">
        <v>809</v>
      </c>
      <c r="L292" s="138">
        <v>0</v>
      </c>
      <c r="M292" s="138">
        <v>1</v>
      </c>
      <c r="N292" s="138">
        <v>0.01</v>
      </c>
      <c r="O292" s="137" t="s">
        <v>486</v>
      </c>
      <c r="P292" s="213" t="str">
        <f>INDEX('Policy Characteristics'!J:J,MATCH($C292,'Policy Characteristics'!$C:$C,0))</f>
        <v>**Description:** This policy requires the specified percentage of newly sold vehicles of the selected type(s) to consist of hydrogen vehicles.  If that percentage would already be achieved through BAU sales plus the effects of other policies, this policy has no effect.  Manufactures may meet a sales standard through techniques such as more heavily marketing hydrogen vehicles, lowering the price of hydrogen vehicles, or raising the price of non-hydrogen vehicles. // **Guidance for setting values:** // **LDVs and HDVs:** Japan, potentially the country with the greatest commitment to hydrogen vehicles, aims to have 200,000 hydrogen vehicles on its roads by 2025 (which will comprise roughly 0.3% of Japan's vehicles). // **Aircraft:** The use of hydrogen as a fuel for aircraft has been studied, and small prototype aircraft have been built and flown.  However, this remains a technology in early stages, and much research and development work would be required to reach commercialization, particularly for large aircraft. // **Rail:** Hydrogen is not commonly used for rail vehicles today, but given trains' ability to carry large fuel tanks, no serious technical barriers exist to more widespread usage.  The first hydrogen-powered train, the Coradia iLint, entered service in 2018 (in Germany), and 14 more hydrogen trains are planned for that line. // **Ships:** Hydrogen is not commonly used for ships today, but given ships' ability to carry large fuel tanks, no serious technical barriers exist to more widespread usage.  A handful of hydrogen-powered ships have entered service since the mid-2000s, including several passenger ferries.  Due to the difficulty of making battery electric, long-haul freight ships, hydrogen is often seen as one of the best options for decarbonizing these types of ships. // **CCE Category:** Reduce</v>
      </c>
      <c r="Q292" s="129"/>
      <c r="R292" s="129"/>
      <c r="S292" s="135"/>
      <c r="T292" s="127"/>
    </row>
    <row r="293" spans="1:20" x14ac:dyDescent="0.35">
      <c r="A293" s="124" t="s">
        <v>1216</v>
      </c>
      <c r="B293" s="137" t="s">
        <v>1475</v>
      </c>
      <c r="C293" s="137" t="s">
        <v>808</v>
      </c>
      <c r="D293" s="127" t="s">
        <v>28</v>
      </c>
      <c r="E293" s="127" t="s">
        <v>25</v>
      </c>
      <c r="F293" s="127" t="s">
        <v>71</v>
      </c>
      <c r="G293" s="127" t="s">
        <v>72</v>
      </c>
      <c r="H293" s="73">
        <v>503</v>
      </c>
      <c r="I293" s="131" t="s">
        <v>30</v>
      </c>
      <c r="J293" s="137" t="s">
        <v>1384</v>
      </c>
      <c r="K293" s="137" t="s">
        <v>809</v>
      </c>
      <c r="L293" s="138">
        <v>0</v>
      </c>
      <c r="M293" s="138">
        <v>1</v>
      </c>
      <c r="N293" s="138">
        <v>0.01</v>
      </c>
      <c r="O293" s="137" t="s">
        <v>486</v>
      </c>
      <c r="P293" s="213" t="str">
        <f>INDEX('Policy Characteristics'!J:J,MATCH($C293,'Policy Characteristics'!$C:$C,0))</f>
        <v>**Description:** This policy requires the specified percentage of newly sold vehicles of the selected type(s) to consist of hydrogen vehicles.  If that percentage would already be achieved through BAU sales plus the effects of other policies, this policy has no effect.  Manufactures may meet a sales standard through techniques such as more heavily marketing hydrogen vehicles, lowering the price of hydrogen vehicles, or raising the price of non-hydrogen vehicles. // **Guidance for setting values:** // **LDVs and HDVs:** Japan, potentially the country with the greatest commitment to hydrogen vehicles, aims to have 200,000 hydrogen vehicles on its roads by 2025 (which will comprise roughly 0.3% of Japan's vehicles). // **Aircraft:** The use of hydrogen as a fuel for aircraft has been studied, and small prototype aircraft have been built and flown.  However, this remains a technology in early stages, and much research and development work would be required to reach commercialization, particularly for large aircraft. // **Rail:** Hydrogen is not commonly used for rail vehicles today, but given trains' ability to carry large fuel tanks, no serious technical barriers exist to more widespread usage.  The first hydrogen-powered train, the Coradia iLint, entered service in 2018 (in Germany), and 14 more hydrogen trains are planned for that line. // **Ships:** Hydrogen is not commonly used for ships today, but given ships' ability to carry large fuel tanks, no serious technical barriers exist to more widespread usage.  A handful of hydrogen-powered ships have entered service since the mid-2000s, including several passenger ferries.  Due to the difficulty of making battery electric, long-haul freight ships, hydrogen is often seen as one of the best options for decarbonizing these types of ships. // **CCE Category:** Reduce</v>
      </c>
      <c r="Q293" s="129"/>
      <c r="R293" s="129"/>
      <c r="S293" s="135"/>
      <c r="T293" s="127"/>
    </row>
    <row r="294" spans="1:20" x14ac:dyDescent="0.35">
      <c r="A294" s="124" t="s">
        <v>1216</v>
      </c>
      <c r="B294" s="137" t="s">
        <v>1475</v>
      </c>
      <c r="C294" s="137" t="s">
        <v>808</v>
      </c>
      <c r="D294" s="127" t="s">
        <v>31</v>
      </c>
      <c r="E294" s="127" t="s">
        <v>26</v>
      </c>
      <c r="F294" s="127" t="s">
        <v>70</v>
      </c>
      <c r="G294" s="127" t="s">
        <v>73</v>
      </c>
      <c r="H294" s="73">
        <v>504</v>
      </c>
      <c r="I294" s="127" t="s">
        <v>29</v>
      </c>
      <c r="J294" s="137" t="s">
        <v>1384</v>
      </c>
      <c r="K294" s="137" t="s">
        <v>809</v>
      </c>
      <c r="L294" s="138">
        <v>0</v>
      </c>
      <c r="M294" s="138">
        <v>1</v>
      </c>
      <c r="N294" s="138">
        <v>0.01</v>
      </c>
      <c r="O294" s="137" t="s">
        <v>486</v>
      </c>
      <c r="P294" s="213" t="str">
        <f>INDEX('Policy Characteristics'!J:J,MATCH($C294,'Policy Characteristics'!$C:$C,0))</f>
        <v>**Description:** This policy requires the specified percentage of newly sold vehicles of the selected type(s) to consist of hydrogen vehicles.  If that percentage would already be achieved through BAU sales plus the effects of other policies, this policy has no effect.  Manufactures may meet a sales standard through techniques such as more heavily marketing hydrogen vehicles, lowering the price of hydrogen vehicles, or raising the price of non-hydrogen vehicles. // **Guidance for setting values:** // **LDVs and HDVs:** Japan, potentially the country with the greatest commitment to hydrogen vehicles, aims to have 200,000 hydrogen vehicles on its roads by 2025 (which will comprise roughly 0.3% of Japan's vehicles). // **Aircraft:** The use of hydrogen as a fuel for aircraft has been studied, and small prototype aircraft have been built and flown.  However, this remains a technology in early stages, and much research and development work would be required to reach commercialization, particularly for large aircraft. // **Rail:** Hydrogen is not commonly used for rail vehicles today, but given trains' ability to carry large fuel tanks, no serious technical barriers exist to more widespread usage.  The first hydrogen-powered train, the Coradia iLint, entered service in 2018 (in Germany), and 14 more hydrogen trains are planned for that line. // **Ships:** Hydrogen is not commonly used for ships today, but given ships' ability to carry large fuel tanks, no serious technical barriers exist to more widespread usage.  A handful of hydrogen-powered ships have entered service since the mid-2000s, including several passenger ferries.  Due to the difficulty of making battery electric, long-haul freight ships, hydrogen is often seen as one of the best options for decarbonizing these types of ships. // **CCE Category:** Reduce</v>
      </c>
      <c r="Q294" s="129"/>
      <c r="R294" s="129"/>
      <c r="S294" s="135"/>
      <c r="T294" s="127"/>
    </row>
    <row r="295" spans="1:20" x14ac:dyDescent="0.35">
      <c r="A295" s="124" t="s">
        <v>1216</v>
      </c>
      <c r="B295" s="137" t="s">
        <v>1475</v>
      </c>
      <c r="C295" s="137" t="s">
        <v>808</v>
      </c>
      <c r="D295" s="127" t="s">
        <v>28</v>
      </c>
      <c r="E295" s="127" t="s">
        <v>26</v>
      </c>
      <c r="F295" s="127" t="s">
        <v>71</v>
      </c>
      <c r="G295" s="127" t="s">
        <v>73</v>
      </c>
      <c r="H295" s="73">
        <v>505</v>
      </c>
      <c r="I295" s="127" t="s">
        <v>29</v>
      </c>
      <c r="J295" s="137" t="s">
        <v>1384</v>
      </c>
      <c r="K295" s="137" t="s">
        <v>809</v>
      </c>
      <c r="L295" s="138">
        <v>0</v>
      </c>
      <c r="M295" s="138">
        <v>1</v>
      </c>
      <c r="N295" s="138">
        <v>0.01</v>
      </c>
      <c r="O295" s="137" t="s">
        <v>486</v>
      </c>
      <c r="P295" s="213" t="str">
        <f>INDEX('Policy Characteristics'!J:J,MATCH($C295,'Policy Characteristics'!$C:$C,0))</f>
        <v>**Description:** This policy requires the specified percentage of newly sold vehicles of the selected type(s) to consist of hydrogen vehicles.  If that percentage would already be achieved through BAU sales plus the effects of other policies, this policy has no effect.  Manufactures may meet a sales standard through techniques such as more heavily marketing hydrogen vehicles, lowering the price of hydrogen vehicles, or raising the price of non-hydrogen vehicles. // **Guidance for setting values:** // **LDVs and HDVs:** Japan, potentially the country with the greatest commitment to hydrogen vehicles, aims to have 200,000 hydrogen vehicles on its roads by 2025 (which will comprise roughly 0.3% of Japan's vehicles). // **Aircraft:** The use of hydrogen as a fuel for aircraft has been studied, and small prototype aircraft have been built and flown.  However, this remains a technology in early stages, and much research and development work would be required to reach commercialization, particularly for large aircraft. // **Rail:** Hydrogen is not commonly used for rail vehicles today, but given trains' ability to carry large fuel tanks, no serious technical barriers exist to more widespread usage.  The first hydrogen-powered train, the Coradia iLint, entered service in 2018 (in Germany), and 14 more hydrogen trains are planned for that line. // **Ships:** Hydrogen is not commonly used for ships today, but given ships' ability to carry large fuel tanks, no serious technical barriers exist to more widespread usage.  A handful of hydrogen-powered ships have entered service since the mid-2000s, including several passenger ferries.  Due to the difficulty of making battery electric, long-haul freight ships, hydrogen is often seen as one of the best options for decarbonizing these types of ships. // **CCE Category:** Reduce</v>
      </c>
      <c r="Q295" s="129"/>
      <c r="R295" s="129"/>
      <c r="S295" s="135"/>
      <c r="T295" s="127"/>
    </row>
    <row r="296" spans="1:20" x14ac:dyDescent="0.35">
      <c r="A296" s="124" t="s">
        <v>1216</v>
      </c>
      <c r="B296" s="137" t="s">
        <v>1475</v>
      </c>
      <c r="C296" s="137" t="s">
        <v>808</v>
      </c>
      <c r="D296" s="127" t="s">
        <v>31</v>
      </c>
      <c r="E296" s="127" t="s">
        <v>27</v>
      </c>
      <c r="F296" s="127" t="s">
        <v>70</v>
      </c>
      <c r="G296" s="127" t="s">
        <v>74</v>
      </c>
      <c r="H296" s="73">
        <v>506</v>
      </c>
      <c r="I296" s="131" t="s">
        <v>30</v>
      </c>
      <c r="J296" s="137" t="s">
        <v>1384</v>
      </c>
      <c r="K296" s="137" t="s">
        <v>809</v>
      </c>
      <c r="L296" s="138">
        <v>0</v>
      </c>
      <c r="M296" s="138">
        <v>1</v>
      </c>
      <c r="N296" s="138">
        <v>0.01</v>
      </c>
      <c r="O296" s="137" t="s">
        <v>486</v>
      </c>
      <c r="P296" s="213" t="str">
        <f>INDEX('Policy Characteristics'!J:J,MATCH($C296,'Policy Characteristics'!$C:$C,0))</f>
        <v>**Description:** This policy requires the specified percentage of newly sold vehicles of the selected type(s) to consist of hydrogen vehicles.  If that percentage would already be achieved through BAU sales plus the effects of other policies, this policy has no effect.  Manufactures may meet a sales standard through techniques such as more heavily marketing hydrogen vehicles, lowering the price of hydrogen vehicles, or raising the price of non-hydrogen vehicles. // **Guidance for setting values:** // **LDVs and HDVs:** Japan, potentially the country with the greatest commitment to hydrogen vehicles, aims to have 200,000 hydrogen vehicles on its roads by 2025 (which will comprise roughly 0.3% of Japan's vehicles). // **Aircraft:** The use of hydrogen as a fuel for aircraft has been studied, and small prototype aircraft have been built and flown.  However, this remains a technology in early stages, and much research and development work would be required to reach commercialization, particularly for large aircraft. // **Rail:** Hydrogen is not commonly used for rail vehicles today, but given trains' ability to carry large fuel tanks, no serious technical barriers exist to more widespread usage.  The first hydrogen-powered train, the Coradia iLint, entered service in 2018 (in Germany), and 14 more hydrogen trains are planned for that line. // **Ships:** Hydrogen is not commonly used for ships today, but given ships' ability to carry large fuel tanks, no serious technical barriers exist to more widespread usage.  A handful of hydrogen-powered ships have entered service since the mid-2000s, including several passenger ferries.  Due to the difficulty of making battery electric, long-haul freight ships, hydrogen is often seen as one of the best options for decarbonizing these types of ships. // **CCE Category:** Reduce</v>
      </c>
      <c r="Q296" s="129"/>
      <c r="R296" s="129"/>
      <c r="S296" s="135"/>
      <c r="T296" s="127"/>
    </row>
    <row r="297" spans="1:20" x14ac:dyDescent="0.35">
      <c r="A297" s="124" t="s">
        <v>1216</v>
      </c>
      <c r="B297" s="137" t="s">
        <v>1475</v>
      </c>
      <c r="C297" s="137" t="s">
        <v>808</v>
      </c>
      <c r="D297" s="127" t="s">
        <v>28</v>
      </c>
      <c r="E297" s="127" t="s">
        <v>27</v>
      </c>
      <c r="F297" s="127" t="s">
        <v>71</v>
      </c>
      <c r="G297" s="127" t="s">
        <v>74</v>
      </c>
      <c r="H297" s="73">
        <v>507</v>
      </c>
      <c r="I297" s="127" t="s">
        <v>29</v>
      </c>
      <c r="J297" s="137" t="s">
        <v>1384</v>
      </c>
      <c r="K297" s="137" t="s">
        <v>809</v>
      </c>
      <c r="L297" s="138">
        <v>0</v>
      </c>
      <c r="M297" s="138">
        <v>1</v>
      </c>
      <c r="N297" s="138">
        <v>0.01</v>
      </c>
      <c r="O297" s="137" t="s">
        <v>486</v>
      </c>
      <c r="P297" s="213" t="str">
        <f>INDEX('Policy Characteristics'!J:J,MATCH($C297,'Policy Characteristics'!$C:$C,0))</f>
        <v>**Description:** This policy requires the specified percentage of newly sold vehicles of the selected type(s) to consist of hydrogen vehicles.  If that percentage would already be achieved through BAU sales plus the effects of other policies, this policy has no effect.  Manufactures may meet a sales standard through techniques such as more heavily marketing hydrogen vehicles, lowering the price of hydrogen vehicles, or raising the price of non-hydrogen vehicles. // **Guidance for setting values:** // **LDVs and HDVs:** Japan, potentially the country with the greatest commitment to hydrogen vehicles, aims to have 200,000 hydrogen vehicles on its roads by 2025 (which will comprise roughly 0.3% of Japan's vehicles). // **Aircraft:** The use of hydrogen as a fuel for aircraft has been studied, and small prototype aircraft have been built and flown.  However, this remains a technology in early stages, and much research and development work would be required to reach commercialization, particularly for large aircraft. // **Rail:** Hydrogen is not commonly used for rail vehicles today, but given trains' ability to carry large fuel tanks, no serious technical barriers exist to more widespread usage.  The first hydrogen-powered train, the Coradia iLint, entered service in 2018 (in Germany), and 14 more hydrogen trains are planned for that line. // **Ships:** Hydrogen is not commonly used for ships today, but given ships' ability to carry large fuel tanks, no serious technical barriers exist to more widespread usage.  A handful of hydrogen-powered ships have entered service since the mid-2000s, including several passenger ferries.  Due to the difficulty of making battery electric, long-haul freight ships, hydrogen is often seen as one of the best options for decarbonizing these types of ships. // **CCE Category:** Reduce</v>
      </c>
      <c r="Q297" s="129"/>
      <c r="R297" s="129"/>
      <c r="S297" s="135"/>
      <c r="T297" s="127"/>
    </row>
    <row r="298" spans="1:20" x14ac:dyDescent="0.35">
      <c r="A298" s="124" t="s">
        <v>1216</v>
      </c>
      <c r="B298" s="137" t="s">
        <v>1475</v>
      </c>
      <c r="C298" s="137" t="s">
        <v>808</v>
      </c>
      <c r="D298" s="127" t="s">
        <v>31</v>
      </c>
      <c r="E298" s="127" t="s">
        <v>100</v>
      </c>
      <c r="F298" s="127" t="s">
        <v>70</v>
      </c>
      <c r="G298" s="127" t="s">
        <v>133</v>
      </c>
      <c r="H298" s="73"/>
      <c r="I298" s="131" t="s">
        <v>30</v>
      </c>
      <c r="J298" s="155" t="s">
        <v>182</v>
      </c>
      <c r="K298" s="155"/>
      <c r="L298" s="128"/>
      <c r="M298" s="143"/>
      <c r="N298" s="128"/>
      <c r="O298" s="129"/>
      <c r="P298" s="213" t="str">
        <f>INDEX('Policy Characteristics'!J:J,MATCH($C298,'Policy Characteristics'!$C:$C,0))</f>
        <v>**Description:** This policy requires the specified percentage of newly sold vehicles of the selected type(s) to consist of hydrogen vehicles.  If that percentage would already be achieved through BAU sales plus the effects of other policies, this policy has no effect.  Manufactures may meet a sales standard through techniques such as more heavily marketing hydrogen vehicles, lowering the price of hydrogen vehicles, or raising the price of non-hydrogen vehicles. // **Guidance for setting values:** // **LDVs and HDVs:** Japan, potentially the country with the greatest commitment to hydrogen vehicles, aims to have 200,000 hydrogen vehicles on its roads by 2025 (which will comprise roughly 0.3% of Japan's vehicles). // **Aircraft:** The use of hydrogen as a fuel for aircraft has been studied, and small prototype aircraft have been built and flown.  However, this remains a technology in early stages, and much research and development work would be required to reach commercialization, particularly for large aircraft. // **Rail:** Hydrogen is not commonly used for rail vehicles today, but given trains' ability to carry large fuel tanks, no serious technical barriers exist to more widespread usage.  The first hydrogen-powered train, the Coradia iLint, entered service in 2018 (in Germany), and 14 more hydrogen trains are planned for that line. // **Ships:** Hydrogen is not commonly used for ships today, but given ships' ability to carry large fuel tanks, no serious technical barriers exist to more widespread usage.  A handful of hydrogen-powered ships have entered service since the mid-2000s, including several passenger ferries.  Due to the difficulty of making battery electric, long-haul freight ships, hydrogen is often seen as one of the best options for decarbonizing these types of ships. // **CCE Category:** Reduce</v>
      </c>
      <c r="Q298" s="129"/>
      <c r="R298" s="129"/>
      <c r="S298" s="135"/>
      <c r="T298" s="127"/>
    </row>
    <row r="299" spans="1:20" x14ac:dyDescent="0.35">
      <c r="A299" s="124" t="s">
        <v>1216</v>
      </c>
      <c r="B299" s="137" t="s">
        <v>1475</v>
      </c>
      <c r="C299" s="137" t="s">
        <v>808</v>
      </c>
      <c r="D299" s="127" t="s">
        <v>28</v>
      </c>
      <c r="E299" s="127" t="s">
        <v>100</v>
      </c>
      <c r="F299" s="127" t="s">
        <v>71</v>
      </c>
      <c r="G299" s="127" t="s">
        <v>133</v>
      </c>
      <c r="H299" s="73"/>
      <c r="I299" s="131" t="s">
        <v>30</v>
      </c>
      <c r="J299" s="155" t="s">
        <v>182</v>
      </c>
      <c r="K299" s="155"/>
      <c r="L299" s="128"/>
      <c r="M299" s="143"/>
      <c r="N299" s="128"/>
      <c r="O299" s="129"/>
      <c r="P299" s="213" t="str">
        <f>INDEX('Policy Characteristics'!J:J,MATCH($C299,'Policy Characteristics'!$C:$C,0))</f>
        <v>**Description:** This policy requires the specified percentage of newly sold vehicles of the selected type(s) to consist of hydrogen vehicles.  If that percentage would already be achieved through BAU sales plus the effects of other policies, this policy has no effect.  Manufactures may meet a sales standard through techniques such as more heavily marketing hydrogen vehicles, lowering the price of hydrogen vehicles, or raising the price of non-hydrogen vehicles. // **Guidance for setting values:** // **LDVs and HDVs:** Japan, potentially the country with the greatest commitment to hydrogen vehicles, aims to have 200,000 hydrogen vehicles on its roads by 2025 (which will comprise roughly 0.3% of Japan's vehicles). // **Aircraft:** The use of hydrogen as a fuel for aircraft has been studied, and small prototype aircraft have been built and flown.  However, this remains a technology in early stages, and much research and development work would be required to reach commercialization, particularly for large aircraft. // **Rail:** Hydrogen is not commonly used for rail vehicles today, but given trains' ability to carry large fuel tanks, no serious technical barriers exist to more widespread usage.  The first hydrogen-powered train, the Coradia iLint, entered service in 2018 (in Germany), and 14 more hydrogen trains are planned for that line. // **Ships:** Hydrogen is not commonly used for ships today, but given ships' ability to carry large fuel tanks, no serious technical barriers exist to more widespread usage.  A handful of hydrogen-powered ships have entered service since the mid-2000s, including several passenger ferries.  Due to the difficulty of making battery electric, long-haul freight ships, hydrogen is often seen as one of the best options for decarbonizing these types of ships. // **CCE Category:** Reduce</v>
      </c>
      <c r="Q299" s="129"/>
      <c r="R299" s="129"/>
      <c r="S299" s="135"/>
      <c r="T299" s="127"/>
    </row>
    <row r="300" spans="1:20" x14ac:dyDescent="0.35">
      <c r="A300" s="124" t="s">
        <v>1216</v>
      </c>
      <c r="B300" s="61" t="s">
        <v>1476</v>
      </c>
      <c r="C300" s="61" t="s">
        <v>305</v>
      </c>
      <c r="D300" s="127" t="s">
        <v>31</v>
      </c>
      <c r="E300" s="127"/>
      <c r="F300" s="127" t="s">
        <v>458</v>
      </c>
      <c r="G300" s="127"/>
      <c r="H300" s="73">
        <v>8</v>
      </c>
      <c r="I300" s="127" t="s">
        <v>29</v>
      </c>
      <c r="J300" s="61" t="s">
        <v>1385</v>
      </c>
      <c r="K300" s="61" t="s">
        <v>591</v>
      </c>
      <c r="L300" s="134">
        <v>0</v>
      </c>
      <c r="M300" s="134">
        <v>1</v>
      </c>
      <c r="N300" s="134">
        <v>0.01</v>
      </c>
      <c r="O300" s="127" t="s">
        <v>20</v>
      </c>
      <c r="P300" s="213" t="str">
        <f>INDEX('Policy Characteristics'!J:J,MATCH($C300,'Policy Characteristics'!$C:$C,0))</f>
        <v>**Description:** Transportation Demand Management (TDM) represents a set of policies aimed at reducing demand for certain modes of travel. Passenger Transportation Demand Management (TDM) is aimed at reducing demand for passenger travel, especially in private automobiles.  These policies can include improved public transit systems, more walking and bike paths, zoning for higher density along transit corridors, zoning for mixed-use developments, roadway and congestion pricing, and increased parking fees.  Freight Transportation Demand Management (TDM) represents a set of policies aimed primarily at shifting freight from trucks to rail.  We use the International Energy Agency's BLUE Shifts scenario (from the 2009 report "Transport, Energy, and CO2: Moving Toward Sustainability") to represent passenger TDM policies as a whole. // **Guidance for setting values:** A value of "100%" fully implements the IEA's BLUE Shifts scenario by 2050, which is in line with IEA expectations (since their scenario assumes implementation by 2050). // **CCE Category:** Reduce</v>
      </c>
      <c r="Q300" s="127" t="s">
        <v>188</v>
      </c>
      <c r="R300" s="131" t="s">
        <v>189</v>
      </c>
      <c r="S300" s="175" t="s">
        <v>459</v>
      </c>
      <c r="T300" s="127"/>
    </row>
    <row r="301" spans="1:20" x14ac:dyDescent="0.35">
      <c r="A301" s="124" t="s">
        <v>1216</v>
      </c>
      <c r="B301" s="137" t="s">
        <v>1476</v>
      </c>
      <c r="C301" s="137" t="s">
        <v>305</v>
      </c>
      <c r="D301" s="127" t="s">
        <v>28</v>
      </c>
      <c r="E301" s="127"/>
      <c r="F301" s="127" t="s">
        <v>71</v>
      </c>
      <c r="G301" s="127"/>
      <c r="H301" s="73">
        <v>179</v>
      </c>
      <c r="I301" s="127" t="s">
        <v>29</v>
      </c>
      <c r="J301" s="137" t="s">
        <v>1385</v>
      </c>
      <c r="K301" s="138" t="s">
        <v>591</v>
      </c>
      <c r="L301" s="138">
        <v>0</v>
      </c>
      <c r="M301" s="138">
        <v>1</v>
      </c>
      <c r="N301" s="138">
        <v>0.01</v>
      </c>
      <c r="O301" s="140" t="s">
        <v>20</v>
      </c>
      <c r="P301" s="213" t="str">
        <f>INDEX('Policy Characteristics'!J:J,MATCH($C301,'Policy Characteristics'!$C:$C,0))</f>
        <v>**Description:** Transportation Demand Management (TDM) represents a set of policies aimed at reducing demand for certain modes of travel. Passenger Transportation Demand Management (TDM) is aimed at reducing demand for passenger travel, especially in private automobiles.  These policies can include improved public transit systems, more walking and bike paths, zoning for higher density along transit corridors, zoning for mixed-use developments, roadway and congestion pricing, and increased parking fees.  Freight Transportation Demand Management (TDM) represents a set of policies aimed primarily at shifting freight from trucks to rail.  We use the International Energy Agency's BLUE Shifts scenario (from the 2009 report "Transport, Energy, and CO2: Moving Toward Sustainability") to represent passenger TDM policies as a whole. // **Guidance for setting values:** A value of "100%" fully implements the IEA's BLUE Shifts scenario by 2050, which is in line with IEA expectations (since their scenario assumes implementation by 2050). // **CCE Category:** Reduce</v>
      </c>
      <c r="Q301" s="140" t="s">
        <v>188</v>
      </c>
      <c r="R301" s="140" t="s">
        <v>189</v>
      </c>
      <c r="S301" s="141" t="s">
        <v>459</v>
      </c>
      <c r="T301" s="127"/>
    </row>
    <row r="302" spans="1:20" x14ac:dyDescent="0.35">
      <c r="A302" s="124" t="s">
        <v>1294</v>
      </c>
      <c r="B302" s="105" t="s">
        <v>1477</v>
      </c>
      <c r="C302" s="61" t="s">
        <v>448</v>
      </c>
      <c r="D302" s="127"/>
      <c r="E302" s="127"/>
      <c r="F302" s="127"/>
      <c r="G302" s="127"/>
      <c r="H302" s="73">
        <v>60</v>
      </c>
      <c r="I302" s="127" t="s">
        <v>29</v>
      </c>
      <c r="J302" s="105" t="s">
        <v>1386</v>
      </c>
      <c r="K302" s="61" t="s">
        <v>561</v>
      </c>
      <c r="L302" s="133">
        <v>0</v>
      </c>
      <c r="M302" s="134">
        <v>1</v>
      </c>
      <c r="N302" s="134">
        <v>0.01</v>
      </c>
      <c r="O302" s="127" t="s">
        <v>18</v>
      </c>
      <c r="P302" s="213" t="str">
        <f>INDEX('Policy Characteristics'!J:J,MATCH($C302,'Policy Characteristics'!$C:$C,0))</f>
        <v>**Description:** This policy increases the sequestration of CO2 by planting trees and expanding grenspace.  In Saudi Arabia, this lever is based on the Riyadh metro area's afforestation plans (with trees fed by treated wastewater), tripled to represent the potential for similar projects in or near the major cities of Jeddah and Dammam. // **Guidance for setting values:** If this policy is fully implemented, the afforestation/reforestation rate is roughly 150 square kilometers per year, a rate at which the afforestation projects would be completed by 2030.  // **CCE Category:** Remove</v>
      </c>
      <c r="Q302" s="127" t="s">
        <v>230</v>
      </c>
      <c r="R302" s="131" t="s">
        <v>231</v>
      </c>
      <c r="S302" s="135" t="s">
        <v>144</v>
      </c>
      <c r="T302" s="127" t="s">
        <v>179</v>
      </c>
    </row>
    <row r="303" spans="1:20" x14ac:dyDescent="0.35">
      <c r="A303" s="124" t="s">
        <v>1294</v>
      </c>
      <c r="B303" s="105" t="s">
        <v>1478</v>
      </c>
      <c r="C303" s="61" t="s">
        <v>455</v>
      </c>
      <c r="D303" s="127"/>
      <c r="E303" s="127"/>
      <c r="F303" s="127"/>
      <c r="G303" s="127"/>
      <c r="H303" s="73"/>
      <c r="I303" s="131" t="s">
        <v>30</v>
      </c>
      <c r="J303" s="105" t="s">
        <v>1387</v>
      </c>
      <c r="K303" s="61" t="s">
        <v>560</v>
      </c>
      <c r="L303" s="133"/>
      <c r="M303" s="134"/>
      <c r="N303" s="134"/>
      <c r="O303" s="127"/>
      <c r="P303" s="213">
        <f>INDEX('Policy Characteristics'!J:J,MATCH($C303,'Policy Characteristics'!$C:$C,0))</f>
        <v>0</v>
      </c>
      <c r="Q303" s="127" t="s">
        <v>326</v>
      </c>
      <c r="R303" s="131" t="s">
        <v>327</v>
      </c>
      <c r="S303" s="135"/>
      <c r="T303" s="127"/>
    </row>
    <row r="304" spans="1:20" x14ac:dyDescent="0.35">
      <c r="A304" s="124" t="s">
        <v>1294</v>
      </c>
      <c r="B304" s="61" t="s">
        <v>1479</v>
      </c>
      <c r="C304" s="61" t="s">
        <v>289</v>
      </c>
      <c r="D304" s="127"/>
      <c r="E304" s="127"/>
      <c r="F304" s="127"/>
      <c r="G304" s="127"/>
      <c r="H304" s="73">
        <v>62</v>
      </c>
      <c r="I304" s="127" t="s">
        <v>1006</v>
      </c>
      <c r="J304" s="61" t="s">
        <v>1388</v>
      </c>
      <c r="K304" s="61" t="s">
        <v>557</v>
      </c>
      <c r="L304" s="133">
        <v>0</v>
      </c>
      <c r="M304" s="134">
        <v>1</v>
      </c>
      <c r="N304" s="134">
        <v>0.01</v>
      </c>
      <c r="O304" s="127" t="s">
        <v>18</v>
      </c>
      <c r="P304" s="213" t="str">
        <f>INDEX('Policy Characteristics'!J:J,MATCH($C304,'Policy Characteristics'!$C:$C,0))</f>
        <v>**Description:** This policy reduces greenhouse gas emissions from agriculture through cropland management practices, such as improved crop rotations, reduced soil tillage, and improvements in fertilizer composition and application.  Measures particular to rice cultivation are handled under a separate policy. // **Guidance for setting values:** If this policy is fully implemented, agricultural process emissions in 2050 are reduced by 0.5%.  // **CCE Category:** Remove</v>
      </c>
      <c r="Q304" s="127" t="s">
        <v>234</v>
      </c>
      <c r="R304" s="131" t="s">
        <v>235</v>
      </c>
      <c r="S304" s="135" t="s">
        <v>144</v>
      </c>
      <c r="T304" s="127"/>
    </row>
    <row r="305" spans="1:20" x14ac:dyDescent="0.35">
      <c r="A305" s="124" t="s">
        <v>1294</v>
      </c>
      <c r="B305" s="61" t="s">
        <v>1480</v>
      </c>
      <c r="C305" s="61" t="s">
        <v>452</v>
      </c>
      <c r="D305" s="127"/>
      <c r="E305" s="127"/>
      <c r="F305" s="127"/>
      <c r="G305" s="127"/>
      <c r="H305" s="73">
        <v>177</v>
      </c>
      <c r="I305" s="131" t="s">
        <v>30</v>
      </c>
      <c r="J305" s="61" t="s">
        <v>1389</v>
      </c>
      <c r="K305" s="61" t="s">
        <v>559</v>
      </c>
      <c r="L305" s="133"/>
      <c r="M305" s="134"/>
      <c r="N305" s="134"/>
      <c r="O305" s="127"/>
      <c r="P305" s="213">
        <f>INDEX('Policy Characteristics'!J:J,MATCH($C305,'Policy Characteristics'!$C:$C,0))</f>
        <v>0</v>
      </c>
      <c r="Q305" s="127"/>
      <c r="R305" s="131" t="s">
        <v>993</v>
      </c>
      <c r="S305" s="135"/>
      <c r="T305" s="127"/>
    </row>
    <row r="306" spans="1:20" x14ac:dyDescent="0.35">
      <c r="A306" s="124" t="s">
        <v>1294</v>
      </c>
      <c r="B306" s="61" t="s">
        <v>1481</v>
      </c>
      <c r="C306" s="61" t="s">
        <v>449</v>
      </c>
      <c r="D306" s="127"/>
      <c r="E306" s="127"/>
      <c r="F306" s="127"/>
      <c r="G306" s="127"/>
      <c r="H306" s="73">
        <v>61</v>
      </c>
      <c r="I306" s="127" t="s">
        <v>1006</v>
      </c>
      <c r="J306" s="61" t="s">
        <v>1390</v>
      </c>
      <c r="K306" s="61" t="s">
        <v>558</v>
      </c>
      <c r="L306" s="133">
        <v>0</v>
      </c>
      <c r="M306" s="134">
        <v>1</v>
      </c>
      <c r="N306" s="134">
        <v>0.01</v>
      </c>
      <c r="O306" s="127" t="s">
        <v>18</v>
      </c>
      <c r="P306" s="213" t="str">
        <f>INDEX('Policy Characteristics'!J:J,MATCH($C306,'Policy Characteristics'!$C:$C,0))</f>
        <v>**Description:** This policy avoids the release of CO2 from forests by reducing timber harvesting. // **Guidance for setting values:** A 100% setting of this lever reduces timber harvesting by 2% of the BAU amount per year, reaching a roughly 70% reduction in timber harvesting by 2050.  // **CCE Category:** Remove</v>
      </c>
      <c r="Q306" s="127" t="s">
        <v>232</v>
      </c>
      <c r="R306" s="131" t="s">
        <v>233</v>
      </c>
      <c r="S306" s="135" t="s">
        <v>144</v>
      </c>
      <c r="T306" s="127"/>
    </row>
    <row r="307" spans="1:20" x14ac:dyDescent="0.35">
      <c r="A307" s="124" t="s">
        <v>1294</v>
      </c>
      <c r="B307" s="61" t="s">
        <v>1482</v>
      </c>
      <c r="C307" s="61" t="s">
        <v>450</v>
      </c>
      <c r="D307" s="127"/>
      <c r="E307" s="127"/>
      <c r="F307" s="127"/>
      <c r="G307" s="127"/>
      <c r="H307" s="73">
        <v>63</v>
      </c>
      <c r="I307" s="127" t="s">
        <v>1006</v>
      </c>
      <c r="J307" s="61" t="s">
        <v>1391</v>
      </c>
      <c r="K307" s="61" t="s">
        <v>556</v>
      </c>
      <c r="L307" s="133">
        <v>0</v>
      </c>
      <c r="M307" s="134">
        <v>1</v>
      </c>
      <c r="N307" s="134">
        <v>0.01</v>
      </c>
      <c r="O307" s="127" t="s">
        <v>18</v>
      </c>
      <c r="P307" s="213" t="str">
        <f>INDEX('Policy Characteristics'!J:J,MATCH($C307,'Policy Characteristics'!$C:$C,0))</f>
        <v>**Description:** This policy increases CO2 sequestration by forests through improved forest management practices.  // **Guidance for setting values:** If this policy is fully implemented, half of the 94 million acres of forest not currently under best management practices will instead be managed with best practices by 2050.  // **CCE Category:** Remove</v>
      </c>
      <c r="Q307" s="127" t="s">
        <v>236</v>
      </c>
      <c r="R307" s="131" t="s">
        <v>237</v>
      </c>
      <c r="S307" s="135" t="s">
        <v>144</v>
      </c>
      <c r="T307" s="127"/>
    </row>
    <row r="308" spans="1:20" x14ac:dyDescent="0.35">
      <c r="A308" s="124" t="s">
        <v>1294</v>
      </c>
      <c r="B308" s="61" t="s">
        <v>1483</v>
      </c>
      <c r="C308" s="61" t="s">
        <v>451</v>
      </c>
      <c r="D308" s="127"/>
      <c r="E308" s="127"/>
      <c r="F308" s="127"/>
      <c r="G308" s="127"/>
      <c r="H308" s="73">
        <v>178</v>
      </c>
      <c r="I308" s="127" t="s">
        <v>1006</v>
      </c>
      <c r="J308" s="61" t="s">
        <v>1392</v>
      </c>
      <c r="K308" s="61" t="s">
        <v>554</v>
      </c>
      <c r="L308" s="133"/>
      <c r="M308" s="134"/>
      <c r="N308" s="134"/>
      <c r="O308" s="127"/>
      <c r="P308" s="213">
        <f>INDEX('Policy Characteristics'!J:J,MATCH($C308,'Policy Characteristics'!$C:$C,0))</f>
        <v>0</v>
      </c>
      <c r="Q308" s="127"/>
      <c r="R308" s="131" t="s">
        <v>994</v>
      </c>
      <c r="S308" s="135"/>
      <c r="T308" s="127"/>
    </row>
    <row r="309" spans="1:20" x14ac:dyDescent="0.35">
      <c r="A309" s="124" t="s">
        <v>1294</v>
      </c>
      <c r="B309" s="130" t="s">
        <v>1484</v>
      </c>
      <c r="C309" s="61" t="s">
        <v>43</v>
      </c>
      <c r="D309" s="127"/>
      <c r="E309" s="127"/>
      <c r="F309" s="127"/>
      <c r="G309" s="127"/>
      <c r="H309" s="73">
        <v>66</v>
      </c>
      <c r="I309" s="127" t="s">
        <v>29</v>
      </c>
      <c r="J309" s="130" t="s">
        <v>1393</v>
      </c>
      <c r="K309" s="61" t="s">
        <v>550</v>
      </c>
      <c r="L309" s="133">
        <v>0</v>
      </c>
      <c r="M309" s="133">
        <v>1</v>
      </c>
      <c r="N309" s="133">
        <v>0.01</v>
      </c>
      <c r="O309" s="127" t="s">
        <v>18</v>
      </c>
      <c r="P309" s="213" t="str">
        <f>INDEX('Policy Characteristics'!J:J,MATCH($C309,'Policy Characteristics'!$C:$C,0))</f>
        <v>**Description:** This policy specifies the fraction of the potential annual amount of carbon capture and sequestration (CCS) that is achieved in 2050, above the amount predicted in the business-as-usual scenario. // **Guidance for setting values:** If this policy is fully implemented, the Saudi Arabia will sequester an additional 1.6 billion tons of CO2 in 2050 (on top of a BAU Scenario quantity of 1.3 million tons).  // **CCE Category:** Remove</v>
      </c>
      <c r="Q309" s="127" t="s">
        <v>242</v>
      </c>
      <c r="R309" s="131" t="s">
        <v>243</v>
      </c>
      <c r="S309" s="135" t="s">
        <v>144</v>
      </c>
      <c r="T309" s="127"/>
    </row>
    <row r="310" spans="1:20" x14ac:dyDescent="0.35">
      <c r="A310" s="124" t="s">
        <v>1308</v>
      </c>
      <c r="B310" s="61" t="s">
        <v>1485</v>
      </c>
      <c r="C310" s="61" t="s">
        <v>131</v>
      </c>
      <c r="D310" s="127" t="s">
        <v>38</v>
      </c>
      <c r="E310" s="127"/>
      <c r="F310" s="127" t="s">
        <v>81</v>
      </c>
      <c r="G310" s="127"/>
      <c r="H310" s="73" t="s">
        <v>182</v>
      </c>
      <c r="I310" s="131" t="s">
        <v>30</v>
      </c>
      <c r="J310" s="61" t="s">
        <v>1394</v>
      </c>
      <c r="K310" s="61" t="s">
        <v>1133</v>
      </c>
      <c r="L310" s="61"/>
      <c r="M310" s="61"/>
      <c r="N310" s="61"/>
      <c r="O310" s="127"/>
      <c r="P310" s="213">
        <f>INDEX('Policy Characteristics'!J:J,MATCH($C310,'Policy Characteristics'!$C:$C,0))</f>
        <v>0</v>
      </c>
      <c r="Q310" s="129"/>
      <c r="R310" s="131"/>
      <c r="S310" s="132"/>
      <c r="T310" s="129"/>
    </row>
    <row r="311" spans="1:20" x14ac:dyDescent="0.35">
      <c r="A311" s="124" t="s">
        <v>1308</v>
      </c>
      <c r="B311" s="137" t="s">
        <v>1485</v>
      </c>
      <c r="C311" s="137" t="s">
        <v>131</v>
      </c>
      <c r="D311" s="131" t="s">
        <v>471</v>
      </c>
      <c r="E311" s="127"/>
      <c r="F311" s="131" t="s">
        <v>467</v>
      </c>
      <c r="G311" s="127"/>
      <c r="H311" s="73">
        <v>69</v>
      </c>
      <c r="I311" s="131" t="s">
        <v>30</v>
      </c>
      <c r="J311" s="137" t="s">
        <v>1394</v>
      </c>
      <c r="K311" s="137" t="s">
        <v>1133</v>
      </c>
      <c r="L311" s="143"/>
      <c r="M311" s="143"/>
      <c r="N311" s="143"/>
      <c r="O311" s="127"/>
      <c r="P311" s="213">
        <f>INDEX('Policy Characteristics'!J:J,MATCH($C311,'Policy Characteristics'!$C:$C,0))</f>
        <v>0</v>
      </c>
      <c r="Q311" s="131"/>
      <c r="R311" s="131"/>
      <c r="S311" s="135"/>
      <c r="T311" s="129"/>
    </row>
    <row r="312" spans="1:20" x14ac:dyDescent="0.35">
      <c r="A312" s="124" t="s">
        <v>1308</v>
      </c>
      <c r="B312" s="137" t="s">
        <v>1485</v>
      </c>
      <c r="C312" s="137" t="s">
        <v>131</v>
      </c>
      <c r="D312" s="131" t="s">
        <v>32</v>
      </c>
      <c r="E312" s="127"/>
      <c r="F312" s="131" t="s">
        <v>75</v>
      </c>
      <c r="G312" s="127"/>
      <c r="H312" s="73">
        <v>70</v>
      </c>
      <c r="I312" s="131" t="s">
        <v>30</v>
      </c>
      <c r="J312" s="137" t="s">
        <v>1394</v>
      </c>
      <c r="K312" s="137" t="s">
        <v>1133</v>
      </c>
      <c r="L312" s="128"/>
      <c r="M312" s="128"/>
      <c r="N312" s="128"/>
      <c r="O312" s="129"/>
      <c r="P312" s="213">
        <f>INDEX('Policy Characteristics'!J:J,MATCH($C312,'Policy Characteristics'!$C:$C,0))</f>
        <v>0</v>
      </c>
      <c r="Q312" s="131"/>
      <c r="R312" s="131"/>
      <c r="S312" s="135"/>
      <c r="T312" s="129"/>
    </row>
    <row r="313" spans="1:20" x14ac:dyDescent="0.35">
      <c r="A313" s="124" t="s">
        <v>1308</v>
      </c>
      <c r="B313" s="137" t="s">
        <v>1485</v>
      </c>
      <c r="C313" s="137" t="s">
        <v>131</v>
      </c>
      <c r="D313" s="131" t="s">
        <v>33</v>
      </c>
      <c r="E313" s="127"/>
      <c r="F313" s="131" t="s">
        <v>76</v>
      </c>
      <c r="G313" s="127"/>
      <c r="H313" s="73">
        <v>71</v>
      </c>
      <c r="I313" s="131" t="s">
        <v>30</v>
      </c>
      <c r="J313" s="137" t="s">
        <v>1394</v>
      </c>
      <c r="K313" s="137" t="s">
        <v>1133</v>
      </c>
      <c r="L313" s="128"/>
      <c r="M313" s="128"/>
      <c r="N313" s="128"/>
      <c r="O313" s="129"/>
      <c r="P313" s="213">
        <f>INDEX('Policy Characteristics'!J:J,MATCH($C313,'Policy Characteristics'!$C:$C,0))</f>
        <v>0</v>
      </c>
      <c r="Q313" s="131"/>
      <c r="R313" s="131"/>
      <c r="S313" s="135"/>
      <c r="T313" s="129"/>
    </row>
    <row r="314" spans="1:20" x14ac:dyDescent="0.35">
      <c r="A314" s="124" t="s">
        <v>1308</v>
      </c>
      <c r="B314" s="137" t="s">
        <v>1485</v>
      </c>
      <c r="C314" s="137" t="s">
        <v>131</v>
      </c>
      <c r="D314" s="131" t="s">
        <v>34</v>
      </c>
      <c r="E314" s="127"/>
      <c r="F314" s="131" t="s">
        <v>77</v>
      </c>
      <c r="G314" s="127"/>
      <c r="H314" s="73">
        <v>72</v>
      </c>
      <c r="I314" s="131" t="s">
        <v>30</v>
      </c>
      <c r="J314" s="137" t="s">
        <v>1394</v>
      </c>
      <c r="K314" s="137" t="s">
        <v>1133</v>
      </c>
      <c r="L314" s="128"/>
      <c r="M314" s="128"/>
      <c r="N314" s="128"/>
      <c r="O314" s="129"/>
      <c r="P314" s="213">
        <f>INDEX('Policy Characteristics'!J:J,MATCH($C314,'Policy Characteristics'!$C:$C,0))</f>
        <v>0</v>
      </c>
      <c r="Q314" s="131"/>
      <c r="R314" s="131"/>
      <c r="S314" s="135"/>
      <c r="T314" s="129"/>
    </row>
    <row r="315" spans="1:20" x14ac:dyDescent="0.35">
      <c r="A315" s="124" t="s">
        <v>1308</v>
      </c>
      <c r="B315" s="137" t="s">
        <v>1485</v>
      </c>
      <c r="C315" s="137" t="s">
        <v>131</v>
      </c>
      <c r="D315" s="131" t="s">
        <v>35</v>
      </c>
      <c r="E315" s="127"/>
      <c r="F315" s="131" t="s">
        <v>473</v>
      </c>
      <c r="G315" s="127"/>
      <c r="H315" s="73">
        <v>73</v>
      </c>
      <c r="I315" s="131" t="s">
        <v>30</v>
      </c>
      <c r="J315" s="137" t="s">
        <v>1394</v>
      </c>
      <c r="K315" s="137" t="s">
        <v>1133</v>
      </c>
      <c r="L315" s="128"/>
      <c r="M315" s="128"/>
      <c r="N315" s="128"/>
      <c r="O315" s="129"/>
      <c r="P315" s="213">
        <f>INDEX('Policy Characteristics'!J:J,MATCH($C315,'Policy Characteristics'!$C:$C,0))</f>
        <v>0</v>
      </c>
      <c r="Q315" s="131"/>
      <c r="R315" s="131"/>
      <c r="S315" s="135"/>
      <c r="T315" s="129"/>
    </row>
    <row r="316" spans="1:20" x14ac:dyDescent="0.35">
      <c r="A316" s="124" t="s">
        <v>1308</v>
      </c>
      <c r="B316" s="137" t="s">
        <v>1485</v>
      </c>
      <c r="C316" s="137" t="s">
        <v>131</v>
      </c>
      <c r="D316" s="131" t="s">
        <v>36</v>
      </c>
      <c r="E316" s="127"/>
      <c r="F316" s="131" t="s">
        <v>82</v>
      </c>
      <c r="G316" s="127"/>
      <c r="H316" s="73">
        <v>74</v>
      </c>
      <c r="I316" s="131" t="s">
        <v>30</v>
      </c>
      <c r="J316" s="137" t="s">
        <v>1394</v>
      </c>
      <c r="K316" s="137" t="s">
        <v>1133</v>
      </c>
      <c r="L316" s="128"/>
      <c r="M316" s="128"/>
      <c r="N316" s="128"/>
      <c r="O316" s="129"/>
      <c r="P316" s="213">
        <f>INDEX('Policy Characteristics'!J:J,MATCH($C316,'Policy Characteristics'!$C:$C,0))</f>
        <v>0</v>
      </c>
      <c r="Q316" s="131"/>
      <c r="R316" s="131"/>
      <c r="S316" s="135"/>
      <c r="T316" s="129"/>
    </row>
    <row r="317" spans="1:20" x14ac:dyDescent="0.35">
      <c r="A317" s="124" t="s">
        <v>1308</v>
      </c>
      <c r="B317" s="137" t="s">
        <v>1485</v>
      </c>
      <c r="C317" s="137" t="s">
        <v>131</v>
      </c>
      <c r="D317" s="131" t="s">
        <v>37</v>
      </c>
      <c r="E317" s="127"/>
      <c r="F317" s="131" t="s">
        <v>80</v>
      </c>
      <c r="G317" s="127"/>
      <c r="H317" s="73" t="s">
        <v>182</v>
      </c>
      <c r="I317" s="131" t="s">
        <v>30</v>
      </c>
      <c r="J317" s="137" t="s">
        <v>1394</v>
      </c>
      <c r="K317" s="137" t="s">
        <v>1133</v>
      </c>
      <c r="L317" s="61"/>
      <c r="M317" s="61"/>
      <c r="N317" s="61"/>
      <c r="O317" s="127"/>
      <c r="P317" s="213">
        <f>INDEX('Policy Characteristics'!J:J,MATCH($C317,'Policy Characteristics'!$C:$C,0))</f>
        <v>0</v>
      </c>
      <c r="Q317" s="129"/>
      <c r="R317" s="131"/>
      <c r="S317" s="132"/>
      <c r="T317" s="129"/>
    </row>
    <row r="318" spans="1:20" x14ac:dyDescent="0.35">
      <c r="A318" s="124" t="s">
        <v>1308</v>
      </c>
      <c r="B318" s="137" t="s">
        <v>1485</v>
      </c>
      <c r="C318" s="137" t="s">
        <v>131</v>
      </c>
      <c r="D318" s="131" t="s">
        <v>39</v>
      </c>
      <c r="E318" s="127"/>
      <c r="F318" s="131" t="s">
        <v>83</v>
      </c>
      <c r="G318" s="127"/>
      <c r="H318" s="73">
        <v>75</v>
      </c>
      <c r="I318" s="131" t="s">
        <v>30</v>
      </c>
      <c r="J318" s="137" t="s">
        <v>1394</v>
      </c>
      <c r="K318" s="137" t="s">
        <v>1133</v>
      </c>
      <c r="L318" s="128"/>
      <c r="M318" s="128"/>
      <c r="N318" s="128"/>
      <c r="O318" s="129"/>
      <c r="P318" s="213">
        <f>INDEX('Policy Characteristics'!J:J,MATCH($C318,'Policy Characteristics'!$C:$C,0))</f>
        <v>0</v>
      </c>
      <c r="Q318" s="131"/>
      <c r="R318" s="131"/>
      <c r="S318" s="135"/>
      <c r="T318" s="129"/>
    </row>
    <row r="319" spans="1:20" x14ac:dyDescent="0.35">
      <c r="A319" s="124" t="s">
        <v>1308</v>
      </c>
      <c r="B319" s="137" t="s">
        <v>1485</v>
      </c>
      <c r="C319" s="137" t="s">
        <v>131</v>
      </c>
      <c r="D319" s="131" t="s">
        <v>40</v>
      </c>
      <c r="E319" s="127"/>
      <c r="F319" s="131" t="s">
        <v>84</v>
      </c>
      <c r="G319" s="127"/>
      <c r="H319" s="73">
        <v>76</v>
      </c>
      <c r="I319" s="131" t="s">
        <v>30</v>
      </c>
      <c r="J319" s="137" t="s">
        <v>1394</v>
      </c>
      <c r="K319" s="137" t="s">
        <v>1133</v>
      </c>
      <c r="L319" s="128"/>
      <c r="M319" s="128"/>
      <c r="N319" s="128"/>
      <c r="O319" s="129"/>
      <c r="P319" s="213">
        <f>INDEX('Policy Characteristics'!J:J,MATCH($C319,'Policy Characteristics'!$C:$C,0))</f>
        <v>0</v>
      </c>
      <c r="Q319" s="131"/>
      <c r="R319" s="131"/>
      <c r="S319" s="135"/>
      <c r="T319" s="129"/>
    </row>
    <row r="320" spans="1:20" x14ac:dyDescent="0.35">
      <c r="A320" s="124" t="s">
        <v>1308</v>
      </c>
      <c r="B320" s="137" t="s">
        <v>1485</v>
      </c>
      <c r="C320" s="137" t="s">
        <v>131</v>
      </c>
      <c r="D320" s="131" t="s">
        <v>41</v>
      </c>
      <c r="E320" s="127"/>
      <c r="F320" s="131" t="s">
        <v>85</v>
      </c>
      <c r="G320" s="127"/>
      <c r="H320" s="73" t="s">
        <v>182</v>
      </c>
      <c r="I320" s="131" t="s">
        <v>30</v>
      </c>
      <c r="J320" s="137" t="s">
        <v>1394</v>
      </c>
      <c r="K320" s="137" t="s">
        <v>1133</v>
      </c>
      <c r="L320" s="128"/>
      <c r="M320" s="128"/>
      <c r="N320" s="128"/>
      <c r="O320" s="129"/>
      <c r="P320" s="213">
        <f>INDEX('Policy Characteristics'!J:J,MATCH($C320,'Policy Characteristics'!$C:$C,0))</f>
        <v>0</v>
      </c>
      <c r="Q320" s="129"/>
      <c r="R320" s="131"/>
      <c r="S320" s="132"/>
      <c r="T320" s="129"/>
    </row>
    <row r="321" spans="1:20" x14ac:dyDescent="0.35">
      <c r="A321" s="124" t="s">
        <v>1308</v>
      </c>
      <c r="B321" s="137" t="s">
        <v>1485</v>
      </c>
      <c r="C321" s="137" t="s">
        <v>131</v>
      </c>
      <c r="D321" s="131" t="s">
        <v>42</v>
      </c>
      <c r="E321" s="127"/>
      <c r="F321" s="131" t="s">
        <v>86</v>
      </c>
      <c r="G321" s="127"/>
      <c r="H321" s="73" t="s">
        <v>182</v>
      </c>
      <c r="I321" s="131" t="s">
        <v>30</v>
      </c>
      <c r="J321" s="137" t="s">
        <v>1394</v>
      </c>
      <c r="K321" s="137" t="s">
        <v>1133</v>
      </c>
      <c r="L321" s="128"/>
      <c r="M321" s="128"/>
      <c r="N321" s="128"/>
      <c r="O321" s="129"/>
      <c r="P321" s="213">
        <f>INDEX('Policy Characteristics'!J:J,MATCH($C321,'Policy Characteristics'!$C:$C,0))</f>
        <v>0</v>
      </c>
      <c r="Q321" s="129"/>
      <c r="R321" s="131"/>
      <c r="S321" s="132"/>
      <c r="T321" s="129"/>
    </row>
    <row r="322" spans="1:20" x14ac:dyDescent="0.35">
      <c r="A322" s="124" t="s">
        <v>1308</v>
      </c>
      <c r="B322" s="137" t="s">
        <v>1485</v>
      </c>
      <c r="C322" s="137" t="s">
        <v>131</v>
      </c>
      <c r="D322" s="131" t="s">
        <v>793</v>
      </c>
      <c r="E322" s="127"/>
      <c r="F322" s="131" t="s">
        <v>794</v>
      </c>
      <c r="G322" s="127"/>
      <c r="H322" s="73">
        <v>521</v>
      </c>
      <c r="I322" s="131" t="s">
        <v>30</v>
      </c>
      <c r="J322" s="137" t="s">
        <v>1394</v>
      </c>
      <c r="K322" s="137" t="s">
        <v>1133</v>
      </c>
      <c r="L322" s="128"/>
      <c r="M322" s="128"/>
      <c r="N322" s="128"/>
      <c r="O322" s="129"/>
      <c r="P322" s="213">
        <f>INDEX('Policy Characteristics'!J:J,MATCH($C322,'Policy Characteristics'!$C:$C,0))</f>
        <v>0</v>
      </c>
      <c r="Q322" s="131"/>
      <c r="R322" s="131"/>
      <c r="S322" s="135"/>
      <c r="T322" s="129"/>
    </row>
    <row r="323" spans="1:20" x14ac:dyDescent="0.35">
      <c r="A323" s="124" t="s">
        <v>1308</v>
      </c>
      <c r="B323" s="137" t="s">
        <v>1485</v>
      </c>
      <c r="C323" s="137" t="s">
        <v>131</v>
      </c>
      <c r="D323" s="131" t="s">
        <v>60</v>
      </c>
      <c r="E323" s="127"/>
      <c r="F323" s="131" t="s">
        <v>87</v>
      </c>
      <c r="G323" s="127"/>
      <c r="H323" s="73" t="s">
        <v>182</v>
      </c>
      <c r="I323" s="131" t="s">
        <v>30</v>
      </c>
      <c r="J323" s="137" t="s">
        <v>1394</v>
      </c>
      <c r="K323" s="137" t="s">
        <v>1133</v>
      </c>
      <c r="L323" s="128"/>
      <c r="M323" s="128"/>
      <c r="N323" s="128"/>
      <c r="O323" s="129"/>
      <c r="P323" s="213">
        <f>INDEX('Policy Characteristics'!J:J,MATCH($C323,'Policy Characteristics'!$C:$C,0))</f>
        <v>0</v>
      </c>
      <c r="Q323" s="129"/>
      <c r="R323" s="131"/>
      <c r="S323" s="132"/>
      <c r="T323" s="129"/>
    </row>
    <row r="324" spans="1:20" x14ac:dyDescent="0.35">
      <c r="A324" s="124" t="s">
        <v>1308</v>
      </c>
      <c r="B324" s="137" t="s">
        <v>1485</v>
      </c>
      <c r="C324" s="137" t="s">
        <v>131</v>
      </c>
      <c r="D324" s="131" t="s">
        <v>453</v>
      </c>
      <c r="E324" s="127"/>
      <c r="F324" s="131" t="s">
        <v>454</v>
      </c>
      <c r="G324" s="127"/>
      <c r="H324" s="73"/>
      <c r="I324" s="131" t="s">
        <v>30</v>
      </c>
      <c r="J324" s="137" t="s">
        <v>1394</v>
      </c>
      <c r="K324" s="137" t="s">
        <v>1133</v>
      </c>
      <c r="L324" s="128"/>
      <c r="M324" s="128"/>
      <c r="N324" s="128"/>
      <c r="O324" s="129"/>
      <c r="P324" s="213">
        <f>INDEX('Policy Characteristics'!J:J,MATCH($C324,'Policy Characteristics'!$C:$C,0))</f>
        <v>0</v>
      </c>
      <c r="Q324" s="129"/>
      <c r="R324" s="131"/>
      <c r="S324" s="132"/>
      <c r="T324" s="129"/>
    </row>
    <row r="325" spans="1:20" x14ac:dyDescent="0.35">
      <c r="A325" s="124" t="s">
        <v>1308</v>
      </c>
      <c r="B325" s="137" t="s">
        <v>1485</v>
      </c>
      <c r="C325" s="137" t="s">
        <v>131</v>
      </c>
      <c r="D325" s="131" t="s">
        <v>463</v>
      </c>
      <c r="E325" s="127"/>
      <c r="F325" s="131" t="s">
        <v>464</v>
      </c>
      <c r="G325" s="127"/>
      <c r="H325" s="73"/>
      <c r="I325" s="131" t="s">
        <v>30</v>
      </c>
      <c r="J325" s="137" t="s">
        <v>1394</v>
      </c>
      <c r="K325" s="137" t="s">
        <v>1133</v>
      </c>
      <c r="L325" s="128"/>
      <c r="M325" s="128"/>
      <c r="N325" s="128"/>
      <c r="O325" s="129"/>
      <c r="P325" s="213">
        <f>INDEX('Policy Characteristics'!J:J,MATCH($C325,'Policy Characteristics'!$C:$C,0))</f>
        <v>0</v>
      </c>
      <c r="Q325" s="129"/>
      <c r="R325" s="131"/>
      <c r="S325" s="132"/>
      <c r="T325" s="129"/>
    </row>
    <row r="326" spans="1:20" x14ac:dyDescent="0.35">
      <c r="A326" s="124" t="s">
        <v>1308</v>
      </c>
      <c r="B326" s="137" t="s">
        <v>1485</v>
      </c>
      <c r="C326" s="137" t="s">
        <v>131</v>
      </c>
      <c r="D326" s="131" t="s">
        <v>785</v>
      </c>
      <c r="E326" s="127"/>
      <c r="F326" s="131" t="s">
        <v>789</v>
      </c>
      <c r="G326" s="127"/>
      <c r="H326" s="73">
        <v>518</v>
      </c>
      <c r="I326" s="131" t="s">
        <v>30</v>
      </c>
      <c r="J326" s="137" t="s">
        <v>1394</v>
      </c>
      <c r="K326" s="137" t="s">
        <v>1133</v>
      </c>
      <c r="L326" s="128"/>
      <c r="M326" s="128"/>
      <c r="N326" s="128"/>
      <c r="O326" s="129"/>
      <c r="P326" s="213">
        <f>INDEX('Policy Characteristics'!J:J,MATCH($C326,'Policy Characteristics'!$C:$C,0))</f>
        <v>0</v>
      </c>
      <c r="Q326" s="129"/>
      <c r="R326" s="131"/>
      <c r="S326" s="132"/>
      <c r="T326" s="129"/>
    </row>
    <row r="327" spans="1:20" x14ac:dyDescent="0.35">
      <c r="A327" s="124" t="s">
        <v>1308</v>
      </c>
      <c r="B327" s="137" t="s">
        <v>1485</v>
      </c>
      <c r="C327" s="137" t="s">
        <v>131</v>
      </c>
      <c r="D327" s="131" t="s">
        <v>795</v>
      </c>
      <c r="E327" s="127"/>
      <c r="F327" s="131" t="s">
        <v>796</v>
      </c>
      <c r="G327" s="127"/>
      <c r="H327" s="73">
        <v>519</v>
      </c>
      <c r="I327" s="131" t="s">
        <v>30</v>
      </c>
      <c r="J327" s="137" t="s">
        <v>1394</v>
      </c>
      <c r="K327" s="137" t="s">
        <v>1133</v>
      </c>
      <c r="L327" s="128"/>
      <c r="M327" s="128"/>
      <c r="N327" s="128"/>
      <c r="O327" s="129"/>
      <c r="P327" s="213">
        <f>INDEX('Policy Characteristics'!J:J,MATCH($C327,'Policy Characteristics'!$C:$C,0))</f>
        <v>0</v>
      </c>
      <c r="Q327" s="129"/>
      <c r="R327" s="131"/>
      <c r="S327" s="132"/>
      <c r="T327" s="129"/>
    </row>
    <row r="328" spans="1:20" x14ac:dyDescent="0.35">
      <c r="A328" s="124" t="s">
        <v>1308</v>
      </c>
      <c r="B328" s="137" t="s">
        <v>1485</v>
      </c>
      <c r="C328" s="137" t="s">
        <v>131</v>
      </c>
      <c r="D328" s="131" t="s">
        <v>786</v>
      </c>
      <c r="E328" s="127"/>
      <c r="F328" s="131" t="s">
        <v>790</v>
      </c>
      <c r="G328" s="127"/>
      <c r="H328" s="73">
        <v>520</v>
      </c>
      <c r="I328" s="131" t="s">
        <v>30</v>
      </c>
      <c r="J328" s="137" t="s">
        <v>1394</v>
      </c>
      <c r="K328" s="137" t="s">
        <v>1133</v>
      </c>
      <c r="L328" s="128"/>
      <c r="M328" s="128"/>
      <c r="N328" s="128"/>
      <c r="O328" s="129"/>
      <c r="P328" s="213">
        <f>INDEX('Policy Characteristics'!J:J,MATCH($C328,'Policy Characteristics'!$C:$C,0))</f>
        <v>0</v>
      </c>
      <c r="Q328" s="129"/>
      <c r="R328" s="131"/>
      <c r="S328" s="132"/>
      <c r="T328" s="129"/>
    </row>
    <row r="329" spans="1:20" x14ac:dyDescent="0.35">
      <c r="A329" s="124" t="s">
        <v>1308</v>
      </c>
      <c r="B329" s="137" t="s">
        <v>1485</v>
      </c>
      <c r="C329" s="137" t="s">
        <v>131</v>
      </c>
      <c r="D329" s="131" t="s">
        <v>787</v>
      </c>
      <c r="E329" s="127"/>
      <c r="F329" s="131" t="s">
        <v>791</v>
      </c>
      <c r="G329" s="127"/>
      <c r="H329" s="73"/>
      <c r="I329" s="131" t="s">
        <v>30</v>
      </c>
      <c r="J329" s="137" t="s">
        <v>1394</v>
      </c>
      <c r="K329" s="137" t="s">
        <v>1133</v>
      </c>
      <c r="L329" s="128"/>
      <c r="M329" s="128"/>
      <c r="N329" s="128"/>
      <c r="O329" s="129"/>
      <c r="P329" s="213">
        <f>INDEX('Policy Characteristics'!J:J,MATCH($C329,'Policy Characteristics'!$C:$C,0))</f>
        <v>0</v>
      </c>
      <c r="Q329" s="129"/>
      <c r="R329" s="131"/>
      <c r="S329" s="132"/>
      <c r="T329" s="129"/>
    </row>
    <row r="330" spans="1:20" x14ac:dyDescent="0.35">
      <c r="A330" s="124" t="s">
        <v>1308</v>
      </c>
      <c r="B330" s="137" t="s">
        <v>1485</v>
      </c>
      <c r="C330" s="137" t="s">
        <v>131</v>
      </c>
      <c r="D330" s="131" t="s">
        <v>788</v>
      </c>
      <c r="E330" s="127"/>
      <c r="F330" s="131" t="s">
        <v>792</v>
      </c>
      <c r="G330" s="127"/>
      <c r="H330" s="73"/>
      <c r="I330" s="131" t="s">
        <v>30</v>
      </c>
      <c r="J330" s="137" t="s">
        <v>1394</v>
      </c>
      <c r="K330" s="137" t="s">
        <v>1133</v>
      </c>
      <c r="L330" s="128"/>
      <c r="M330" s="128"/>
      <c r="N330" s="128"/>
      <c r="O330" s="129"/>
      <c r="P330" s="213">
        <f>INDEX('Policy Characteristics'!J:J,MATCH($C330,'Policy Characteristics'!$C:$C,0))</f>
        <v>0</v>
      </c>
      <c r="Q330" s="129"/>
      <c r="R330" s="131"/>
      <c r="S330" s="132"/>
      <c r="T330" s="129"/>
    </row>
    <row r="331" spans="1:20" x14ac:dyDescent="0.35">
      <c r="A331" s="124" t="s">
        <v>1308</v>
      </c>
      <c r="B331" s="150" t="s">
        <v>1486</v>
      </c>
      <c r="C331" s="150" t="s">
        <v>1016</v>
      </c>
      <c r="D331" s="131" t="s">
        <v>471</v>
      </c>
      <c r="E331" s="127"/>
      <c r="F331" s="131" t="s">
        <v>467</v>
      </c>
      <c r="G331" s="131"/>
      <c r="H331" s="154">
        <v>527</v>
      </c>
      <c r="I331" s="131" t="s">
        <v>30</v>
      </c>
      <c r="J331" s="150" t="s">
        <v>1395</v>
      </c>
      <c r="K331" s="150" t="s">
        <v>1145</v>
      </c>
      <c r="L331" s="143">
        <v>0</v>
      </c>
      <c r="M331" s="143">
        <v>1</v>
      </c>
      <c r="N331" s="143">
        <v>0.01</v>
      </c>
      <c r="O331" s="127" t="s">
        <v>1146</v>
      </c>
      <c r="P331" s="213" t="str">
        <f>INDEX('Policy Characteristics'!J:J,MATCH($C331,'Policy Characteristics'!$C:$C,0))</f>
        <v>**Description:** This policy causes the price of the selected fuel(s) for domestic buyers to approach international market prices. // **Guidance for setting values:** A value of 100% causes domestic fuel prices to equal international market prices, increasing the domestic price by roughly 700% in 2050.  // **CCE Category:** Cross-cutting</v>
      </c>
      <c r="Q331" s="131"/>
      <c r="R331" s="131"/>
      <c r="S331" s="144"/>
      <c r="T331" s="131"/>
    </row>
    <row r="332" spans="1:20" x14ac:dyDescent="0.35">
      <c r="A332" s="124" t="s">
        <v>1308</v>
      </c>
      <c r="B332" s="137" t="s">
        <v>1486</v>
      </c>
      <c r="C332" s="137" t="s">
        <v>1016</v>
      </c>
      <c r="D332" s="131" t="s">
        <v>32</v>
      </c>
      <c r="E332" s="127"/>
      <c r="F332" s="131" t="s">
        <v>75</v>
      </c>
      <c r="G332" s="131"/>
      <c r="H332" s="154">
        <v>528</v>
      </c>
      <c r="I332" s="131" t="s">
        <v>29</v>
      </c>
      <c r="J332" s="137" t="s">
        <v>1395</v>
      </c>
      <c r="K332" s="137" t="s">
        <v>1145</v>
      </c>
      <c r="L332" s="138">
        <v>0</v>
      </c>
      <c r="M332" s="138">
        <v>1</v>
      </c>
      <c r="N332" s="138">
        <v>0.01</v>
      </c>
      <c r="O332" s="137" t="s">
        <v>1146</v>
      </c>
      <c r="P332" s="213" t="str">
        <f>INDEX('Policy Characteristics'!J:J,MATCH($C332,'Policy Characteristics'!$C:$C,0))</f>
        <v>**Description:** This policy causes the price of the selected fuel(s) for domestic buyers to approach international market prices. // **Guidance for setting values:** A value of 100% causes domestic fuel prices to equal international market prices, increasing the domestic price by roughly 700% in 2050.  // **CCE Category:** Cross-cutting</v>
      </c>
      <c r="Q332" s="131"/>
      <c r="R332" s="131"/>
      <c r="S332" s="144" t="s">
        <v>1147</v>
      </c>
      <c r="T332" s="131"/>
    </row>
    <row r="333" spans="1:20" x14ac:dyDescent="0.35">
      <c r="A333" s="124" t="s">
        <v>1308</v>
      </c>
      <c r="B333" s="137" t="s">
        <v>1486</v>
      </c>
      <c r="C333" s="137" t="s">
        <v>1016</v>
      </c>
      <c r="D333" s="131" t="s">
        <v>33</v>
      </c>
      <c r="E333" s="127"/>
      <c r="F333" s="131" t="s">
        <v>76</v>
      </c>
      <c r="G333" s="131"/>
      <c r="H333" s="154">
        <v>529</v>
      </c>
      <c r="I333" s="131" t="s">
        <v>30</v>
      </c>
      <c r="J333" s="137" t="s">
        <v>1395</v>
      </c>
      <c r="K333" s="137" t="s">
        <v>1145</v>
      </c>
      <c r="L333" s="150"/>
      <c r="M333" s="150"/>
      <c r="N333" s="150"/>
      <c r="O333" s="131"/>
      <c r="P333" s="213" t="str">
        <f>INDEX('Policy Characteristics'!J:J,MATCH($C333,'Policy Characteristics'!$C:$C,0))</f>
        <v>**Description:** This policy causes the price of the selected fuel(s) for domestic buyers to approach international market prices. // **Guidance for setting values:** A value of 100% causes domestic fuel prices to equal international market prices, increasing the domestic price by roughly 700% in 2050.  // **CCE Category:** Cross-cutting</v>
      </c>
      <c r="Q333" s="131"/>
      <c r="R333" s="131"/>
      <c r="S333" s="144"/>
      <c r="T333" s="131"/>
    </row>
    <row r="334" spans="1:20" x14ac:dyDescent="0.35">
      <c r="A334" s="124" t="s">
        <v>1308</v>
      </c>
      <c r="B334" s="137" t="s">
        <v>1486</v>
      </c>
      <c r="C334" s="137" t="s">
        <v>1016</v>
      </c>
      <c r="D334" s="131" t="s">
        <v>37</v>
      </c>
      <c r="E334" s="127"/>
      <c r="F334" s="131" t="s">
        <v>80</v>
      </c>
      <c r="G334" s="131"/>
      <c r="H334" s="154">
        <v>530</v>
      </c>
      <c r="I334" s="131" t="s">
        <v>30</v>
      </c>
      <c r="J334" s="137" t="s">
        <v>1395</v>
      </c>
      <c r="K334" s="137" t="s">
        <v>1145</v>
      </c>
      <c r="L334" s="150"/>
      <c r="M334" s="150"/>
      <c r="N334" s="150"/>
      <c r="O334" s="131"/>
      <c r="P334" s="213" t="str">
        <f>INDEX('Policy Characteristics'!J:J,MATCH($C334,'Policy Characteristics'!$C:$C,0))</f>
        <v>**Description:** This policy causes the price of the selected fuel(s) for domestic buyers to approach international market prices. // **Guidance for setting values:** A value of 100% causes domestic fuel prices to equal international market prices, increasing the domestic price by roughly 700% in 2050.  // **CCE Category:** Cross-cutting</v>
      </c>
      <c r="Q334" s="131"/>
      <c r="R334" s="131"/>
      <c r="S334" s="144"/>
      <c r="T334" s="131"/>
    </row>
    <row r="335" spans="1:20" x14ac:dyDescent="0.35">
      <c r="A335" s="124" t="s">
        <v>1308</v>
      </c>
      <c r="B335" s="137" t="s">
        <v>1486</v>
      </c>
      <c r="C335" s="137" t="s">
        <v>1016</v>
      </c>
      <c r="D335" s="131" t="s">
        <v>39</v>
      </c>
      <c r="E335" s="127"/>
      <c r="F335" s="131" t="s">
        <v>83</v>
      </c>
      <c r="G335" s="131"/>
      <c r="H335" s="154">
        <v>531</v>
      </c>
      <c r="I335" s="131" t="s">
        <v>29</v>
      </c>
      <c r="J335" s="137" t="s">
        <v>1395</v>
      </c>
      <c r="K335" s="137" t="s">
        <v>1145</v>
      </c>
      <c r="L335" s="138">
        <v>0</v>
      </c>
      <c r="M335" s="138">
        <v>1</v>
      </c>
      <c r="N335" s="138">
        <v>0.01</v>
      </c>
      <c r="O335" s="137" t="s">
        <v>1146</v>
      </c>
      <c r="P335" s="213" t="str">
        <f>INDEX('Policy Characteristics'!J:J,MATCH($C335,'Policy Characteristics'!$C:$C,0))</f>
        <v>**Description:** This policy causes the price of the selected fuel(s) for domestic buyers to approach international market prices. // **Guidance for setting values:** A value of 100% causes domestic fuel prices to equal international market prices, increasing the domestic price by roughly 700% in 2050.  // **CCE Category:** Cross-cutting</v>
      </c>
      <c r="Q335" s="131"/>
      <c r="R335" s="131"/>
      <c r="S335" s="144" t="s">
        <v>1147</v>
      </c>
      <c r="T335" s="131"/>
    </row>
    <row r="336" spans="1:20" x14ac:dyDescent="0.35">
      <c r="A336" s="124" t="s">
        <v>1308</v>
      </c>
      <c r="B336" s="137" t="s">
        <v>1486</v>
      </c>
      <c r="C336" s="137" t="s">
        <v>1016</v>
      </c>
      <c r="D336" s="131" t="s">
        <v>40</v>
      </c>
      <c r="E336" s="127"/>
      <c r="F336" s="131" t="s">
        <v>84</v>
      </c>
      <c r="G336" s="131"/>
      <c r="H336" s="154">
        <v>532</v>
      </c>
      <c r="I336" s="131" t="s">
        <v>29</v>
      </c>
      <c r="J336" s="137" t="s">
        <v>1395</v>
      </c>
      <c r="K336" s="137" t="s">
        <v>1145</v>
      </c>
      <c r="L336" s="138">
        <v>0</v>
      </c>
      <c r="M336" s="138">
        <v>1</v>
      </c>
      <c r="N336" s="138">
        <v>0.01</v>
      </c>
      <c r="O336" s="137" t="s">
        <v>1146</v>
      </c>
      <c r="P336" s="213" t="str">
        <f>INDEX('Policy Characteristics'!J:J,MATCH($C336,'Policy Characteristics'!$C:$C,0))</f>
        <v>**Description:** This policy causes the price of the selected fuel(s) for domestic buyers to approach international market prices. // **Guidance for setting values:** A value of 100% causes domestic fuel prices to equal international market prices, increasing the domestic price by roughly 700% in 2050.  // **CCE Category:** Cross-cutting</v>
      </c>
      <c r="Q336" s="131"/>
      <c r="R336" s="131"/>
      <c r="S336" s="144" t="s">
        <v>1147</v>
      </c>
      <c r="T336" s="131"/>
    </row>
    <row r="337" spans="1:20" x14ac:dyDescent="0.35">
      <c r="A337" s="124" t="s">
        <v>1308</v>
      </c>
      <c r="B337" s="137" t="s">
        <v>1486</v>
      </c>
      <c r="C337" s="137" t="s">
        <v>1016</v>
      </c>
      <c r="D337" s="131" t="s">
        <v>41</v>
      </c>
      <c r="E337" s="127"/>
      <c r="F337" s="131" t="s">
        <v>85</v>
      </c>
      <c r="G337" s="131"/>
      <c r="H337" s="154">
        <v>533</v>
      </c>
      <c r="I337" s="131" t="s">
        <v>30</v>
      </c>
      <c r="J337" s="137" t="s">
        <v>1395</v>
      </c>
      <c r="K337" s="137" t="s">
        <v>1145</v>
      </c>
      <c r="L337" s="150"/>
      <c r="M337" s="150"/>
      <c r="N337" s="150"/>
      <c r="O337" s="131"/>
      <c r="P337" s="213" t="str">
        <f>INDEX('Policy Characteristics'!J:J,MATCH($C337,'Policy Characteristics'!$C:$C,0))</f>
        <v>**Description:** This policy causes the price of the selected fuel(s) for domestic buyers to approach international market prices. // **Guidance for setting values:** A value of 100% causes domestic fuel prices to equal international market prices, increasing the domestic price by roughly 700% in 2050.  // **CCE Category:** Cross-cutting</v>
      </c>
      <c r="Q337" s="131"/>
      <c r="R337" s="131"/>
      <c r="S337" s="144"/>
      <c r="T337" s="131"/>
    </row>
    <row r="338" spans="1:20" x14ac:dyDescent="0.35">
      <c r="A338" s="124" t="s">
        <v>1308</v>
      </c>
      <c r="B338" s="137" t="s">
        <v>1486</v>
      </c>
      <c r="C338" s="137" t="s">
        <v>1016</v>
      </c>
      <c r="D338" s="131" t="s">
        <v>42</v>
      </c>
      <c r="E338" s="127"/>
      <c r="F338" s="131" t="s">
        <v>86</v>
      </c>
      <c r="G338" s="131"/>
      <c r="H338" s="154">
        <v>534</v>
      </c>
      <c r="I338" s="131" t="s">
        <v>30</v>
      </c>
      <c r="J338" s="137" t="s">
        <v>1395</v>
      </c>
      <c r="K338" s="137" t="s">
        <v>1145</v>
      </c>
      <c r="L338" s="150"/>
      <c r="M338" s="150"/>
      <c r="N338" s="150"/>
      <c r="O338" s="131"/>
      <c r="P338" s="213" t="str">
        <f>INDEX('Policy Characteristics'!J:J,MATCH($C338,'Policy Characteristics'!$C:$C,0))</f>
        <v>**Description:** This policy causes the price of the selected fuel(s) for domestic buyers to approach international market prices. // **Guidance for setting values:** A value of 100% causes domestic fuel prices to equal international market prices, increasing the domestic price by roughly 700% in 2050.  // **CCE Category:** Cross-cutting</v>
      </c>
      <c r="Q338" s="131"/>
      <c r="R338" s="131"/>
      <c r="S338" s="144"/>
      <c r="T338" s="131"/>
    </row>
    <row r="339" spans="1:20" x14ac:dyDescent="0.35">
      <c r="A339" s="124" t="s">
        <v>1308</v>
      </c>
      <c r="B339" s="137" t="s">
        <v>1486</v>
      </c>
      <c r="C339" s="137" t="s">
        <v>1016</v>
      </c>
      <c r="D339" s="131" t="s">
        <v>793</v>
      </c>
      <c r="E339" s="127"/>
      <c r="F339" s="131" t="s">
        <v>794</v>
      </c>
      <c r="G339" s="131"/>
      <c r="H339" s="154">
        <v>535</v>
      </c>
      <c r="I339" s="131" t="s">
        <v>29</v>
      </c>
      <c r="J339" s="137" t="s">
        <v>1395</v>
      </c>
      <c r="K339" s="137" t="s">
        <v>1145</v>
      </c>
      <c r="L339" s="138">
        <v>0</v>
      </c>
      <c r="M339" s="138">
        <v>1</v>
      </c>
      <c r="N339" s="138">
        <v>0.01</v>
      </c>
      <c r="O339" s="137" t="s">
        <v>1146</v>
      </c>
      <c r="P339" s="213" t="str">
        <f>INDEX('Policy Characteristics'!J:J,MATCH($C339,'Policy Characteristics'!$C:$C,0))</f>
        <v>**Description:** This policy causes the price of the selected fuel(s) for domestic buyers to approach international market prices. // **Guidance for setting values:** A value of 100% causes domestic fuel prices to equal international market prices, increasing the domestic price by roughly 700% in 2050.  // **CCE Category:** Cross-cutting</v>
      </c>
      <c r="Q339" s="131"/>
      <c r="R339" s="131"/>
      <c r="S339" s="144" t="s">
        <v>1147</v>
      </c>
      <c r="T339" s="131"/>
    </row>
    <row r="340" spans="1:20" x14ac:dyDescent="0.35">
      <c r="A340" s="124" t="s">
        <v>1308</v>
      </c>
      <c r="B340" s="137" t="s">
        <v>1486</v>
      </c>
      <c r="C340" s="137" t="s">
        <v>1016</v>
      </c>
      <c r="D340" s="131" t="s">
        <v>463</v>
      </c>
      <c r="E340" s="127"/>
      <c r="F340" s="131" t="s">
        <v>464</v>
      </c>
      <c r="G340" s="131"/>
      <c r="H340" s="154">
        <v>536</v>
      </c>
      <c r="I340" s="131" t="s">
        <v>30</v>
      </c>
      <c r="J340" s="137" t="s">
        <v>1395</v>
      </c>
      <c r="K340" s="137" t="s">
        <v>1145</v>
      </c>
      <c r="L340" s="150"/>
      <c r="M340" s="150"/>
      <c r="N340" s="150"/>
      <c r="O340" s="131"/>
      <c r="P340" s="213" t="str">
        <f>INDEX('Policy Characteristics'!J:J,MATCH($C340,'Policy Characteristics'!$C:$C,0))</f>
        <v>**Description:** This policy causes the price of the selected fuel(s) for domestic buyers to approach international market prices. // **Guidance for setting values:** A value of 100% causes domestic fuel prices to equal international market prices, increasing the domestic price by roughly 700% in 2050.  // **CCE Category:** Cross-cutting</v>
      </c>
      <c r="Q340" s="131"/>
      <c r="R340" s="131"/>
      <c r="S340" s="144"/>
      <c r="T340" s="131"/>
    </row>
    <row r="341" spans="1:20" x14ac:dyDescent="0.35">
      <c r="A341" s="124" t="s">
        <v>1308</v>
      </c>
      <c r="B341" s="137" t="s">
        <v>1486</v>
      </c>
      <c r="C341" s="137" t="s">
        <v>1016</v>
      </c>
      <c r="D341" s="131" t="s">
        <v>785</v>
      </c>
      <c r="E341" s="127"/>
      <c r="F341" s="131" t="s">
        <v>789</v>
      </c>
      <c r="G341" s="131"/>
      <c r="H341" s="154">
        <v>537</v>
      </c>
      <c r="I341" s="131" t="s">
        <v>29</v>
      </c>
      <c r="J341" s="137" t="s">
        <v>1395</v>
      </c>
      <c r="K341" s="137" t="s">
        <v>1145</v>
      </c>
      <c r="L341" s="138">
        <v>0</v>
      </c>
      <c r="M341" s="138">
        <v>1</v>
      </c>
      <c r="N341" s="138">
        <v>0.01</v>
      </c>
      <c r="O341" s="137" t="s">
        <v>1146</v>
      </c>
      <c r="P341" s="213" t="str">
        <f>INDEX('Policy Characteristics'!J:J,MATCH($C341,'Policy Characteristics'!$C:$C,0))</f>
        <v>**Description:** This policy causes the price of the selected fuel(s) for domestic buyers to approach international market prices. // **Guidance for setting values:** A value of 100% causes domestic fuel prices to equal international market prices, increasing the domestic price by roughly 700% in 2050.  // **CCE Category:** Cross-cutting</v>
      </c>
      <c r="Q341" s="131"/>
      <c r="R341" s="131"/>
      <c r="S341" s="144" t="s">
        <v>1147</v>
      </c>
      <c r="T341" s="131"/>
    </row>
    <row r="342" spans="1:20" x14ac:dyDescent="0.35">
      <c r="A342" s="124" t="s">
        <v>1308</v>
      </c>
      <c r="B342" s="137" t="s">
        <v>1486</v>
      </c>
      <c r="C342" s="137" t="s">
        <v>1016</v>
      </c>
      <c r="D342" s="131" t="s">
        <v>795</v>
      </c>
      <c r="E342" s="127"/>
      <c r="F342" s="131" t="s">
        <v>796</v>
      </c>
      <c r="G342" s="131"/>
      <c r="H342" s="154">
        <v>538</v>
      </c>
      <c r="I342" s="131" t="s">
        <v>29</v>
      </c>
      <c r="J342" s="137" t="s">
        <v>1395</v>
      </c>
      <c r="K342" s="137" t="s">
        <v>1145</v>
      </c>
      <c r="L342" s="138">
        <v>0</v>
      </c>
      <c r="M342" s="138">
        <v>1</v>
      </c>
      <c r="N342" s="138">
        <v>0.01</v>
      </c>
      <c r="O342" s="137" t="s">
        <v>1146</v>
      </c>
      <c r="P342" s="213" t="str">
        <f>INDEX('Policy Characteristics'!J:J,MATCH($C342,'Policy Characteristics'!$C:$C,0))</f>
        <v>**Description:** This policy causes the price of the selected fuel(s) for domestic buyers to approach international market prices. // **Guidance for setting values:** A value of 100% causes domestic fuel prices to equal international market prices, increasing the domestic price by roughly 700% in 2050.  // **CCE Category:** Cross-cutting</v>
      </c>
      <c r="Q342" s="131"/>
      <c r="R342" s="131"/>
      <c r="S342" s="144" t="s">
        <v>1147</v>
      </c>
      <c r="T342" s="131"/>
    </row>
    <row r="343" spans="1:20" x14ac:dyDescent="0.35">
      <c r="A343" s="124" t="s">
        <v>1308</v>
      </c>
      <c r="B343" s="137" t="s">
        <v>1486</v>
      </c>
      <c r="C343" s="137" t="s">
        <v>1016</v>
      </c>
      <c r="D343" s="131" t="s">
        <v>786</v>
      </c>
      <c r="E343" s="127"/>
      <c r="F343" s="131" t="s">
        <v>790</v>
      </c>
      <c r="G343" s="131"/>
      <c r="H343" s="154">
        <v>539</v>
      </c>
      <c r="I343" s="131" t="s">
        <v>29</v>
      </c>
      <c r="J343" s="137" t="s">
        <v>1395</v>
      </c>
      <c r="K343" s="137" t="s">
        <v>1145</v>
      </c>
      <c r="L343" s="138">
        <v>0</v>
      </c>
      <c r="M343" s="138">
        <v>1</v>
      </c>
      <c r="N343" s="138">
        <v>0.01</v>
      </c>
      <c r="O343" s="137" t="s">
        <v>1146</v>
      </c>
      <c r="P343" s="213" t="str">
        <f>INDEX('Policy Characteristics'!J:J,MATCH($C343,'Policy Characteristics'!$C:$C,0))</f>
        <v>**Description:** This policy causes the price of the selected fuel(s) for domestic buyers to approach international market prices. // **Guidance for setting values:** A value of 100% causes domestic fuel prices to equal international market prices, increasing the domestic price by roughly 700% in 2050.  // **CCE Category:** Cross-cutting</v>
      </c>
      <c r="Q343" s="131"/>
      <c r="R343" s="131"/>
      <c r="S343" s="144" t="s">
        <v>1147</v>
      </c>
      <c r="T343" s="131"/>
    </row>
    <row r="344" spans="1:20" x14ac:dyDescent="0.35">
      <c r="A344" s="124" t="s">
        <v>1308</v>
      </c>
      <c r="B344" s="137" t="s">
        <v>1486</v>
      </c>
      <c r="C344" s="137" t="s">
        <v>1016</v>
      </c>
      <c r="D344" s="131" t="s">
        <v>787</v>
      </c>
      <c r="E344" s="127"/>
      <c r="F344" s="131" t="s">
        <v>791</v>
      </c>
      <c r="G344" s="131"/>
      <c r="H344" s="154">
        <v>540</v>
      </c>
      <c r="I344" s="131" t="s">
        <v>30</v>
      </c>
      <c r="J344" s="137" t="s">
        <v>1395</v>
      </c>
      <c r="K344" s="137" t="s">
        <v>1145</v>
      </c>
      <c r="L344" s="150"/>
      <c r="M344" s="150"/>
      <c r="N344" s="150"/>
      <c r="O344" s="131"/>
      <c r="P344" s="213" t="str">
        <f>INDEX('Policy Characteristics'!J:J,MATCH($C344,'Policy Characteristics'!$C:$C,0))</f>
        <v>**Description:** This policy causes the price of the selected fuel(s) for domestic buyers to approach international market prices. // **Guidance for setting values:** A value of 100% causes domestic fuel prices to equal international market prices, increasing the domestic price by roughly 700% in 2050.  // **CCE Category:** Cross-cutting</v>
      </c>
      <c r="Q344" s="131"/>
      <c r="R344" s="131"/>
      <c r="S344" s="144"/>
      <c r="T344" s="131"/>
    </row>
    <row r="345" spans="1:20" x14ac:dyDescent="0.35">
      <c r="A345" s="124" t="s">
        <v>1308</v>
      </c>
      <c r="B345" s="137" t="s">
        <v>1486</v>
      </c>
      <c r="C345" s="137" t="s">
        <v>1016</v>
      </c>
      <c r="D345" s="131" t="s">
        <v>788</v>
      </c>
      <c r="E345" s="127"/>
      <c r="F345" s="131" t="s">
        <v>792</v>
      </c>
      <c r="G345" s="131"/>
      <c r="H345" s="154">
        <v>541</v>
      </c>
      <c r="I345" s="131" t="s">
        <v>30</v>
      </c>
      <c r="J345" s="137" t="s">
        <v>1395</v>
      </c>
      <c r="K345" s="137" t="s">
        <v>1145</v>
      </c>
      <c r="L345" s="150"/>
      <c r="M345" s="150"/>
      <c r="N345" s="150"/>
      <c r="O345" s="131"/>
      <c r="P345" s="213" t="str">
        <f>INDEX('Policy Characteristics'!J:J,MATCH($C345,'Policy Characteristics'!$C:$C,0))</f>
        <v>**Description:** This policy causes the price of the selected fuel(s) for domestic buyers to approach international market prices. // **Guidance for setting values:** A value of 100% causes domestic fuel prices to equal international market prices, increasing the domestic price by roughly 700% in 2050.  // **CCE Category:** Cross-cutting</v>
      </c>
      <c r="Q345" s="131"/>
      <c r="R345" s="131"/>
      <c r="S345" s="144"/>
      <c r="T345" s="131"/>
    </row>
    <row r="346" spans="1:20" x14ac:dyDescent="0.35">
      <c r="A346" s="124" t="s">
        <v>1308</v>
      </c>
      <c r="B346" s="150" t="s">
        <v>1487</v>
      </c>
      <c r="C346" s="150" t="s">
        <v>797</v>
      </c>
      <c r="D346" s="131"/>
      <c r="E346" s="131"/>
      <c r="F346" s="131"/>
      <c r="G346" s="131"/>
      <c r="H346" s="73">
        <v>450</v>
      </c>
      <c r="I346" s="131" t="s">
        <v>29</v>
      </c>
      <c r="J346" s="150" t="s">
        <v>1396</v>
      </c>
      <c r="K346" s="61" t="s">
        <v>798</v>
      </c>
      <c r="L346" s="143">
        <v>0</v>
      </c>
      <c r="M346" s="143">
        <v>1</v>
      </c>
      <c r="N346" s="143">
        <v>0.01</v>
      </c>
      <c r="O346" s="127" t="s">
        <v>799</v>
      </c>
      <c r="P346" s="213" t="str">
        <f>INDEX('Policy Characteristics'!J:J,MATCH($C346,'Policy Characteristics'!$C:$C,0))</f>
        <v>**Description:** This policy causes a percentage of merchant hydrogen (i.e. hydrogen produced for sale, not hydrogen produced and consumed on-site within a facility) to be produced via electrolysis rather than via other production pathways. // **Guidance for setting values:** Today, in Saudi Arabia, essentially all hydrogen production is from fossil fuels (a combination of natural gas, naphtha, and LPG).  // **CCE Category:** Cross-cutting</v>
      </c>
      <c r="Q346" s="131"/>
      <c r="R346" s="131" t="s">
        <v>991</v>
      </c>
      <c r="S346" s="139" t="s">
        <v>1104</v>
      </c>
      <c r="T346" s="131"/>
    </row>
    <row r="347" spans="1:20" x14ac:dyDescent="0.35">
      <c r="A347" s="124" t="s">
        <v>1308</v>
      </c>
      <c r="B347" s="127" t="s">
        <v>1488</v>
      </c>
      <c r="C347" s="61" t="s">
        <v>1078</v>
      </c>
      <c r="D347" s="127"/>
      <c r="E347" s="127"/>
      <c r="F347" s="127"/>
      <c r="G347" s="127"/>
      <c r="H347" s="158">
        <v>524</v>
      </c>
      <c r="I347" s="127" t="s">
        <v>29</v>
      </c>
      <c r="J347" s="127" t="s">
        <v>1397</v>
      </c>
      <c r="K347" s="61" t="s">
        <v>572</v>
      </c>
      <c r="L347" s="133">
        <v>0</v>
      </c>
      <c r="M347" s="134">
        <v>1</v>
      </c>
      <c r="N347" s="134">
        <v>0.01</v>
      </c>
      <c r="O347" s="127" t="s">
        <v>19</v>
      </c>
      <c r="P347" s="213" t="str">
        <f>INDEX('Policy Characteristics'!J:J,MATCH($C347,'Policy Characteristics'!$C:$C,0))</f>
        <v>**Description:** This policy specifies an increase in the fraction of potential electricity generation that must come from qualifying zero-emission sources (solar, wind, and nuclear) in 2050.  // **Guidance for setting values:** Today, Saudi Arabia does not have a carbon free electricity standard.  However, MEIM has announced a renewable capacity target of 60 GW in 2030, which would represent roughly 40% of all electricity capacity in that year.  // **CCE Category:** Cross-cutting</v>
      </c>
      <c r="Q347" s="127" t="s">
        <v>765</v>
      </c>
      <c r="R347" s="131" t="s">
        <v>766</v>
      </c>
      <c r="S347" s="144" t="s">
        <v>142</v>
      </c>
      <c r="T347" s="127"/>
    </row>
    <row r="348" spans="1:20" x14ac:dyDescent="0.35">
      <c r="A348" s="124" t="s">
        <v>1308</v>
      </c>
      <c r="B348" s="61" t="s">
        <v>1489</v>
      </c>
      <c r="C348" s="61" t="s">
        <v>308</v>
      </c>
      <c r="D348" s="127"/>
      <c r="E348" s="127"/>
      <c r="F348" s="127"/>
      <c r="G348" s="127"/>
      <c r="H348" s="73" t="s">
        <v>182</v>
      </c>
      <c r="I348" s="127" t="s">
        <v>30</v>
      </c>
      <c r="J348" s="61" t="s">
        <v>1398</v>
      </c>
      <c r="K348" s="61" t="s">
        <v>580</v>
      </c>
      <c r="L348" s="61"/>
      <c r="M348" s="61"/>
      <c r="N348" s="61"/>
      <c r="O348" s="127"/>
      <c r="P348" s="213">
        <f>INDEX('Policy Characteristics'!J:J,MATCH($C348,'Policy Characteristics'!$C:$C,0))</f>
        <v>0</v>
      </c>
      <c r="Q348" s="127"/>
      <c r="R348" s="131"/>
      <c r="S348" s="135"/>
      <c r="T348" s="127"/>
    </row>
    <row r="349" spans="1:20" x14ac:dyDescent="0.35">
      <c r="A349" s="124" t="s">
        <v>1308</v>
      </c>
      <c r="B349" s="61" t="s">
        <v>1490</v>
      </c>
      <c r="C349" s="61" t="s">
        <v>118</v>
      </c>
      <c r="D349" s="127" t="s">
        <v>468</v>
      </c>
      <c r="E349" s="127"/>
      <c r="F349" s="131" t="s">
        <v>467</v>
      </c>
      <c r="G349" s="127"/>
      <c r="H349" s="73" t="s">
        <v>182</v>
      </c>
      <c r="I349" s="131" t="s">
        <v>30</v>
      </c>
      <c r="J349" s="61" t="s">
        <v>1399</v>
      </c>
      <c r="K349" s="61" t="s">
        <v>571</v>
      </c>
      <c r="L349" s="61"/>
      <c r="M349" s="61"/>
      <c r="N349" s="61"/>
      <c r="O349" s="127"/>
      <c r="P349" s="213" t="str">
        <f>INDEX('Policy Characteristics'!J:J,MATCH($C349,'Policy Characteristics'!$C:$C,0))</f>
        <v>**Description:** This policy is a subsidy paid by the government to suppliers of electricity per unit of electricity generated from the selected plant type(s). // **Guidance for setting values:** Saudi Arabia does not have any subsidy paid to renewable or nuclear electricity producers.  Saudi Arabia's administratively-set electricity prices incorporate an implicity subsidy of roughly 40-60% relative to potential market rates, equivalent to roughly 70 - 120 SAR/MWh (depending on end user and usage tier).  // **CCE Category:** Cross-cutting</v>
      </c>
      <c r="Q349" s="129"/>
      <c r="R349" s="131"/>
      <c r="S349" s="144"/>
      <c r="T349" s="129"/>
    </row>
    <row r="350" spans="1:20" x14ac:dyDescent="0.35">
      <c r="A350" s="124" t="s">
        <v>1308</v>
      </c>
      <c r="B350" s="137" t="s">
        <v>1490</v>
      </c>
      <c r="C350" s="137" t="s">
        <v>118</v>
      </c>
      <c r="D350" s="131" t="s">
        <v>61</v>
      </c>
      <c r="E350" s="129"/>
      <c r="F350" s="131" t="s">
        <v>75</v>
      </c>
      <c r="G350" s="129"/>
      <c r="H350" s="73" t="s">
        <v>182</v>
      </c>
      <c r="I350" s="131" t="s">
        <v>30</v>
      </c>
      <c r="J350" s="137" t="s">
        <v>1399</v>
      </c>
      <c r="K350" s="137" t="s">
        <v>571</v>
      </c>
      <c r="L350" s="137"/>
      <c r="M350" s="137"/>
      <c r="N350" s="137"/>
      <c r="O350" s="129"/>
      <c r="P350" s="213" t="str">
        <f>INDEX('Policy Characteristics'!J:J,MATCH($C350,'Policy Characteristics'!$C:$C,0))</f>
        <v>**Description:** This policy is a subsidy paid by the government to suppliers of electricity per unit of electricity generated from the selected plant type(s). // **Guidance for setting values:** Saudi Arabia does not have any subsidy paid to renewable or nuclear electricity producers.  Saudi Arabia's administratively-set electricity prices incorporate an implicity subsidy of roughly 40-60% relative to potential market rates, equivalent to roughly 70 - 120 SAR/MWh (depending on end user and usage tier).  // **CCE Category:** Cross-cutting</v>
      </c>
      <c r="Q350" s="129"/>
      <c r="R350" s="131"/>
      <c r="S350" s="144"/>
      <c r="T350" s="129"/>
    </row>
    <row r="351" spans="1:20" x14ac:dyDescent="0.35">
      <c r="A351" s="124" t="s">
        <v>1308</v>
      </c>
      <c r="B351" s="137" t="s">
        <v>1490</v>
      </c>
      <c r="C351" s="137" t="s">
        <v>118</v>
      </c>
      <c r="D351" s="131" t="s">
        <v>62</v>
      </c>
      <c r="E351" s="129"/>
      <c r="F351" s="131" t="s">
        <v>76</v>
      </c>
      <c r="G351" s="129"/>
      <c r="H351" s="73">
        <v>37</v>
      </c>
      <c r="I351" s="131" t="s">
        <v>29</v>
      </c>
      <c r="J351" s="137" t="s">
        <v>1399</v>
      </c>
      <c r="K351" s="137" t="s">
        <v>571</v>
      </c>
      <c r="L351" s="150">
        <v>0</v>
      </c>
      <c r="M351" s="125">
        <v>200</v>
      </c>
      <c r="N351" s="125">
        <v>2</v>
      </c>
      <c r="O351" s="126" t="s">
        <v>1013</v>
      </c>
      <c r="P351" s="213" t="str">
        <f>INDEX('Policy Characteristics'!J:J,MATCH($C351,'Policy Characteristics'!$C:$C,0))</f>
        <v>**Description:** This policy is a subsidy paid by the government to suppliers of electricity per unit of electricity generated from the selected plant type(s). // **Guidance for setting values:** Saudi Arabia does not have any subsidy paid to renewable or nuclear electricity producers.  Saudi Arabia's administratively-set electricity prices incorporate an implicity subsidy of roughly 40-60% relative to potential market rates, equivalent to roughly 70 - 120 SAR/MWh (depending on end user and usage tier).  // **CCE Category:** Cross-cutting</v>
      </c>
      <c r="Q351" s="127" t="s">
        <v>211</v>
      </c>
      <c r="R351" s="131" t="s">
        <v>212</v>
      </c>
      <c r="S351" s="135" t="s">
        <v>143</v>
      </c>
      <c r="T351" s="127"/>
    </row>
    <row r="352" spans="1:20" x14ac:dyDescent="0.35">
      <c r="A352" s="124" t="s">
        <v>1308</v>
      </c>
      <c r="B352" s="137" t="s">
        <v>1490</v>
      </c>
      <c r="C352" s="137" t="s">
        <v>118</v>
      </c>
      <c r="D352" s="131" t="s">
        <v>63</v>
      </c>
      <c r="E352" s="129"/>
      <c r="F352" s="131" t="s">
        <v>77</v>
      </c>
      <c r="G352" s="129"/>
      <c r="H352" s="73"/>
      <c r="I352" s="131" t="s">
        <v>30</v>
      </c>
      <c r="J352" s="137" t="s">
        <v>1399</v>
      </c>
      <c r="K352" s="137" t="s">
        <v>571</v>
      </c>
      <c r="L352" s="137"/>
      <c r="M352" s="137"/>
      <c r="N352" s="137"/>
      <c r="O352" s="129"/>
      <c r="P352" s="213" t="str">
        <f>INDEX('Policy Characteristics'!J:J,MATCH($C352,'Policy Characteristics'!$C:$C,0))</f>
        <v>**Description:** This policy is a subsidy paid by the government to suppliers of electricity per unit of electricity generated from the selected plant type(s). // **Guidance for setting values:** Saudi Arabia does not have any subsidy paid to renewable or nuclear electricity producers.  Saudi Arabia's administratively-set electricity prices incorporate an implicity subsidy of roughly 40-60% relative to potential market rates, equivalent to roughly 70 - 120 SAR/MWh (depending on end user and usage tier).  // **CCE Category:** Cross-cutting</v>
      </c>
      <c r="Q352" s="129"/>
      <c r="R352" s="131"/>
      <c r="S352" s="132"/>
      <c r="T352" s="129"/>
    </row>
    <row r="353" spans="1:20" x14ac:dyDescent="0.35">
      <c r="A353" s="124" t="s">
        <v>1308</v>
      </c>
      <c r="B353" s="137" t="s">
        <v>1490</v>
      </c>
      <c r="C353" s="137" t="s">
        <v>118</v>
      </c>
      <c r="D353" s="131" t="s">
        <v>469</v>
      </c>
      <c r="E353" s="129"/>
      <c r="F353" s="131" t="s">
        <v>473</v>
      </c>
      <c r="G353" s="129"/>
      <c r="H353" s="73">
        <v>39</v>
      </c>
      <c r="I353" s="131" t="s">
        <v>29</v>
      </c>
      <c r="J353" s="137" t="s">
        <v>1399</v>
      </c>
      <c r="K353" s="137" t="s">
        <v>571</v>
      </c>
      <c r="L353" s="137">
        <v>0</v>
      </c>
      <c r="M353" s="137">
        <v>200</v>
      </c>
      <c r="N353" s="137">
        <v>2</v>
      </c>
      <c r="O353" s="129" t="s">
        <v>1013</v>
      </c>
      <c r="P353" s="213" t="str">
        <f>INDEX('Policy Characteristics'!J:J,MATCH($C353,'Policy Characteristics'!$C:$C,0))</f>
        <v>**Description:** This policy is a subsidy paid by the government to suppliers of electricity per unit of electricity generated from the selected plant type(s). // **Guidance for setting values:** Saudi Arabia does not have any subsidy paid to renewable or nuclear electricity producers.  Saudi Arabia's administratively-set electricity prices incorporate an implicity subsidy of roughly 40-60% relative to potential market rates, equivalent to roughly 70 - 120 SAR/MWh (depending on end user and usage tier).  // **CCE Category:** Cross-cutting</v>
      </c>
      <c r="Q353" s="127" t="s">
        <v>211</v>
      </c>
      <c r="R353" s="131" t="s">
        <v>212</v>
      </c>
      <c r="S353" s="132" t="s">
        <v>143</v>
      </c>
      <c r="T353" s="127"/>
    </row>
    <row r="354" spans="1:20" x14ac:dyDescent="0.35">
      <c r="A354" s="124" t="s">
        <v>1308</v>
      </c>
      <c r="B354" s="137" t="s">
        <v>1490</v>
      </c>
      <c r="C354" s="137" t="s">
        <v>118</v>
      </c>
      <c r="D354" s="131" t="s">
        <v>64</v>
      </c>
      <c r="E354" s="129"/>
      <c r="F354" s="131" t="s">
        <v>78</v>
      </c>
      <c r="G354" s="129"/>
      <c r="H354" s="73">
        <v>40</v>
      </c>
      <c r="I354" s="131" t="s">
        <v>29</v>
      </c>
      <c r="J354" s="137" t="s">
        <v>1399</v>
      </c>
      <c r="K354" s="137" t="s">
        <v>571</v>
      </c>
      <c r="L354" s="137">
        <v>0</v>
      </c>
      <c r="M354" s="137">
        <v>200</v>
      </c>
      <c r="N354" s="137">
        <v>2</v>
      </c>
      <c r="O354" s="129" t="s">
        <v>1013</v>
      </c>
      <c r="P354" s="213" t="str">
        <f>INDEX('Policy Characteristics'!J:J,MATCH($C354,'Policy Characteristics'!$C:$C,0))</f>
        <v>**Description:** This policy is a subsidy paid by the government to suppliers of electricity per unit of electricity generated from the selected plant type(s). // **Guidance for setting values:** Saudi Arabia does not have any subsidy paid to renewable or nuclear electricity producers.  Saudi Arabia's administratively-set electricity prices incorporate an implicity subsidy of roughly 40-60% relative to potential market rates, equivalent to roughly 70 - 120 SAR/MWh (depending on end user and usage tier).  // **CCE Category:** Cross-cutting</v>
      </c>
      <c r="Q354" s="127" t="s">
        <v>211</v>
      </c>
      <c r="R354" s="131" t="s">
        <v>212</v>
      </c>
      <c r="S354" s="132" t="s">
        <v>143</v>
      </c>
      <c r="T354" s="127"/>
    </row>
    <row r="355" spans="1:20" x14ac:dyDescent="0.35">
      <c r="A355" s="124" t="s">
        <v>1308</v>
      </c>
      <c r="B355" s="137" t="s">
        <v>1490</v>
      </c>
      <c r="C355" s="137" t="s">
        <v>118</v>
      </c>
      <c r="D355" s="131" t="s">
        <v>65</v>
      </c>
      <c r="E355" s="129"/>
      <c r="F355" s="131" t="s">
        <v>79</v>
      </c>
      <c r="G355" s="129"/>
      <c r="H355" s="73">
        <v>41</v>
      </c>
      <c r="I355" s="131" t="s">
        <v>29</v>
      </c>
      <c r="J355" s="137" t="s">
        <v>1399</v>
      </c>
      <c r="K355" s="137" t="s">
        <v>571</v>
      </c>
      <c r="L355" s="137">
        <v>0</v>
      </c>
      <c r="M355" s="137">
        <v>200</v>
      </c>
      <c r="N355" s="137">
        <v>2</v>
      </c>
      <c r="O355" s="129" t="s">
        <v>1013</v>
      </c>
      <c r="P355" s="213" t="str">
        <f>INDEX('Policy Characteristics'!J:J,MATCH($C355,'Policy Characteristics'!$C:$C,0))</f>
        <v>**Description:** This policy is a subsidy paid by the government to suppliers of electricity per unit of electricity generated from the selected plant type(s). // **Guidance for setting values:** Saudi Arabia does not have any subsidy paid to renewable or nuclear electricity producers.  Saudi Arabia's administratively-set electricity prices incorporate an implicity subsidy of roughly 40-60% relative to potential market rates, equivalent to roughly 70 - 120 SAR/MWh (depending on end user and usage tier).  // **CCE Category:** Cross-cutting</v>
      </c>
      <c r="Q355" s="127" t="s">
        <v>211</v>
      </c>
      <c r="R355" s="131" t="s">
        <v>212</v>
      </c>
      <c r="S355" s="132" t="s">
        <v>143</v>
      </c>
      <c r="T355" s="127"/>
    </row>
    <row r="356" spans="1:20" x14ac:dyDescent="0.35">
      <c r="A356" s="124" t="s">
        <v>1308</v>
      </c>
      <c r="B356" s="137" t="s">
        <v>1490</v>
      </c>
      <c r="C356" s="137" t="s">
        <v>118</v>
      </c>
      <c r="D356" s="131" t="s">
        <v>66</v>
      </c>
      <c r="E356" s="129"/>
      <c r="F356" s="131" t="s">
        <v>80</v>
      </c>
      <c r="G356" s="129"/>
      <c r="H356" s="73">
        <v>42</v>
      </c>
      <c r="I356" s="131" t="s">
        <v>30</v>
      </c>
      <c r="J356" s="137" t="s">
        <v>1399</v>
      </c>
      <c r="K356" s="137" t="s">
        <v>571</v>
      </c>
      <c r="L356" s="137">
        <v>0</v>
      </c>
      <c r="M356" s="137">
        <v>200</v>
      </c>
      <c r="N356" s="137">
        <v>2</v>
      </c>
      <c r="O356" s="129" t="s">
        <v>1013</v>
      </c>
      <c r="P356" s="213" t="str">
        <f>INDEX('Policy Characteristics'!J:J,MATCH($C356,'Policy Characteristics'!$C:$C,0))</f>
        <v>**Description:** This policy is a subsidy paid by the government to suppliers of electricity per unit of electricity generated from the selected plant type(s). // **Guidance for setting values:** Saudi Arabia does not have any subsidy paid to renewable or nuclear electricity producers.  Saudi Arabia's administratively-set electricity prices incorporate an implicity subsidy of roughly 40-60% relative to potential market rates, equivalent to roughly 70 - 120 SAR/MWh (depending on end user and usage tier).  // **CCE Category:** Cross-cutting</v>
      </c>
      <c r="Q356" s="127" t="s">
        <v>211</v>
      </c>
      <c r="R356" s="131" t="s">
        <v>212</v>
      </c>
      <c r="S356" s="132" t="s">
        <v>143</v>
      </c>
      <c r="T356" s="127"/>
    </row>
    <row r="357" spans="1:20" x14ac:dyDescent="0.35">
      <c r="A357" s="124" t="s">
        <v>1308</v>
      </c>
      <c r="B357" s="137" t="s">
        <v>1490</v>
      </c>
      <c r="C357" s="137" t="s">
        <v>118</v>
      </c>
      <c r="D357" s="131" t="s">
        <v>465</v>
      </c>
      <c r="E357" s="129"/>
      <c r="F357" s="131" t="s">
        <v>464</v>
      </c>
      <c r="G357" s="129"/>
      <c r="H357" s="73"/>
      <c r="I357" s="131" t="s">
        <v>30</v>
      </c>
      <c r="J357" s="137" t="s">
        <v>1399</v>
      </c>
      <c r="K357" s="137" t="s">
        <v>571</v>
      </c>
      <c r="L357" s="138"/>
      <c r="M357" s="138"/>
      <c r="N357" s="138"/>
      <c r="O357" s="129"/>
      <c r="P357" s="213" t="str">
        <f>INDEX('Policy Characteristics'!J:J,MATCH($C357,'Policy Characteristics'!$C:$C,0))</f>
        <v>**Description:** This policy is a subsidy paid by the government to suppliers of electricity per unit of electricity generated from the selected plant type(s). // **Guidance for setting values:** Saudi Arabia does not have any subsidy paid to renewable or nuclear electricity producers.  Saudi Arabia's administratively-set electricity prices incorporate an implicity subsidy of roughly 40-60% relative to potential market rates, equivalent to roughly 70 - 120 SAR/MWh (depending on end user and usage tier).  // **CCE Category:** Cross-cutting</v>
      </c>
      <c r="Q357" s="127"/>
      <c r="R357" s="131"/>
      <c r="S357" s="132"/>
      <c r="T357" s="127"/>
    </row>
    <row r="358" spans="1:20" x14ac:dyDescent="0.35">
      <c r="A358" s="124" t="s">
        <v>1308</v>
      </c>
      <c r="B358" s="137" t="s">
        <v>1490</v>
      </c>
      <c r="C358" s="137" t="s">
        <v>118</v>
      </c>
      <c r="D358" s="131" t="s">
        <v>475</v>
      </c>
      <c r="E358" s="129"/>
      <c r="F358" s="131" t="s">
        <v>476</v>
      </c>
      <c r="G358" s="129"/>
      <c r="H358" s="73">
        <v>184</v>
      </c>
      <c r="I358" s="131" t="s">
        <v>30</v>
      </c>
      <c r="J358" s="137" t="s">
        <v>1399</v>
      </c>
      <c r="K358" s="137" t="s">
        <v>571</v>
      </c>
      <c r="L358" s="137">
        <v>0</v>
      </c>
      <c r="M358" s="137">
        <v>200</v>
      </c>
      <c r="N358" s="137">
        <v>2</v>
      </c>
      <c r="O358" s="129" t="s">
        <v>1013</v>
      </c>
      <c r="P358" s="213" t="str">
        <f>INDEX('Policy Characteristics'!J:J,MATCH($C358,'Policy Characteristics'!$C:$C,0))</f>
        <v>**Description:** This policy is a subsidy paid by the government to suppliers of electricity per unit of electricity generated from the selected plant type(s). // **Guidance for setting values:** Saudi Arabia does not have any subsidy paid to renewable or nuclear electricity producers.  Saudi Arabia's administratively-set electricity prices incorporate an implicity subsidy of roughly 40-60% relative to potential market rates, equivalent to roughly 70 - 120 SAR/MWh (depending on end user and usage tier).  // **CCE Category:** Cross-cutting</v>
      </c>
      <c r="Q358" s="127" t="s">
        <v>211</v>
      </c>
      <c r="R358" s="131" t="s">
        <v>212</v>
      </c>
      <c r="S358" s="132" t="s">
        <v>143</v>
      </c>
      <c r="T358" s="127"/>
    </row>
    <row r="359" spans="1:20" x14ac:dyDescent="0.35">
      <c r="A359" s="124" t="s">
        <v>1308</v>
      </c>
      <c r="B359" s="137" t="s">
        <v>1490</v>
      </c>
      <c r="C359" s="137" t="s">
        <v>118</v>
      </c>
      <c r="D359" s="131" t="s">
        <v>1008</v>
      </c>
      <c r="E359" s="127"/>
      <c r="F359" s="131" t="s">
        <v>789</v>
      </c>
      <c r="G359" s="129"/>
      <c r="H359" s="73"/>
      <c r="I359" s="131" t="s">
        <v>30</v>
      </c>
      <c r="J359" s="137" t="s">
        <v>1399</v>
      </c>
      <c r="K359" s="137" t="s">
        <v>571</v>
      </c>
      <c r="L359" s="137"/>
      <c r="M359" s="137"/>
      <c r="N359" s="137"/>
      <c r="O359" s="129"/>
      <c r="P359" s="213" t="str">
        <f>INDEX('Policy Characteristics'!J:J,MATCH($C359,'Policy Characteristics'!$C:$C,0))</f>
        <v>**Description:** This policy is a subsidy paid by the government to suppliers of electricity per unit of electricity generated from the selected plant type(s). // **Guidance for setting values:** Saudi Arabia does not have any subsidy paid to renewable or nuclear electricity producers.  Saudi Arabia's administratively-set electricity prices incorporate an implicity subsidy of roughly 40-60% relative to potential market rates, equivalent to roughly 70 - 120 SAR/MWh (depending on end user and usage tier).  // **CCE Category:** Cross-cutting</v>
      </c>
      <c r="Q359" s="127"/>
      <c r="R359" s="131"/>
      <c r="S359" s="132"/>
      <c r="T359" s="127"/>
    </row>
    <row r="360" spans="1:20" x14ac:dyDescent="0.35">
      <c r="A360" s="124" t="s">
        <v>1308</v>
      </c>
      <c r="B360" s="137" t="s">
        <v>1490</v>
      </c>
      <c r="C360" s="137" t="s">
        <v>118</v>
      </c>
      <c r="D360" s="131" t="s">
        <v>1009</v>
      </c>
      <c r="E360" s="127"/>
      <c r="F360" s="131" t="s">
        <v>1010</v>
      </c>
      <c r="G360" s="129"/>
      <c r="H360" s="73"/>
      <c r="I360" s="131" t="s">
        <v>30</v>
      </c>
      <c r="J360" s="137" t="s">
        <v>1399</v>
      </c>
      <c r="K360" s="137" t="s">
        <v>571</v>
      </c>
      <c r="L360" s="137"/>
      <c r="M360" s="137"/>
      <c r="N360" s="137"/>
      <c r="O360" s="129"/>
      <c r="P360" s="213" t="str">
        <f>INDEX('Policy Characteristics'!J:J,MATCH($C360,'Policy Characteristics'!$C:$C,0))</f>
        <v>**Description:** This policy is a subsidy paid by the government to suppliers of electricity per unit of electricity generated from the selected plant type(s). // **Guidance for setting values:** Saudi Arabia does not have any subsidy paid to renewable or nuclear electricity producers.  Saudi Arabia's administratively-set electricity prices incorporate an implicity subsidy of roughly 40-60% relative to potential market rates, equivalent to roughly 70 - 120 SAR/MWh (depending on end user and usage tier).  // **CCE Category:** Cross-cutting</v>
      </c>
      <c r="Q360" s="127"/>
      <c r="R360" s="131"/>
      <c r="S360" s="132"/>
      <c r="T360" s="127"/>
    </row>
    <row r="361" spans="1:20" x14ac:dyDescent="0.35">
      <c r="A361" s="124" t="s">
        <v>1308</v>
      </c>
      <c r="B361" s="137" t="s">
        <v>1490</v>
      </c>
      <c r="C361" s="137" t="s">
        <v>118</v>
      </c>
      <c r="D361" s="131" t="s">
        <v>1096</v>
      </c>
      <c r="E361" s="127"/>
      <c r="F361" s="131" t="s">
        <v>791</v>
      </c>
      <c r="G361" s="129"/>
      <c r="H361" s="73"/>
      <c r="I361" s="131" t="s">
        <v>30</v>
      </c>
      <c r="J361" s="137" t="s">
        <v>1399</v>
      </c>
      <c r="K361" s="137" t="s">
        <v>571</v>
      </c>
      <c r="L361" s="137"/>
      <c r="M361" s="137"/>
      <c r="N361" s="137"/>
      <c r="O361" s="129"/>
      <c r="P361" s="213" t="str">
        <f>INDEX('Policy Characteristics'!J:J,MATCH($C361,'Policy Characteristics'!$C:$C,0))</f>
        <v>**Description:** This policy is a subsidy paid by the government to suppliers of electricity per unit of electricity generated from the selected plant type(s). // **Guidance for setting values:** Saudi Arabia does not have any subsidy paid to renewable or nuclear electricity producers.  Saudi Arabia's administratively-set electricity prices incorporate an implicity subsidy of roughly 40-60% relative to potential market rates, equivalent to roughly 70 - 120 SAR/MWh (depending on end user and usage tier).  // **CCE Category:** Cross-cutting</v>
      </c>
      <c r="Q361" s="127"/>
      <c r="R361" s="131"/>
      <c r="S361" s="132"/>
      <c r="T361" s="127"/>
    </row>
    <row r="362" spans="1:20" x14ac:dyDescent="0.35">
      <c r="A362" s="124" t="s">
        <v>1308</v>
      </c>
      <c r="B362" s="61" t="s">
        <v>1491</v>
      </c>
      <c r="C362" s="61" t="s">
        <v>282</v>
      </c>
      <c r="D362" s="127"/>
      <c r="E362" s="127"/>
      <c r="F362" s="127"/>
      <c r="G362" s="127"/>
      <c r="H362" s="73">
        <v>43</v>
      </c>
      <c r="I362" s="127" t="s">
        <v>29</v>
      </c>
      <c r="J362" s="61" t="s">
        <v>1400</v>
      </c>
      <c r="K362" s="61" t="s">
        <v>570</v>
      </c>
      <c r="L362" s="133">
        <v>0</v>
      </c>
      <c r="M362" s="134">
        <v>1</v>
      </c>
      <c r="N362" s="134">
        <v>0.01</v>
      </c>
      <c r="O362" s="127" t="s">
        <v>18</v>
      </c>
      <c r="P362" s="213" t="str">
        <f>INDEX('Policy Characteristics'!J:J,MATCH($C362,'Policy Characteristics'!$C:$C,0))</f>
        <v>**Description:** This policy reduces CO2 emissions from the cement industry by substituting other inputs, such as fly ash, for a portion of the clinker in cement. // **Guidance for setting values:**  If this policy is fully implemented, the share of clinker in cement is reduced to 60%.  // **CCE Category:** Cross-cutting</v>
      </c>
      <c r="Q362" s="127" t="s">
        <v>213</v>
      </c>
      <c r="R362" s="131" t="s">
        <v>214</v>
      </c>
      <c r="S362" s="135" t="s">
        <v>693</v>
      </c>
      <c r="T362" s="127"/>
    </row>
    <row r="363" spans="1:20" x14ac:dyDescent="0.35">
      <c r="A363" s="124" t="s">
        <v>1308</v>
      </c>
      <c r="B363" s="61" t="s">
        <v>1492</v>
      </c>
      <c r="C363" s="61" t="s">
        <v>702</v>
      </c>
      <c r="D363" s="127" t="s">
        <v>120</v>
      </c>
      <c r="E363" s="127" t="s">
        <v>703</v>
      </c>
      <c r="F363" s="131" t="s">
        <v>717</v>
      </c>
      <c r="G363" s="127" t="s">
        <v>709</v>
      </c>
      <c r="H363" s="73">
        <v>381</v>
      </c>
      <c r="I363" s="127" t="s">
        <v>30</v>
      </c>
      <c r="J363" s="61" t="s">
        <v>1401</v>
      </c>
      <c r="K363" s="61" t="s">
        <v>716</v>
      </c>
      <c r="L363" s="133">
        <v>0</v>
      </c>
      <c r="M363" s="133">
        <v>1</v>
      </c>
      <c r="N363" s="134">
        <v>0.01</v>
      </c>
      <c r="O363" s="127" t="s">
        <v>715</v>
      </c>
      <c r="P363" s="213" t="str">
        <f>INDEX('Policy Characteristics'!J:J,MATCH($C363,'Policy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v>
      </c>
      <c r="Q363" s="127" t="s">
        <v>223</v>
      </c>
      <c r="R363" s="131" t="s">
        <v>992</v>
      </c>
      <c r="S363" s="135"/>
      <c r="T363" s="127"/>
    </row>
    <row r="364" spans="1:20" x14ac:dyDescent="0.35">
      <c r="A364" s="124" t="s">
        <v>1308</v>
      </c>
      <c r="B364" s="137" t="s">
        <v>1492</v>
      </c>
      <c r="C364" s="137" t="s">
        <v>702</v>
      </c>
      <c r="D364" s="127" t="s">
        <v>120</v>
      </c>
      <c r="E364" s="127" t="s">
        <v>704</v>
      </c>
      <c r="F364" s="131" t="s">
        <v>717</v>
      </c>
      <c r="G364" s="127" t="s">
        <v>712</v>
      </c>
      <c r="H364" s="73">
        <v>382</v>
      </c>
      <c r="I364" s="127" t="s">
        <v>30</v>
      </c>
      <c r="J364" s="137" t="s">
        <v>1401</v>
      </c>
      <c r="K364" s="137" t="s">
        <v>716</v>
      </c>
      <c r="L364" s="138">
        <v>0</v>
      </c>
      <c r="M364" s="138">
        <v>1</v>
      </c>
      <c r="N364" s="138">
        <v>0.01</v>
      </c>
      <c r="O364" s="137" t="s">
        <v>715</v>
      </c>
      <c r="P364" s="213" t="str">
        <f>INDEX('Policy Characteristics'!J:J,MATCH($C364,'Policy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v>
      </c>
      <c r="Q364" s="137" t="s">
        <v>223</v>
      </c>
      <c r="R364" s="137" t="s">
        <v>992</v>
      </c>
      <c r="S364" s="135"/>
      <c r="T364" s="127"/>
    </row>
    <row r="365" spans="1:20" x14ac:dyDescent="0.35">
      <c r="A365" s="124" t="s">
        <v>1308</v>
      </c>
      <c r="B365" s="137" t="s">
        <v>1492</v>
      </c>
      <c r="C365" s="137" t="s">
        <v>702</v>
      </c>
      <c r="D365" s="127" t="s">
        <v>120</v>
      </c>
      <c r="E365" s="127" t="s">
        <v>705</v>
      </c>
      <c r="F365" s="131" t="s">
        <v>717</v>
      </c>
      <c r="G365" s="127" t="s">
        <v>713</v>
      </c>
      <c r="H365" s="73">
        <v>383</v>
      </c>
      <c r="I365" s="127" t="s">
        <v>29</v>
      </c>
      <c r="J365" s="137" t="s">
        <v>1401</v>
      </c>
      <c r="K365" s="137" t="s">
        <v>716</v>
      </c>
      <c r="L365" s="138">
        <v>0</v>
      </c>
      <c r="M365" s="138">
        <v>1</v>
      </c>
      <c r="N365" s="138">
        <v>0.01</v>
      </c>
      <c r="O365" s="137" t="s">
        <v>715</v>
      </c>
      <c r="P365" s="213" t="str">
        <f>INDEX('Policy Characteristics'!J:J,MATCH($C365,'Policy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v>
      </c>
      <c r="Q365" s="137" t="s">
        <v>223</v>
      </c>
      <c r="R365" s="137" t="s">
        <v>992</v>
      </c>
      <c r="S365" s="135"/>
      <c r="T365" s="127"/>
    </row>
    <row r="366" spans="1:20" x14ac:dyDescent="0.35">
      <c r="A366" s="124" t="s">
        <v>1308</v>
      </c>
      <c r="B366" s="137" t="s">
        <v>1492</v>
      </c>
      <c r="C366" s="137" t="s">
        <v>702</v>
      </c>
      <c r="D366" s="127" t="s">
        <v>120</v>
      </c>
      <c r="E366" s="127" t="s">
        <v>706</v>
      </c>
      <c r="F366" s="131" t="s">
        <v>717</v>
      </c>
      <c r="G366" s="127" t="s">
        <v>710</v>
      </c>
      <c r="H366" s="73">
        <v>384</v>
      </c>
      <c r="I366" s="127" t="s">
        <v>30</v>
      </c>
      <c r="J366" s="137" t="s">
        <v>1401</v>
      </c>
      <c r="K366" s="137" t="s">
        <v>716</v>
      </c>
      <c r="L366" s="138">
        <v>0</v>
      </c>
      <c r="M366" s="138">
        <v>1</v>
      </c>
      <c r="N366" s="138">
        <v>0.01</v>
      </c>
      <c r="O366" s="137" t="s">
        <v>715</v>
      </c>
      <c r="P366" s="213" t="str">
        <f>INDEX('Policy Characteristics'!J:J,MATCH($C366,'Policy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v>
      </c>
      <c r="Q366" s="137" t="s">
        <v>223</v>
      </c>
      <c r="R366" s="137" t="s">
        <v>992</v>
      </c>
      <c r="S366" s="135"/>
      <c r="T366" s="127"/>
    </row>
    <row r="367" spans="1:20" x14ac:dyDescent="0.35">
      <c r="A367" s="124" t="s">
        <v>1308</v>
      </c>
      <c r="B367" s="137" t="s">
        <v>1492</v>
      </c>
      <c r="C367" s="137" t="s">
        <v>702</v>
      </c>
      <c r="D367" s="127" t="s">
        <v>120</v>
      </c>
      <c r="E367" s="127" t="s">
        <v>707</v>
      </c>
      <c r="F367" s="131" t="s">
        <v>717</v>
      </c>
      <c r="G367" s="127" t="s">
        <v>711</v>
      </c>
      <c r="H367" s="73">
        <v>385</v>
      </c>
      <c r="I367" s="127" t="s">
        <v>30</v>
      </c>
      <c r="J367" s="137" t="s">
        <v>1401</v>
      </c>
      <c r="K367" s="137" t="s">
        <v>716</v>
      </c>
      <c r="L367" s="138">
        <v>0</v>
      </c>
      <c r="M367" s="138">
        <v>1</v>
      </c>
      <c r="N367" s="138">
        <v>0.01</v>
      </c>
      <c r="O367" s="137" t="s">
        <v>715</v>
      </c>
      <c r="P367" s="213" t="str">
        <f>INDEX('Policy Characteristics'!J:J,MATCH($C367,'Policy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v>
      </c>
      <c r="Q367" s="137" t="s">
        <v>223</v>
      </c>
      <c r="R367" s="137" t="s">
        <v>992</v>
      </c>
      <c r="S367" s="135"/>
      <c r="T367" s="127"/>
    </row>
    <row r="368" spans="1:20" x14ac:dyDescent="0.35">
      <c r="A368" s="124" t="s">
        <v>1308</v>
      </c>
      <c r="B368" s="137" t="s">
        <v>1492</v>
      </c>
      <c r="C368" s="137" t="s">
        <v>702</v>
      </c>
      <c r="D368" s="127" t="s">
        <v>120</v>
      </c>
      <c r="E368" s="127" t="s">
        <v>708</v>
      </c>
      <c r="F368" s="131" t="s">
        <v>717</v>
      </c>
      <c r="G368" s="127" t="s">
        <v>714</v>
      </c>
      <c r="H368" s="73">
        <v>386</v>
      </c>
      <c r="I368" s="127" t="s">
        <v>30</v>
      </c>
      <c r="J368" s="137" t="s">
        <v>1401</v>
      </c>
      <c r="K368" s="137" t="s">
        <v>716</v>
      </c>
      <c r="L368" s="138">
        <v>0</v>
      </c>
      <c r="M368" s="138">
        <v>1</v>
      </c>
      <c r="N368" s="138">
        <v>0.01</v>
      </c>
      <c r="O368" s="137" t="s">
        <v>715</v>
      </c>
      <c r="P368" s="213" t="str">
        <f>INDEX('Policy Characteristics'!J:J,MATCH($C368,'Policy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v>
      </c>
      <c r="Q368" s="137" t="s">
        <v>223</v>
      </c>
      <c r="R368" s="137" t="s">
        <v>992</v>
      </c>
      <c r="S368" s="135"/>
      <c r="T368" s="127"/>
    </row>
    <row r="369" spans="1:20" x14ac:dyDescent="0.35">
      <c r="A369" s="124" t="s">
        <v>1308</v>
      </c>
      <c r="B369" s="137" t="s">
        <v>1492</v>
      </c>
      <c r="C369" s="137" t="s">
        <v>702</v>
      </c>
      <c r="D369" s="127" t="s">
        <v>120</v>
      </c>
      <c r="E369" s="127" t="s">
        <v>996</v>
      </c>
      <c r="F369" s="131" t="s">
        <v>717</v>
      </c>
      <c r="G369" s="127" t="s">
        <v>999</v>
      </c>
      <c r="H369" s="73">
        <v>387</v>
      </c>
      <c r="I369" s="127" t="s">
        <v>29</v>
      </c>
      <c r="J369" s="137" t="s">
        <v>1401</v>
      </c>
      <c r="K369" s="137" t="s">
        <v>716</v>
      </c>
      <c r="L369" s="138">
        <v>0</v>
      </c>
      <c r="M369" s="138">
        <v>1</v>
      </c>
      <c r="N369" s="138">
        <v>0.01</v>
      </c>
      <c r="O369" s="137" t="s">
        <v>715</v>
      </c>
      <c r="P369" s="213" t="str">
        <f>INDEX('Policy Characteristics'!J:J,MATCH($C369,'Policy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v>
      </c>
      <c r="Q369" s="137" t="s">
        <v>223</v>
      </c>
      <c r="R369" s="137" t="s">
        <v>992</v>
      </c>
      <c r="S369" s="135"/>
      <c r="T369" s="127"/>
    </row>
    <row r="370" spans="1:20" x14ac:dyDescent="0.35">
      <c r="A370" s="124" t="s">
        <v>1308</v>
      </c>
      <c r="B370" s="137" t="s">
        <v>1492</v>
      </c>
      <c r="C370" s="137" t="s">
        <v>702</v>
      </c>
      <c r="D370" s="127" t="s">
        <v>120</v>
      </c>
      <c r="E370" s="127" t="s">
        <v>997</v>
      </c>
      <c r="F370" s="131" t="s">
        <v>717</v>
      </c>
      <c r="G370" s="127" t="s">
        <v>1001</v>
      </c>
      <c r="H370" s="73">
        <v>388</v>
      </c>
      <c r="I370" s="127" t="s">
        <v>29</v>
      </c>
      <c r="J370" s="137" t="s">
        <v>1401</v>
      </c>
      <c r="K370" s="137" t="s">
        <v>716</v>
      </c>
      <c r="L370" s="138">
        <v>0</v>
      </c>
      <c r="M370" s="138">
        <v>1</v>
      </c>
      <c r="N370" s="138">
        <v>0.01</v>
      </c>
      <c r="O370" s="137" t="s">
        <v>715</v>
      </c>
      <c r="P370" s="213" t="str">
        <f>INDEX('Policy Characteristics'!J:J,MATCH($C370,'Policy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v>
      </c>
      <c r="Q370" s="137" t="s">
        <v>223</v>
      </c>
      <c r="R370" s="137" t="s">
        <v>992</v>
      </c>
      <c r="S370" s="135"/>
      <c r="T370" s="127"/>
    </row>
    <row r="371" spans="1:20" x14ac:dyDescent="0.35">
      <c r="A371" s="124" t="s">
        <v>1308</v>
      </c>
      <c r="B371" s="137" t="s">
        <v>1492</v>
      </c>
      <c r="C371" s="137" t="s">
        <v>702</v>
      </c>
      <c r="D371" s="127" t="s">
        <v>120</v>
      </c>
      <c r="E371" s="127" t="s">
        <v>998</v>
      </c>
      <c r="F371" s="131" t="s">
        <v>717</v>
      </c>
      <c r="G371" s="127" t="s">
        <v>1002</v>
      </c>
      <c r="H371" s="73">
        <v>389</v>
      </c>
      <c r="I371" s="127" t="s">
        <v>30</v>
      </c>
      <c r="J371" s="137" t="s">
        <v>1401</v>
      </c>
      <c r="K371" s="137" t="s">
        <v>716</v>
      </c>
      <c r="L371" s="138">
        <v>0</v>
      </c>
      <c r="M371" s="138">
        <v>1</v>
      </c>
      <c r="N371" s="138">
        <v>0.01</v>
      </c>
      <c r="O371" s="137" t="s">
        <v>715</v>
      </c>
      <c r="P371" s="213" t="str">
        <f>INDEX('Policy Characteristics'!J:J,MATCH($C371,'Policy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v>
      </c>
      <c r="Q371" s="137" t="s">
        <v>223</v>
      </c>
      <c r="R371" s="137" t="s">
        <v>992</v>
      </c>
      <c r="S371" s="135"/>
      <c r="T371" s="127"/>
    </row>
    <row r="372" spans="1:20" x14ac:dyDescent="0.35">
      <c r="A372" s="124" t="s">
        <v>1308</v>
      </c>
      <c r="B372" s="137" t="s">
        <v>1492</v>
      </c>
      <c r="C372" s="137" t="s">
        <v>702</v>
      </c>
      <c r="D372" s="127" t="s">
        <v>120</v>
      </c>
      <c r="E372" s="127" t="s">
        <v>995</v>
      </c>
      <c r="F372" s="131" t="s">
        <v>717</v>
      </c>
      <c r="G372" s="127" t="s">
        <v>1000</v>
      </c>
      <c r="H372" s="73">
        <v>390</v>
      </c>
      <c r="I372" s="127" t="s">
        <v>30</v>
      </c>
      <c r="J372" s="137" t="s">
        <v>1401</v>
      </c>
      <c r="K372" s="137" t="s">
        <v>716</v>
      </c>
      <c r="L372" s="138">
        <v>0</v>
      </c>
      <c r="M372" s="138">
        <v>1</v>
      </c>
      <c r="N372" s="138">
        <v>0.01</v>
      </c>
      <c r="O372" s="137" t="s">
        <v>715</v>
      </c>
      <c r="P372" s="213" t="str">
        <f>INDEX('Policy Characteristics'!J:J,MATCH($C372,'Policy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v>
      </c>
      <c r="Q372" s="137" t="s">
        <v>223</v>
      </c>
      <c r="R372" s="137" t="s">
        <v>992</v>
      </c>
      <c r="S372" s="135"/>
      <c r="T372" s="127"/>
    </row>
    <row r="373" spans="1:20" s="5" customFormat="1" x14ac:dyDescent="0.35">
      <c r="A373" s="124" t="s">
        <v>1308</v>
      </c>
      <c r="B373" s="137" t="s">
        <v>1492</v>
      </c>
      <c r="C373" s="137" t="s">
        <v>702</v>
      </c>
      <c r="D373" s="131" t="s">
        <v>121</v>
      </c>
      <c r="E373" s="127" t="s">
        <v>703</v>
      </c>
      <c r="F373" s="131" t="s">
        <v>718</v>
      </c>
      <c r="G373" s="127" t="s">
        <v>709</v>
      </c>
      <c r="H373" s="73">
        <v>391</v>
      </c>
      <c r="I373" s="127" t="s">
        <v>30</v>
      </c>
      <c r="J373" s="137" t="s">
        <v>1401</v>
      </c>
      <c r="K373" s="137" t="s">
        <v>716</v>
      </c>
      <c r="L373" s="138">
        <v>0</v>
      </c>
      <c r="M373" s="138">
        <v>1</v>
      </c>
      <c r="N373" s="138">
        <v>0.01</v>
      </c>
      <c r="O373" s="137" t="s">
        <v>715</v>
      </c>
      <c r="P373" s="213" t="str">
        <f>INDEX('Policy Characteristics'!J:J,MATCH($C373,'Policy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v>
      </c>
      <c r="Q373" s="137" t="s">
        <v>223</v>
      </c>
      <c r="R373" s="137" t="s">
        <v>992</v>
      </c>
      <c r="S373" s="135"/>
      <c r="T373" s="127"/>
    </row>
    <row r="374" spans="1:20" s="5" customFormat="1" x14ac:dyDescent="0.35">
      <c r="A374" s="124" t="s">
        <v>1308</v>
      </c>
      <c r="B374" s="137" t="s">
        <v>1492</v>
      </c>
      <c r="C374" s="137" t="s">
        <v>702</v>
      </c>
      <c r="D374" s="131" t="s">
        <v>121</v>
      </c>
      <c r="E374" s="127" t="s">
        <v>704</v>
      </c>
      <c r="F374" s="131" t="s">
        <v>718</v>
      </c>
      <c r="G374" s="127" t="s">
        <v>712</v>
      </c>
      <c r="H374" s="73">
        <v>392</v>
      </c>
      <c r="I374" s="127" t="s">
        <v>30</v>
      </c>
      <c r="J374" s="137" t="s">
        <v>1401</v>
      </c>
      <c r="K374" s="137" t="s">
        <v>716</v>
      </c>
      <c r="L374" s="138">
        <v>0</v>
      </c>
      <c r="M374" s="138">
        <v>1</v>
      </c>
      <c r="N374" s="138">
        <v>0.01</v>
      </c>
      <c r="O374" s="137" t="s">
        <v>715</v>
      </c>
      <c r="P374" s="213" t="str">
        <f>INDEX('Policy Characteristics'!J:J,MATCH($C374,'Policy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v>
      </c>
      <c r="Q374" s="137" t="s">
        <v>223</v>
      </c>
      <c r="R374" s="137" t="s">
        <v>992</v>
      </c>
      <c r="S374" s="135"/>
      <c r="T374" s="127"/>
    </row>
    <row r="375" spans="1:20" s="5" customFormat="1" x14ac:dyDescent="0.35">
      <c r="A375" s="124" t="s">
        <v>1308</v>
      </c>
      <c r="B375" s="137" t="s">
        <v>1492</v>
      </c>
      <c r="C375" s="137" t="s">
        <v>702</v>
      </c>
      <c r="D375" s="131" t="s">
        <v>121</v>
      </c>
      <c r="E375" s="127" t="s">
        <v>705</v>
      </c>
      <c r="F375" s="131" t="s">
        <v>718</v>
      </c>
      <c r="G375" s="127" t="s">
        <v>713</v>
      </c>
      <c r="H375" s="73">
        <v>393</v>
      </c>
      <c r="I375" s="127" t="s">
        <v>30</v>
      </c>
      <c r="J375" s="137" t="s">
        <v>1401</v>
      </c>
      <c r="K375" s="137" t="s">
        <v>716</v>
      </c>
      <c r="L375" s="138">
        <v>0</v>
      </c>
      <c r="M375" s="138">
        <v>1</v>
      </c>
      <c r="N375" s="138">
        <v>0.01</v>
      </c>
      <c r="O375" s="137" t="s">
        <v>715</v>
      </c>
      <c r="P375" s="213" t="str">
        <f>INDEX('Policy Characteristics'!J:J,MATCH($C375,'Policy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v>
      </c>
      <c r="Q375" s="137" t="s">
        <v>223</v>
      </c>
      <c r="R375" s="137" t="s">
        <v>992</v>
      </c>
      <c r="S375" s="135"/>
      <c r="T375" s="127"/>
    </row>
    <row r="376" spans="1:20" s="5" customFormat="1" x14ac:dyDescent="0.35">
      <c r="A376" s="124" t="s">
        <v>1308</v>
      </c>
      <c r="B376" s="137" t="s">
        <v>1492</v>
      </c>
      <c r="C376" s="137" t="s">
        <v>702</v>
      </c>
      <c r="D376" s="131" t="s">
        <v>121</v>
      </c>
      <c r="E376" s="127" t="s">
        <v>706</v>
      </c>
      <c r="F376" s="131" t="s">
        <v>718</v>
      </c>
      <c r="G376" s="127" t="s">
        <v>710</v>
      </c>
      <c r="H376" s="73">
        <v>394</v>
      </c>
      <c r="I376" s="127" t="s">
        <v>30</v>
      </c>
      <c r="J376" s="137" t="s">
        <v>1401</v>
      </c>
      <c r="K376" s="137" t="s">
        <v>716</v>
      </c>
      <c r="L376" s="138">
        <v>0</v>
      </c>
      <c r="M376" s="138">
        <v>1</v>
      </c>
      <c r="N376" s="138">
        <v>0.01</v>
      </c>
      <c r="O376" s="137" t="s">
        <v>715</v>
      </c>
      <c r="P376" s="213" t="str">
        <f>INDEX('Policy Characteristics'!J:J,MATCH($C376,'Policy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v>
      </c>
      <c r="Q376" s="137" t="s">
        <v>223</v>
      </c>
      <c r="R376" s="137" t="s">
        <v>992</v>
      </c>
      <c r="S376" s="135"/>
      <c r="T376" s="127"/>
    </row>
    <row r="377" spans="1:20" x14ac:dyDescent="0.35">
      <c r="A377" s="124" t="s">
        <v>1308</v>
      </c>
      <c r="B377" s="137" t="s">
        <v>1492</v>
      </c>
      <c r="C377" s="137" t="s">
        <v>702</v>
      </c>
      <c r="D377" s="131" t="s">
        <v>121</v>
      </c>
      <c r="E377" s="127" t="s">
        <v>707</v>
      </c>
      <c r="F377" s="131" t="s">
        <v>718</v>
      </c>
      <c r="G377" s="127" t="s">
        <v>711</v>
      </c>
      <c r="H377" s="73">
        <v>395</v>
      </c>
      <c r="I377" s="127" t="s">
        <v>29</v>
      </c>
      <c r="J377" s="137" t="s">
        <v>1401</v>
      </c>
      <c r="K377" s="137" t="s">
        <v>716</v>
      </c>
      <c r="L377" s="138">
        <v>0</v>
      </c>
      <c r="M377" s="138">
        <v>1</v>
      </c>
      <c r="N377" s="138">
        <v>0.01</v>
      </c>
      <c r="O377" s="137" t="s">
        <v>715</v>
      </c>
      <c r="P377" s="213" t="str">
        <f>INDEX('Policy Characteristics'!J:J,MATCH($C377,'Policy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v>
      </c>
      <c r="Q377" s="137" t="s">
        <v>223</v>
      </c>
      <c r="R377" s="137" t="s">
        <v>992</v>
      </c>
      <c r="S377" s="135"/>
      <c r="T377" s="127"/>
    </row>
    <row r="378" spans="1:20" x14ac:dyDescent="0.35">
      <c r="A378" s="124" t="s">
        <v>1308</v>
      </c>
      <c r="B378" s="137" t="s">
        <v>1492</v>
      </c>
      <c r="C378" s="137" t="s">
        <v>702</v>
      </c>
      <c r="D378" s="131" t="s">
        <v>121</v>
      </c>
      <c r="E378" s="127" t="s">
        <v>708</v>
      </c>
      <c r="F378" s="131" t="s">
        <v>718</v>
      </c>
      <c r="G378" s="127" t="s">
        <v>714</v>
      </c>
      <c r="H378" s="73">
        <v>396</v>
      </c>
      <c r="I378" s="127" t="s">
        <v>30</v>
      </c>
      <c r="J378" s="137" t="s">
        <v>1401</v>
      </c>
      <c r="K378" s="137" t="s">
        <v>716</v>
      </c>
      <c r="L378" s="138">
        <v>0</v>
      </c>
      <c r="M378" s="138">
        <v>1</v>
      </c>
      <c r="N378" s="138">
        <v>0.01</v>
      </c>
      <c r="O378" s="137" t="s">
        <v>715</v>
      </c>
      <c r="P378" s="213" t="str">
        <f>INDEX('Policy Characteristics'!J:J,MATCH($C378,'Policy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v>
      </c>
      <c r="Q378" s="137" t="s">
        <v>223</v>
      </c>
      <c r="R378" s="137" t="s">
        <v>992</v>
      </c>
      <c r="S378" s="135"/>
      <c r="T378" s="127"/>
    </row>
    <row r="379" spans="1:20" x14ac:dyDescent="0.35">
      <c r="A379" s="124" t="s">
        <v>1308</v>
      </c>
      <c r="B379" s="137" t="s">
        <v>1492</v>
      </c>
      <c r="C379" s="137" t="s">
        <v>702</v>
      </c>
      <c r="D379" s="131" t="s">
        <v>121</v>
      </c>
      <c r="E379" s="127" t="s">
        <v>996</v>
      </c>
      <c r="F379" s="131" t="s">
        <v>718</v>
      </c>
      <c r="G379" s="127" t="s">
        <v>999</v>
      </c>
      <c r="H379" s="73">
        <v>397</v>
      </c>
      <c r="I379" s="127" t="s">
        <v>29</v>
      </c>
      <c r="J379" s="137" t="s">
        <v>1401</v>
      </c>
      <c r="K379" s="137" t="s">
        <v>716</v>
      </c>
      <c r="L379" s="138">
        <v>0</v>
      </c>
      <c r="M379" s="138">
        <v>1</v>
      </c>
      <c r="N379" s="138">
        <v>0.01</v>
      </c>
      <c r="O379" s="137" t="s">
        <v>715</v>
      </c>
      <c r="P379" s="213" t="str">
        <f>INDEX('Policy Characteristics'!J:J,MATCH($C379,'Policy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v>
      </c>
      <c r="Q379" s="137" t="s">
        <v>223</v>
      </c>
      <c r="R379" s="137" t="s">
        <v>992</v>
      </c>
      <c r="S379" s="135"/>
      <c r="T379" s="127"/>
    </row>
    <row r="380" spans="1:20" x14ac:dyDescent="0.35">
      <c r="A380" s="124" t="s">
        <v>1308</v>
      </c>
      <c r="B380" s="137" t="s">
        <v>1492</v>
      </c>
      <c r="C380" s="137" t="s">
        <v>702</v>
      </c>
      <c r="D380" s="131" t="s">
        <v>121</v>
      </c>
      <c r="E380" s="127" t="s">
        <v>997</v>
      </c>
      <c r="F380" s="131" t="s">
        <v>718</v>
      </c>
      <c r="G380" s="127" t="s">
        <v>1001</v>
      </c>
      <c r="H380" s="73">
        <v>398</v>
      </c>
      <c r="I380" s="127" t="s">
        <v>30</v>
      </c>
      <c r="J380" s="137" t="s">
        <v>1401</v>
      </c>
      <c r="K380" s="137" t="s">
        <v>716</v>
      </c>
      <c r="L380" s="138">
        <v>0</v>
      </c>
      <c r="M380" s="138">
        <v>1</v>
      </c>
      <c r="N380" s="138">
        <v>0.01</v>
      </c>
      <c r="O380" s="137" t="s">
        <v>715</v>
      </c>
      <c r="P380" s="213" t="str">
        <f>INDEX('Policy Characteristics'!J:J,MATCH($C380,'Policy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v>
      </c>
      <c r="Q380" s="137" t="s">
        <v>223</v>
      </c>
      <c r="R380" s="137" t="s">
        <v>992</v>
      </c>
      <c r="S380" s="135"/>
      <c r="T380" s="127"/>
    </row>
    <row r="381" spans="1:20" x14ac:dyDescent="0.35">
      <c r="A381" s="124" t="s">
        <v>1308</v>
      </c>
      <c r="B381" s="137" t="s">
        <v>1492</v>
      </c>
      <c r="C381" s="137" t="s">
        <v>702</v>
      </c>
      <c r="D381" s="131" t="s">
        <v>121</v>
      </c>
      <c r="E381" s="127" t="s">
        <v>998</v>
      </c>
      <c r="F381" s="131" t="s">
        <v>718</v>
      </c>
      <c r="G381" s="127" t="s">
        <v>1002</v>
      </c>
      <c r="H381" s="73">
        <v>399</v>
      </c>
      <c r="I381" s="127" t="s">
        <v>30</v>
      </c>
      <c r="J381" s="137" t="s">
        <v>1401</v>
      </c>
      <c r="K381" s="137" t="s">
        <v>716</v>
      </c>
      <c r="L381" s="138">
        <v>0</v>
      </c>
      <c r="M381" s="138">
        <v>1</v>
      </c>
      <c r="N381" s="138">
        <v>0.01</v>
      </c>
      <c r="O381" s="137" t="s">
        <v>715</v>
      </c>
      <c r="P381" s="213" t="str">
        <f>INDEX('Policy Characteristics'!J:J,MATCH($C381,'Policy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v>
      </c>
      <c r="Q381" s="137" t="s">
        <v>223</v>
      </c>
      <c r="R381" s="137" t="s">
        <v>992</v>
      </c>
      <c r="S381" s="135"/>
      <c r="T381" s="127"/>
    </row>
    <row r="382" spans="1:20" x14ac:dyDescent="0.35">
      <c r="A382" s="124" t="s">
        <v>1308</v>
      </c>
      <c r="B382" s="137" t="s">
        <v>1492</v>
      </c>
      <c r="C382" s="137" t="s">
        <v>702</v>
      </c>
      <c r="D382" s="131" t="s">
        <v>121</v>
      </c>
      <c r="E382" s="127" t="s">
        <v>995</v>
      </c>
      <c r="F382" s="131" t="s">
        <v>718</v>
      </c>
      <c r="G382" s="127" t="s">
        <v>1000</v>
      </c>
      <c r="H382" s="73">
        <v>400</v>
      </c>
      <c r="I382" s="127" t="s">
        <v>30</v>
      </c>
      <c r="J382" s="137" t="s">
        <v>1401</v>
      </c>
      <c r="K382" s="137" t="s">
        <v>716</v>
      </c>
      <c r="L382" s="138">
        <v>0</v>
      </c>
      <c r="M382" s="138">
        <v>1</v>
      </c>
      <c r="N382" s="138">
        <v>0.01</v>
      </c>
      <c r="O382" s="137" t="s">
        <v>715</v>
      </c>
      <c r="P382" s="213" t="str">
        <f>INDEX('Policy Characteristics'!J:J,MATCH($C382,'Policy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v>
      </c>
      <c r="Q382" s="137" t="s">
        <v>223</v>
      </c>
      <c r="R382" s="137" t="s">
        <v>992</v>
      </c>
      <c r="S382" s="135"/>
      <c r="T382" s="127"/>
    </row>
    <row r="383" spans="1:20" x14ac:dyDescent="0.35">
      <c r="A383" s="124" t="s">
        <v>1308</v>
      </c>
      <c r="B383" s="137" t="s">
        <v>1492</v>
      </c>
      <c r="C383" s="137" t="s">
        <v>702</v>
      </c>
      <c r="D383" s="131" t="s">
        <v>122</v>
      </c>
      <c r="E383" s="127" t="s">
        <v>703</v>
      </c>
      <c r="F383" s="131" t="s">
        <v>719</v>
      </c>
      <c r="G383" s="127" t="s">
        <v>709</v>
      </c>
      <c r="H383" s="73">
        <v>401</v>
      </c>
      <c r="I383" s="127" t="s">
        <v>30</v>
      </c>
      <c r="J383" s="137" t="s">
        <v>1401</v>
      </c>
      <c r="K383" s="137" t="s">
        <v>716</v>
      </c>
      <c r="L383" s="138">
        <v>0</v>
      </c>
      <c r="M383" s="138">
        <v>1</v>
      </c>
      <c r="N383" s="138">
        <v>0.01</v>
      </c>
      <c r="O383" s="137" t="s">
        <v>715</v>
      </c>
      <c r="P383" s="213" t="str">
        <f>INDEX('Policy Characteristics'!J:J,MATCH($C383,'Policy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v>
      </c>
      <c r="Q383" s="137" t="s">
        <v>223</v>
      </c>
      <c r="R383" s="137" t="s">
        <v>992</v>
      </c>
      <c r="S383" s="135"/>
      <c r="T383" s="127"/>
    </row>
    <row r="384" spans="1:20" x14ac:dyDescent="0.35">
      <c r="A384" s="124" t="s">
        <v>1308</v>
      </c>
      <c r="B384" s="137" t="s">
        <v>1492</v>
      </c>
      <c r="C384" s="137" t="s">
        <v>702</v>
      </c>
      <c r="D384" s="131" t="s">
        <v>122</v>
      </c>
      <c r="E384" s="127" t="s">
        <v>704</v>
      </c>
      <c r="F384" s="131" t="s">
        <v>719</v>
      </c>
      <c r="G384" s="127" t="s">
        <v>712</v>
      </c>
      <c r="H384" s="73">
        <v>402</v>
      </c>
      <c r="I384" s="127" t="s">
        <v>30</v>
      </c>
      <c r="J384" s="137" t="s">
        <v>1401</v>
      </c>
      <c r="K384" s="137" t="s">
        <v>716</v>
      </c>
      <c r="L384" s="138">
        <v>0</v>
      </c>
      <c r="M384" s="138">
        <v>1</v>
      </c>
      <c r="N384" s="138">
        <v>0.01</v>
      </c>
      <c r="O384" s="137" t="s">
        <v>715</v>
      </c>
      <c r="P384" s="213" t="str">
        <f>INDEX('Policy Characteristics'!J:J,MATCH($C384,'Policy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v>
      </c>
      <c r="Q384" s="137" t="s">
        <v>223</v>
      </c>
      <c r="R384" s="137" t="s">
        <v>992</v>
      </c>
      <c r="S384" s="135"/>
      <c r="T384" s="127"/>
    </row>
    <row r="385" spans="1:20" x14ac:dyDescent="0.35">
      <c r="A385" s="124" t="s">
        <v>1308</v>
      </c>
      <c r="B385" s="137" t="s">
        <v>1492</v>
      </c>
      <c r="C385" s="137" t="s">
        <v>702</v>
      </c>
      <c r="D385" s="131" t="s">
        <v>122</v>
      </c>
      <c r="E385" s="127" t="s">
        <v>705</v>
      </c>
      <c r="F385" s="131" t="s">
        <v>719</v>
      </c>
      <c r="G385" s="127" t="s">
        <v>713</v>
      </c>
      <c r="H385" s="73">
        <v>403</v>
      </c>
      <c r="I385" s="127" t="s">
        <v>29</v>
      </c>
      <c r="J385" s="137" t="s">
        <v>1401</v>
      </c>
      <c r="K385" s="137" t="s">
        <v>716</v>
      </c>
      <c r="L385" s="138">
        <v>0</v>
      </c>
      <c r="M385" s="138">
        <v>1</v>
      </c>
      <c r="N385" s="138">
        <v>0.01</v>
      </c>
      <c r="O385" s="137" t="s">
        <v>715</v>
      </c>
      <c r="P385" s="213" t="str">
        <f>INDEX('Policy Characteristics'!J:J,MATCH($C385,'Policy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v>
      </c>
      <c r="Q385" s="137" t="s">
        <v>223</v>
      </c>
      <c r="R385" s="137" t="s">
        <v>992</v>
      </c>
      <c r="S385" s="135"/>
      <c r="T385" s="127"/>
    </row>
    <row r="386" spans="1:20" x14ac:dyDescent="0.35">
      <c r="A386" s="124" t="s">
        <v>1308</v>
      </c>
      <c r="B386" s="137" t="s">
        <v>1492</v>
      </c>
      <c r="C386" s="137" t="s">
        <v>702</v>
      </c>
      <c r="D386" s="131" t="s">
        <v>122</v>
      </c>
      <c r="E386" s="127" t="s">
        <v>706</v>
      </c>
      <c r="F386" s="131" t="s">
        <v>719</v>
      </c>
      <c r="G386" s="127" t="s">
        <v>710</v>
      </c>
      <c r="H386" s="73">
        <v>404</v>
      </c>
      <c r="I386" s="127" t="s">
        <v>30</v>
      </c>
      <c r="J386" s="137" t="s">
        <v>1401</v>
      </c>
      <c r="K386" s="137" t="s">
        <v>716</v>
      </c>
      <c r="L386" s="138">
        <v>0</v>
      </c>
      <c r="M386" s="138">
        <v>1</v>
      </c>
      <c r="N386" s="138">
        <v>0.01</v>
      </c>
      <c r="O386" s="137" t="s">
        <v>715</v>
      </c>
      <c r="P386" s="213" t="str">
        <f>INDEX('Policy Characteristics'!J:J,MATCH($C386,'Policy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v>
      </c>
      <c r="Q386" s="137" t="s">
        <v>223</v>
      </c>
      <c r="R386" s="137" t="s">
        <v>992</v>
      </c>
      <c r="S386" s="135"/>
      <c r="T386" s="127"/>
    </row>
    <row r="387" spans="1:20" x14ac:dyDescent="0.35">
      <c r="A387" s="124" t="s">
        <v>1308</v>
      </c>
      <c r="B387" s="137" t="s">
        <v>1492</v>
      </c>
      <c r="C387" s="137" t="s">
        <v>702</v>
      </c>
      <c r="D387" s="131" t="s">
        <v>122</v>
      </c>
      <c r="E387" s="127" t="s">
        <v>707</v>
      </c>
      <c r="F387" s="131" t="s">
        <v>719</v>
      </c>
      <c r="G387" s="127" t="s">
        <v>711</v>
      </c>
      <c r="H387" s="73">
        <v>405</v>
      </c>
      <c r="I387" s="127" t="s">
        <v>30</v>
      </c>
      <c r="J387" s="137" t="s">
        <v>1401</v>
      </c>
      <c r="K387" s="137" t="s">
        <v>716</v>
      </c>
      <c r="L387" s="138">
        <v>0</v>
      </c>
      <c r="M387" s="138">
        <v>1</v>
      </c>
      <c r="N387" s="138">
        <v>0.01</v>
      </c>
      <c r="O387" s="137" t="s">
        <v>715</v>
      </c>
      <c r="P387" s="213" t="str">
        <f>INDEX('Policy Characteristics'!J:J,MATCH($C387,'Policy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v>
      </c>
      <c r="Q387" s="137" t="s">
        <v>223</v>
      </c>
      <c r="R387" s="137" t="s">
        <v>992</v>
      </c>
      <c r="S387" s="135"/>
      <c r="T387" s="127"/>
    </row>
    <row r="388" spans="1:20" x14ac:dyDescent="0.35">
      <c r="A388" s="124" t="s">
        <v>1308</v>
      </c>
      <c r="B388" s="137" t="s">
        <v>1492</v>
      </c>
      <c r="C388" s="137" t="s">
        <v>702</v>
      </c>
      <c r="D388" s="131" t="s">
        <v>122</v>
      </c>
      <c r="E388" s="127" t="s">
        <v>708</v>
      </c>
      <c r="F388" s="131" t="s">
        <v>719</v>
      </c>
      <c r="G388" s="127" t="s">
        <v>714</v>
      </c>
      <c r="H388" s="73">
        <v>406</v>
      </c>
      <c r="I388" s="127" t="s">
        <v>30</v>
      </c>
      <c r="J388" s="137" t="s">
        <v>1401</v>
      </c>
      <c r="K388" s="137" t="s">
        <v>716</v>
      </c>
      <c r="L388" s="138">
        <v>0</v>
      </c>
      <c r="M388" s="138">
        <v>1</v>
      </c>
      <c r="N388" s="138">
        <v>0.01</v>
      </c>
      <c r="O388" s="137" t="s">
        <v>715</v>
      </c>
      <c r="P388" s="213" t="str">
        <f>INDEX('Policy Characteristics'!J:J,MATCH($C388,'Policy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v>
      </c>
      <c r="Q388" s="137" t="s">
        <v>223</v>
      </c>
      <c r="R388" s="137" t="s">
        <v>992</v>
      </c>
      <c r="S388" s="135"/>
      <c r="T388" s="127"/>
    </row>
    <row r="389" spans="1:20" x14ac:dyDescent="0.35">
      <c r="A389" s="124" t="s">
        <v>1308</v>
      </c>
      <c r="B389" s="137" t="s">
        <v>1492</v>
      </c>
      <c r="C389" s="137" t="s">
        <v>702</v>
      </c>
      <c r="D389" s="131" t="s">
        <v>122</v>
      </c>
      <c r="E389" s="127" t="s">
        <v>996</v>
      </c>
      <c r="F389" s="131" t="s">
        <v>719</v>
      </c>
      <c r="G389" s="127" t="s">
        <v>999</v>
      </c>
      <c r="H389" s="73">
        <v>407</v>
      </c>
      <c r="I389" s="127" t="s">
        <v>29</v>
      </c>
      <c r="J389" s="137" t="s">
        <v>1401</v>
      </c>
      <c r="K389" s="137" t="s">
        <v>716</v>
      </c>
      <c r="L389" s="138">
        <v>0</v>
      </c>
      <c r="M389" s="138">
        <v>1</v>
      </c>
      <c r="N389" s="138">
        <v>0.01</v>
      </c>
      <c r="O389" s="137" t="s">
        <v>715</v>
      </c>
      <c r="P389" s="213" t="str">
        <f>INDEX('Policy Characteristics'!J:J,MATCH($C389,'Policy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v>
      </c>
      <c r="Q389" s="137" t="s">
        <v>223</v>
      </c>
      <c r="R389" s="137" t="s">
        <v>992</v>
      </c>
      <c r="S389" s="135"/>
      <c r="T389" s="127"/>
    </row>
    <row r="390" spans="1:20" x14ac:dyDescent="0.35">
      <c r="A390" s="124" t="s">
        <v>1308</v>
      </c>
      <c r="B390" s="137" t="s">
        <v>1492</v>
      </c>
      <c r="C390" s="137" t="s">
        <v>702</v>
      </c>
      <c r="D390" s="131" t="s">
        <v>122</v>
      </c>
      <c r="E390" s="127" t="s">
        <v>997</v>
      </c>
      <c r="F390" s="131" t="s">
        <v>719</v>
      </c>
      <c r="G390" s="127" t="s">
        <v>1001</v>
      </c>
      <c r="H390" s="73">
        <v>408</v>
      </c>
      <c r="I390" s="127" t="s">
        <v>29</v>
      </c>
      <c r="J390" s="137" t="s">
        <v>1401</v>
      </c>
      <c r="K390" s="137" t="s">
        <v>716</v>
      </c>
      <c r="L390" s="138">
        <v>0</v>
      </c>
      <c r="M390" s="138">
        <v>1</v>
      </c>
      <c r="N390" s="138">
        <v>0.01</v>
      </c>
      <c r="O390" s="137" t="s">
        <v>715</v>
      </c>
      <c r="P390" s="213" t="str">
        <f>INDEX('Policy Characteristics'!J:J,MATCH($C390,'Policy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v>
      </c>
      <c r="Q390" s="137" t="s">
        <v>223</v>
      </c>
      <c r="R390" s="137" t="s">
        <v>992</v>
      </c>
      <c r="S390" s="135"/>
      <c r="T390" s="127"/>
    </row>
    <row r="391" spans="1:20" x14ac:dyDescent="0.35">
      <c r="A391" s="124" t="s">
        <v>1308</v>
      </c>
      <c r="B391" s="137" t="s">
        <v>1492</v>
      </c>
      <c r="C391" s="137" t="s">
        <v>702</v>
      </c>
      <c r="D391" s="131" t="s">
        <v>122</v>
      </c>
      <c r="E391" s="127" t="s">
        <v>998</v>
      </c>
      <c r="F391" s="131" t="s">
        <v>719</v>
      </c>
      <c r="G391" s="127" t="s">
        <v>1002</v>
      </c>
      <c r="H391" s="73">
        <v>409</v>
      </c>
      <c r="I391" s="127" t="s">
        <v>30</v>
      </c>
      <c r="J391" s="137" t="s">
        <v>1401</v>
      </c>
      <c r="K391" s="137" t="s">
        <v>716</v>
      </c>
      <c r="L391" s="138">
        <v>0</v>
      </c>
      <c r="M391" s="138">
        <v>1</v>
      </c>
      <c r="N391" s="138">
        <v>0.01</v>
      </c>
      <c r="O391" s="137" t="s">
        <v>715</v>
      </c>
      <c r="P391" s="213" t="str">
        <f>INDEX('Policy Characteristics'!J:J,MATCH($C391,'Policy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v>
      </c>
      <c r="Q391" s="137" t="s">
        <v>223</v>
      </c>
      <c r="R391" s="137" t="s">
        <v>992</v>
      </c>
      <c r="S391" s="135"/>
      <c r="T391" s="127"/>
    </row>
    <row r="392" spans="1:20" s="5" customFormat="1" x14ac:dyDescent="0.35">
      <c r="A392" s="124" t="s">
        <v>1308</v>
      </c>
      <c r="B392" s="137" t="s">
        <v>1492</v>
      </c>
      <c r="C392" s="137" t="s">
        <v>702</v>
      </c>
      <c r="D392" s="131" t="s">
        <v>122</v>
      </c>
      <c r="E392" s="127" t="s">
        <v>995</v>
      </c>
      <c r="F392" s="131" t="s">
        <v>719</v>
      </c>
      <c r="G392" s="127" t="s">
        <v>1000</v>
      </c>
      <c r="H392" s="73">
        <v>410</v>
      </c>
      <c r="I392" s="127" t="s">
        <v>30</v>
      </c>
      <c r="J392" s="137" t="s">
        <v>1401</v>
      </c>
      <c r="K392" s="137" t="s">
        <v>716</v>
      </c>
      <c r="L392" s="138">
        <v>0</v>
      </c>
      <c r="M392" s="138">
        <v>1</v>
      </c>
      <c r="N392" s="138">
        <v>0.01</v>
      </c>
      <c r="O392" s="137" t="s">
        <v>715</v>
      </c>
      <c r="P392" s="213" t="str">
        <f>INDEX('Policy Characteristics'!J:J,MATCH($C392,'Policy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v>
      </c>
      <c r="Q392" s="137" t="s">
        <v>223</v>
      </c>
      <c r="R392" s="137" t="s">
        <v>992</v>
      </c>
      <c r="S392" s="135"/>
      <c r="T392" s="127"/>
    </row>
    <row r="393" spans="1:20" x14ac:dyDescent="0.35">
      <c r="A393" s="124" t="s">
        <v>1308</v>
      </c>
      <c r="B393" s="137" t="s">
        <v>1492</v>
      </c>
      <c r="C393" s="137" t="s">
        <v>702</v>
      </c>
      <c r="D393" s="131" t="s">
        <v>123</v>
      </c>
      <c r="E393" s="127" t="s">
        <v>703</v>
      </c>
      <c r="F393" s="131" t="s">
        <v>720</v>
      </c>
      <c r="G393" s="127" t="s">
        <v>709</v>
      </c>
      <c r="H393" s="73">
        <v>411</v>
      </c>
      <c r="I393" s="127" t="s">
        <v>30</v>
      </c>
      <c r="J393" s="137" t="s">
        <v>1401</v>
      </c>
      <c r="K393" s="137" t="s">
        <v>716</v>
      </c>
      <c r="L393" s="138">
        <v>0</v>
      </c>
      <c r="M393" s="138">
        <v>1</v>
      </c>
      <c r="N393" s="138">
        <v>0.01</v>
      </c>
      <c r="O393" s="137" t="s">
        <v>715</v>
      </c>
      <c r="P393" s="213" t="str">
        <f>INDEX('Policy Characteristics'!J:J,MATCH($C393,'Policy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v>
      </c>
      <c r="Q393" s="137" t="s">
        <v>223</v>
      </c>
      <c r="R393" s="137" t="s">
        <v>992</v>
      </c>
      <c r="S393" s="135"/>
      <c r="T393" s="127"/>
    </row>
    <row r="394" spans="1:20" x14ac:dyDescent="0.35">
      <c r="A394" s="124" t="s">
        <v>1308</v>
      </c>
      <c r="B394" s="137" t="s">
        <v>1492</v>
      </c>
      <c r="C394" s="137" t="s">
        <v>702</v>
      </c>
      <c r="D394" s="131" t="s">
        <v>123</v>
      </c>
      <c r="E394" s="127" t="s">
        <v>704</v>
      </c>
      <c r="F394" s="131" t="s">
        <v>720</v>
      </c>
      <c r="G394" s="127" t="s">
        <v>712</v>
      </c>
      <c r="H394" s="73">
        <v>412</v>
      </c>
      <c r="I394" s="127" t="s">
        <v>30</v>
      </c>
      <c r="J394" s="137" t="s">
        <v>1401</v>
      </c>
      <c r="K394" s="137" t="s">
        <v>716</v>
      </c>
      <c r="L394" s="138">
        <v>0</v>
      </c>
      <c r="M394" s="138">
        <v>1</v>
      </c>
      <c r="N394" s="138">
        <v>0.01</v>
      </c>
      <c r="O394" s="137" t="s">
        <v>715</v>
      </c>
      <c r="P394" s="213" t="str">
        <f>INDEX('Policy Characteristics'!J:J,MATCH($C394,'Policy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v>
      </c>
      <c r="Q394" s="137" t="s">
        <v>223</v>
      </c>
      <c r="R394" s="137" t="s">
        <v>992</v>
      </c>
      <c r="S394" s="135"/>
      <c r="T394" s="127"/>
    </row>
    <row r="395" spans="1:20" x14ac:dyDescent="0.35">
      <c r="A395" s="124" t="s">
        <v>1308</v>
      </c>
      <c r="B395" s="137" t="s">
        <v>1492</v>
      </c>
      <c r="C395" s="137" t="s">
        <v>702</v>
      </c>
      <c r="D395" s="131" t="s">
        <v>123</v>
      </c>
      <c r="E395" s="127" t="s">
        <v>705</v>
      </c>
      <c r="F395" s="131" t="s">
        <v>720</v>
      </c>
      <c r="G395" s="127" t="s">
        <v>713</v>
      </c>
      <c r="H395" s="73">
        <v>413</v>
      </c>
      <c r="I395" s="127" t="s">
        <v>29</v>
      </c>
      <c r="J395" s="137" t="s">
        <v>1401</v>
      </c>
      <c r="K395" s="137" t="s">
        <v>716</v>
      </c>
      <c r="L395" s="138">
        <v>0</v>
      </c>
      <c r="M395" s="138">
        <v>1</v>
      </c>
      <c r="N395" s="138">
        <v>0.01</v>
      </c>
      <c r="O395" s="137" t="s">
        <v>715</v>
      </c>
      <c r="P395" s="213" t="str">
        <f>INDEX('Policy Characteristics'!J:J,MATCH($C395,'Policy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v>
      </c>
      <c r="Q395" s="137" t="s">
        <v>223</v>
      </c>
      <c r="R395" s="137" t="s">
        <v>992</v>
      </c>
      <c r="S395" s="135"/>
      <c r="T395" s="127"/>
    </row>
    <row r="396" spans="1:20" x14ac:dyDescent="0.35">
      <c r="A396" s="124" t="s">
        <v>1308</v>
      </c>
      <c r="B396" s="137" t="s">
        <v>1492</v>
      </c>
      <c r="C396" s="137" t="s">
        <v>702</v>
      </c>
      <c r="D396" s="131" t="s">
        <v>123</v>
      </c>
      <c r="E396" s="127" t="s">
        <v>706</v>
      </c>
      <c r="F396" s="131" t="s">
        <v>720</v>
      </c>
      <c r="G396" s="127" t="s">
        <v>710</v>
      </c>
      <c r="H396" s="73">
        <v>414</v>
      </c>
      <c r="I396" s="127" t="s">
        <v>30</v>
      </c>
      <c r="J396" s="137" t="s">
        <v>1401</v>
      </c>
      <c r="K396" s="137" t="s">
        <v>716</v>
      </c>
      <c r="L396" s="138">
        <v>0</v>
      </c>
      <c r="M396" s="138">
        <v>1</v>
      </c>
      <c r="N396" s="138">
        <v>0.01</v>
      </c>
      <c r="O396" s="137" t="s">
        <v>715</v>
      </c>
      <c r="P396" s="213" t="str">
        <f>INDEX('Policy Characteristics'!J:J,MATCH($C396,'Policy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v>
      </c>
      <c r="Q396" s="137" t="s">
        <v>223</v>
      </c>
      <c r="R396" s="137" t="s">
        <v>992</v>
      </c>
      <c r="S396" s="135"/>
      <c r="T396" s="127"/>
    </row>
    <row r="397" spans="1:20" x14ac:dyDescent="0.35">
      <c r="A397" s="124" t="s">
        <v>1308</v>
      </c>
      <c r="B397" s="137" t="s">
        <v>1492</v>
      </c>
      <c r="C397" s="137" t="s">
        <v>702</v>
      </c>
      <c r="D397" s="131" t="s">
        <v>123</v>
      </c>
      <c r="E397" s="127" t="s">
        <v>707</v>
      </c>
      <c r="F397" s="131" t="s">
        <v>720</v>
      </c>
      <c r="G397" s="127" t="s">
        <v>711</v>
      </c>
      <c r="H397" s="73">
        <v>415</v>
      </c>
      <c r="I397" s="127" t="s">
        <v>30</v>
      </c>
      <c r="J397" s="137" t="s">
        <v>1401</v>
      </c>
      <c r="K397" s="137" t="s">
        <v>716</v>
      </c>
      <c r="L397" s="138">
        <v>0</v>
      </c>
      <c r="M397" s="138">
        <v>1</v>
      </c>
      <c r="N397" s="138">
        <v>0.01</v>
      </c>
      <c r="O397" s="137" t="s">
        <v>715</v>
      </c>
      <c r="P397" s="213" t="str">
        <f>INDEX('Policy Characteristics'!J:J,MATCH($C397,'Policy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v>
      </c>
      <c r="Q397" s="137" t="s">
        <v>223</v>
      </c>
      <c r="R397" s="137" t="s">
        <v>992</v>
      </c>
      <c r="S397" s="135"/>
      <c r="T397" s="127"/>
    </row>
    <row r="398" spans="1:20" x14ac:dyDescent="0.35">
      <c r="A398" s="124" t="s">
        <v>1308</v>
      </c>
      <c r="B398" s="137" t="s">
        <v>1492</v>
      </c>
      <c r="C398" s="137" t="s">
        <v>702</v>
      </c>
      <c r="D398" s="131" t="s">
        <v>123</v>
      </c>
      <c r="E398" s="127" t="s">
        <v>708</v>
      </c>
      <c r="F398" s="131" t="s">
        <v>720</v>
      </c>
      <c r="G398" s="127" t="s">
        <v>714</v>
      </c>
      <c r="H398" s="73">
        <v>416</v>
      </c>
      <c r="I398" s="127" t="s">
        <v>30</v>
      </c>
      <c r="J398" s="137" t="s">
        <v>1401</v>
      </c>
      <c r="K398" s="137" t="s">
        <v>716</v>
      </c>
      <c r="L398" s="138">
        <v>0</v>
      </c>
      <c r="M398" s="138">
        <v>1</v>
      </c>
      <c r="N398" s="138">
        <v>0.01</v>
      </c>
      <c r="O398" s="137" t="s">
        <v>715</v>
      </c>
      <c r="P398" s="213" t="str">
        <f>INDEX('Policy Characteristics'!J:J,MATCH($C398,'Policy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v>
      </c>
      <c r="Q398" s="137" t="s">
        <v>223</v>
      </c>
      <c r="R398" s="137" t="s">
        <v>992</v>
      </c>
      <c r="S398" s="135"/>
      <c r="T398" s="127"/>
    </row>
    <row r="399" spans="1:20" x14ac:dyDescent="0.35">
      <c r="A399" s="124" t="s">
        <v>1308</v>
      </c>
      <c r="B399" s="137" t="s">
        <v>1492</v>
      </c>
      <c r="C399" s="137" t="s">
        <v>702</v>
      </c>
      <c r="D399" s="131" t="s">
        <v>123</v>
      </c>
      <c r="E399" s="127" t="s">
        <v>996</v>
      </c>
      <c r="F399" s="131" t="s">
        <v>720</v>
      </c>
      <c r="G399" s="127" t="s">
        <v>999</v>
      </c>
      <c r="H399" s="73">
        <v>417</v>
      </c>
      <c r="I399" s="127" t="s">
        <v>30</v>
      </c>
      <c r="J399" s="137" t="s">
        <v>1401</v>
      </c>
      <c r="K399" s="137" t="s">
        <v>716</v>
      </c>
      <c r="L399" s="138">
        <v>0</v>
      </c>
      <c r="M399" s="138">
        <v>1</v>
      </c>
      <c r="N399" s="138">
        <v>0.01</v>
      </c>
      <c r="O399" s="137" t="s">
        <v>715</v>
      </c>
      <c r="P399" s="213" t="str">
        <f>INDEX('Policy Characteristics'!J:J,MATCH($C399,'Policy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v>
      </c>
      <c r="Q399" s="137" t="s">
        <v>223</v>
      </c>
      <c r="R399" s="137" t="s">
        <v>992</v>
      </c>
      <c r="S399" s="135"/>
      <c r="T399" s="127"/>
    </row>
    <row r="400" spans="1:20" x14ac:dyDescent="0.35">
      <c r="A400" s="124" t="s">
        <v>1308</v>
      </c>
      <c r="B400" s="137" t="s">
        <v>1492</v>
      </c>
      <c r="C400" s="137" t="s">
        <v>702</v>
      </c>
      <c r="D400" s="131" t="s">
        <v>123</v>
      </c>
      <c r="E400" s="127" t="s">
        <v>997</v>
      </c>
      <c r="F400" s="131" t="s">
        <v>720</v>
      </c>
      <c r="G400" s="127" t="s">
        <v>1001</v>
      </c>
      <c r="H400" s="73">
        <v>418</v>
      </c>
      <c r="I400" s="127" t="s">
        <v>30</v>
      </c>
      <c r="J400" s="137" t="s">
        <v>1401</v>
      </c>
      <c r="K400" s="137" t="s">
        <v>716</v>
      </c>
      <c r="L400" s="138">
        <v>0</v>
      </c>
      <c r="M400" s="138">
        <v>1</v>
      </c>
      <c r="N400" s="138">
        <v>0.01</v>
      </c>
      <c r="O400" s="137" t="s">
        <v>715</v>
      </c>
      <c r="P400" s="213" t="str">
        <f>INDEX('Policy Characteristics'!J:J,MATCH($C400,'Policy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v>
      </c>
      <c r="Q400" s="137" t="s">
        <v>223</v>
      </c>
      <c r="R400" s="137" t="s">
        <v>992</v>
      </c>
      <c r="S400" s="135"/>
      <c r="T400" s="127"/>
    </row>
    <row r="401" spans="1:20" s="5" customFormat="1" x14ac:dyDescent="0.35">
      <c r="A401" s="124" t="s">
        <v>1308</v>
      </c>
      <c r="B401" s="137" t="s">
        <v>1492</v>
      </c>
      <c r="C401" s="137" t="s">
        <v>702</v>
      </c>
      <c r="D401" s="131" t="s">
        <v>123</v>
      </c>
      <c r="E401" s="127" t="s">
        <v>998</v>
      </c>
      <c r="F401" s="131" t="s">
        <v>720</v>
      </c>
      <c r="G401" s="127" t="s">
        <v>1002</v>
      </c>
      <c r="H401" s="73">
        <v>419</v>
      </c>
      <c r="I401" s="127" t="s">
        <v>30</v>
      </c>
      <c r="J401" s="137" t="s">
        <v>1401</v>
      </c>
      <c r="K401" s="137" t="s">
        <v>716</v>
      </c>
      <c r="L401" s="138">
        <v>0</v>
      </c>
      <c r="M401" s="138">
        <v>1</v>
      </c>
      <c r="N401" s="138">
        <v>0.01</v>
      </c>
      <c r="O401" s="137" t="s">
        <v>715</v>
      </c>
      <c r="P401" s="213" t="str">
        <f>INDEX('Policy Characteristics'!J:J,MATCH($C401,'Policy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v>
      </c>
      <c r="Q401" s="137" t="s">
        <v>223</v>
      </c>
      <c r="R401" s="137" t="s">
        <v>992</v>
      </c>
      <c r="S401" s="135"/>
      <c r="T401" s="127"/>
    </row>
    <row r="402" spans="1:20" s="3" customFormat="1" x14ac:dyDescent="0.35">
      <c r="A402" s="124" t="s">
        <v>1308</v>
      </c>
      <c r="B402" s="137" t="s">
        <v>1492</v>
      </c>
      <c r="C402" s="137" t="s">
        <v>702</v>
      </c>
      <c r="D402" s="131" t="s">
        <v>123</v>
      </c>
      <c r="E402" s="127" t="s">
        <v>995</v>
      </c>
      <c r="F402" s="131" t="s">
        <v>720</v>
      </c>
      <c r="G402" s="127" t="s">
        <v>1000</v>
      </c>
      <c r="H402" s="73">
        <v>420</v>
      </c>
      <c r="I402" s="127" t="s">
        <v>30</v>
      </c>
      <c r="J402" s="137" t="s">
        <v>1401</v>
      </c>
      <c r="K402" s="137" t="s">
        <v>716</v>
      </c>
      <c r="L402" s="138">
        <v>0</v>
      </c>
      <c r="M402" s="138">
        <v>1</v>
      </c>
      <c r="N402" s="138">
        <v>0.01</v>
      </c>
      <c r="O402" s="137" t="s">
        <v>715</v>
      </c>
      <c r="P402" s="213" t="str">
        <f>INDEX('Policy Characteristics'!J:J,MATCH($C402,'Policy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v>
      </c>
      <c r="Q402" s="137" t="s">
        <v>223</v>
      </c>
      <c r="R402" s="137" t="s">
        <v>992</v>
      </c>
      <c r="S402" s="135"/>
      <c r="T402" s="127"/>
    </row>
    <row r="403" spans="1:20" s="3" customFormat="1" x14ac:dyDescent="0.35">
      <c r="A403" s="124" t="s">
        <v>1308</v>
      </c>
      <c r="B403" s="137" t="s">
        <v>1492</v>
      </c>
      <c r="C403" s="137" t="s">
        <v>702</v>
      </c>
      <c r="D403" s="131" t="s">
        <v>752</v>
      </c>
      <c r="E403" s="127" t="s">
        <v>703</v>
      </c>
      <c r="F403" s="131" t="s">
        <v>721</v>
      </c>
      <c r="G403" s="127" t="s">
        <v>709</v>
      </c>
      <c r="H403" s="73">
        <v>421</v>
      </c>
      <c r="I403" s="127" t="s">
        <v>30</v>
      </c>
      <c r="J403" s="137" t="s">
        <v>1401</v>
      </c>
      <c r="K403" s="137" t="s">
        <v>716</v>
      </c>
      <c r="L403" s="138">
        <v>0</v>
      </c>
      <c r="M403" s="138">
        <v>1</v>
      </c>
      <c r="N403" s="138">
        <v>0.01</v>
      </c>
      <c r="O403" s="137" t="s">
        <v>715</v>
      </c>
      <c r="P403" s="213" t="str">
        <f>INDEX('Policy Characteristics'!J:J,MATCH($C403,'Policy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v>
      </c>
      <c r="Q403" s="137" t="s">
        <v>223</v>
      </c>
      <c r="R403" s="137" t="s">
        <v>992</v>
      </c>
      <c r="S403" s="135"/>
      <c r="T403" s="127"/>
    </row>
    <row r="404" spans="1:20" x14ac:dyDescent="0.35">
      <c r="A404" s="124" t="s">
        <v>1308</v>
      </c>
      <c r="B404" s="137" t="s">
        <v>1492</v>
      </c>
      <c r="C404" s="137" t="s">
        <v>702</v>
      </c>
      <c r="D404" s="131" t="s">
        <v>752</v>
      </c>
      <c r="E404" s="127" t="s">
        <v>704</v>
      </c>
      <c r="F404" s="131" t="s">
        <v>721</v>
      </c>
      <c r="G404" s="127" t="s">
        <v>712</v>
      </c>
      <c r="H404" s="73">
        <v>422</v>
      </c>
      <c r="I404" s="127" t="s">
        <v>30</v>
      </c>
      <c r="J404" s="137" t="s">
        <v>1401</v>
      </c>
      <c r="K404" s="137" t="s">
        <v>716</v>
      </c>
      <c r="L404" s="138">
        <v>0</v>
      </c>
      <c r="M404" s="138">
        <v>1</v>
      </c>
      <c r="N404" s="138">
        <v>0.01</v>
      </c>
      <c r="O404" s="137" t="s">
        <v>715</v>
      </c>
      <c r="P404" s="213" t="str">
        <f>INDEX('Policy Characteristics'!J:J,MATCH($C404,'Policy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v>
      </c>
      <c r="Q404" s="137" t="s">
        <v>223</v>
      </c>
      <c r="R404" s="137" t="s">
        <v>992</v>
      </c>
      <c r="S404" s="135"/>
      <c r="T404" s="127"/>
    </row>
    <row r="405" spans="1:20" s="5" customFormat="1" x14ac:dyDescent="0.35">
      <c r="A405" s="124" t="s">
        <v>1308</v>
      </c>
      <c r="B405" s="137" t="s">
        <v>1492</v>
      </c>
      <c r="C405" s="137" t="s">
        <v>702</v>
      </c>
      <c r="D405" s="131" t="s">
        <v>752</v>
      </c>
      <c r="E405" s="127" t="s">
        <v>705</v>
      </c>
      <c r="F405" s="131" t="s">
        <v>721</v>
      </c>
      <c r="G405" s="127" t="s">
        <v>713</v>
      </c>
      <c r="H405" s="73">
        <v>423</v>
      </c>
      <c r="I405" s="127" t="s">
        <v>30</v>
      </c>
      <c r="J405" s="137" t="s">
        <v>1401</v>
      </c>
      <c r="K405" s="137" t="s">
        <v>716</v>
      </c>
      <c r="L405" s="138">
        <v>0</v>
      </c>
      <c r="M405" s="138">
        <v>1</v>
      </c>
      <c r="N405" s="138">
        <v>0.01</v>
      </c>
      <c r="O405" s="137" t="s">
        <v>715</v>
      </c>
      <c r="P405" s="213" t="str">
        <f>INDEX('Policy Characteristics'!J:J,MATCH($C405,'Policy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v>
      </c>
      <c r="Q405" s="137" t="s">
        <v>223</v>
      </c>
      <c r="R405" s="137" t="s">
        <v>992</v>
      </c>
      <c r="S405" s="135"/>
      <c r="T405" s="127"/>
    </row>
    <row r="406" spans="1:20" s="5" customFormat="1" x14ac:dyDescent="0.35">
      <c r="A406" s="124" t="s">
        <v>1308</v>
      </c>
      <c r="B406" s="137" t="s">
        <v>1492</v>
      </c>
      <c r="C406" s="137" t="s">
        <v>702</v>
      </c>
      <c r="D406" s="131" t="s">
        <v>752</v>
      </c>
      <c r="E406" s="127" t="s">
        <v>706</v>
      </c>
      <c r="F406" s="131" t="s">
        <v>721</v>
      </c>
      <c r="G406" s="127" t="s">
        <v>710</v>
      </c>
      <c r="H406" s="73">
        <v>424</v>
      </c>
      <c r="I406" s="127" t="s">
        <v>30</v>
      </c>
      <c r="J406" s="137" t="s">
        <v>1401</v>
      </c>
      <c r="K406" s="137" t="s">
        <v>716</v>
      </c>
      <c r="L406" s="138">
        <v>0</v>
      </c>
      <c r="M406" s="138">
        <v>1</v>
      </c>
      <c r="N406" s="138">
        <v>0.01</v>
      </c>
      <c r="O406" s="137" t="s">
        <v>715</v>
      </c>
      <c r="P406" s="213" t="str">
        <f>INDEX('Policy Characteristics'!J:J,MATCH($C406,'Policy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v>
      </c>
      <c r="Q406" s="137" t="s">
        <v>223</v>
      </c>
      <c r="R406" s="137" t="s">
        <v>992</v>
      </c>
      <c r="S406" s="135"/>
      <c r="T406" s="127"/>
    </row>
    <row r="407" spans="1:20" s="5" customFormat="1" x14ac:dyDescent="0.35">
      <c r="A407" s="124" t="s">
        <v>1308</v>
      </c>
      <c r="B407" s="137" t="s">
        <v>1492</v>
      </c>
      <c r="C407" s="137" t="s">
        <v>702</v>
      </c>
      <c r="D407" s="131" t="s">
        <v>752</v>
      </c>
      <c r="E407" s="127" t="s">
        <v>707</v>
      </c>
      <c r="F407" s="131" t="s">
        <v>721</v>
      </c>
      <c r="G407" s="127" t="s">
        <v>711</v>
      </c>
      <c r="H407" s="73">
        <v>425</v>
      </c>
      <c r="I407" s="127" t="s">
        <v>30</v>
      </c>
      <c r="J407" s="137" t="s">
        <v>1401</v>
      </c>
      <c r="K407" s="137" t="s">
        <v>716</v>
      </c>
      <c r="L407" s="138">
        <v>0</v>
      </c>
      <c r="M407" s="138">
        <v>1</v>
      </c>
      <c r="N407" s="138">
        <v>0.01</v>
      </c>
      <c r="O407" s="137" t="s">
        <v>715</v>
      </c>
      <c r="P407" s="213" t="str">
        <f>INDEX('Policy Characteristics'!J:J,MATCH($C407,'Policy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v>
      </c>
      <c r="Q407" s="137" t="s">
        <v>223</v>
      </c>
      <c r="R407" s="137" t="s">
        <v>992</v>
      </c>
      <c r="S407" s="135"/>
      <c r="T407" s="127"/>
    </row>
    <row r="408" spans="1:20" s="5" customFormat="1" x14ac:dyDescent="0.35">
      <c r="A408" s="124" t="s">
        <v>1308</v>
      </c>
      <c r="B408" s="137" t="s">
        <v>1492</v>
      </c>
      <c r="C408" s="137" t="s">
        <v>702</v>
      </c>
      <c r="D408" s="131" t="s">
        <v>752</v>
      </c>
      <c r="E408" s="127" t="s">
        <v>708</v>
      </c>
      <c r="F408" s="131" t="s">
        <v>721</v>
      </c>
      <c r="G408" s="127" t="s">
        <v>714</v>
      </c>
      <c r="H408" s="73">
        <v>426</v>
      </c>
      <c r="I408" s="127" t="s">
        <v>30</v>
      </c>
      <c r="J408" s="137" t="s">
        <v>1401</v>
      </c>
      <c r="K408" s="137" t="s">
        <v>716</v>
      </c>
      <c r="L408" s="138">
        <v>0</v>
      </c>
      <c r="M408" s="138">
        <v>1</v>
      </c>
      <c r="N408" s="138">
        <v>0.01</v>
      </c>
      <c r="O408" s="137" t="s">
        <v>715</v>
      </c>
      <c r="P408" s="213" t="str">
        <f>INDEX('Policy Characteristics'!J:J,MATCH($C408,'Policy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v>
      </c>
      <c r="Q408" s="137" t="s">
        <v>223</v>
      </c>
      <c r="R408" s="137" t="s">
        <v>992</v>
      </c>
      <c r="S408" s="135"/>
      <c r="T408" s="127"/>
    </row>
    <row r="409" spans="1:20" s="5" customFormat="1" x14ac:dyDescent="0.35">
      <c r="A409" s="124" t="s">
        <v>1308</v>
      </c>
      <c r="B409" s="137" t="s">
        <v>1492</v>
      </c>
      <c r="C409" s="137" t="s">
        <v>702</v>
      </c>
      <c r="D409" s="131" t="s">
        <v>752</v>
      </c>
      <c r="E409" s="127" t="s">
        <v>996</v>
      </c>
      <c r="F409" s="131" t="s">
        <v>721</v>
      </c>
      <c r="G409" s="127" t="s">
        <v>999</v>
      </c>
      <c r="H409" s="73">
        <v>427</v>
      </c>
      <c r="I409" s="127" t="s">
        <v>30</v>
      </c>
      <c r="J409" s="137" t="s">
        <v>1401</v>
      </c>
      <c r="K409" s="137" t="s">
        <v>716</v>
      </c>
      <c r="L409" s="138">
        <v>0</v>
      </c>
      <c r="M409" s="138">
        <v>1</v>
      </c>
      <c r="N409" s="138">
        <v>0.01</v>
      </c>
      <c r="O409" s="137" t="s">
        <v>715</v>
      </c>
      <c r="P409" s="213" t="str">
        <f>INDEX('Policy Characteristics'!J:J,MATCH($C409,'Policy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v>
      </c>
      <c r="Q409" s="137" t="s">
        <v>223</v>
      </c>
      <c r="R409" s="137" t="s">
        <v>992</v>
      </c>
      <c r="S409" s="135"/>
      <c r="T409" s="127"/>
    </row>
    <row r="410" spans="1:20" s="5" customFormat="1" x14ac:dyDescent="0.35">
      <c r="A410" s="124" t="s">
        <v>1308</v>
      </c>
      <c r="B410" s="137" t="s">
        <v>1492</v>
      </c>
      <c r="C410" s="137" t="s">
        <v>702</v>
      </c>
      <c r="D410" s="131" t="s">
        <v>752</v>
      </c>
      <c r="E410" s="127" t="s">
        <v>997</v>
      </c>
      <c r="F410" s="131" t="s">
        <v>721</v>
      </c>
      <c r="G410" s="127" t="s">
        <v>1001</v>
      </c>
      <c r="H410" s="73">
        <v>428</v>
      </c>
      <c r="I410" s="127" t="s">
        <v>30</v>
      </c>
      <c r="J410" s="137" t="s">
        <v>1401</v>
      </c>
      <c r="K410" s="137" t="s">
        <v>716</v>
      </c>
      <c r="L410" s="138">
        <v>0</v>
      </c>
      <c r="M410" s="138">
        <v>1</v>
      </c>
      <c r="N410" s="138">
        <v>0.01</v>
      </c>
      <c r="O410" s="137" t="s">
        <v>715</v>
      </c>
      <c r="P410" s="213" t="str">
        <f>INDEX('Policy Characteristics'!J:J,MATCH($C410,'Policy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v>
      </c>
      <c r="Q410" s="137" t="s">
        <v>223</v>
      </c>
      <c r="R410" s="137" t="s">
        <v>992</v>
      </c>
      <c r="S410" s="135"/>
      <c r="T410" s="127"/>
    </row>
    <row r="411" spans="1:20" s="5" customFormat="1" x14ac:dyDescent="0.35">
      <c r="A411" s="124" t="s">
        <v>1308</v>
      </c>
      <c r="B411" s="137" t="s">
        <v>1492</v>
      </c>
      <c r="C411" s="137" t="s">
        <v>702</v>
      </c>
      <c r="D411" s="131" t="s">
        <v>752</v>
      </c>
      <c r="E411" s="127" t="s">
        <v>998</v>
      </c>
      <c r="F411" s="131" t="s">
        <v>721</v>
      </c>
      <c r="G411" s="127" t="s">
        <v>1002</v>
      </c>
      <c r="H411" s="73">
        <v>464</v>
      </c>
      <c r="I411" s="127" t="s">
        <v>30</v>
      </c>
      <c r="J411" s="137" t="s">
        <v>1401</v>
      </c>
      <c r="K411" s="137" t="s">
        <v>716</v>
      </c>
      <c r="L411" s="138">
        <v>0</v>
      </c>
      <c r="M411" s="138">
        <v>1</v>
      </c>
      <c r="N411" s="138">
        <v>0.01</v>
      </c>
      <c r="O411" s="137" t="s">
        <v>715</v>
      </c>
      <c r="P411" s="213" t="str">
        <f>INDEX('Policy Characteristics'!J:J,MATCH($C411,'Policy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v>
      </c>
      <c r="Q411" s="137" t="s">
        <v>223</v>
      </c>
      <c r="R411" s="137" t="s">
        <v>992</v>
      </c>
      <c r="S411" s="135"/>
      <c r="T411" s="127"/>
    </row>
    <row r="412" spans="1:20" s="5" customFormat="1" x14ac:dyDescent="0.35">
      <c r="A412" s="124" t="s">
        <v>1308</v>
      </c>
      <c r="B412" s="137" t="s">
        <v>1492</v>
      </c>
      <c r="C412" s="137" t="s">
        <v>702</v>
      </c>
      <c r="D412" s="131" t="s">
        <v>752</v>
      </c>
      <c r="E412" s="127" t="s">
        <v>995</v>
      </c>
      <c r="F412" s="131" t="s">
        <v>721</v>
      </c>
      <c r="G412" s="127" t="s">
        <v>1000</v>
      </c>
      <c r="H412" s="73">
        <v>465</v>
      </c>
      <c r="I412" s="127" t="s">
        <v>30</v>
      </c>
      <c r="J412" s="137" t="s">
        <v>1401</v>
      </c>
      <c r="K412" s="137" t="s">
        <v>716</v>
      </c>
      <c r="L412" s="138">
        <v>0</v>
      </c>
      <c r="M412" s="138">
        <v>1</v>
      </c>
      <c r="N412" s="138">
        <v>0.01</v>
      </c>
      <c r="O412" s="137" t="s">
        <v>715</v>
      </c>
      <c r="P412" s="213" t="str">
        <f>INDEX('Policy Characteristics'!J:J,MATCH($C412,'Policy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v>
      </c>
      <c r="Q412" s="137" t="s">
        <v>223</v>
      </c>
      <c r="R412" s="137" t="s">
        <v>992</v>
      </c>
      <c r="S412" s="135"/>
      <c r="T412" s="127"/>
    </row>
    <row r="413" spans="1:20" s="5" customFormat="1" x14ac:dyDescent="0.35">
      <c r="A413" s="124" t="s">
        <v>1308</v>
      </c>
      <c r="B413" s="137" t="s">
        <v>1492</v>
      </c>
      <c r="C413" s="137" t="s">
        <v>702</v>
      </c>
      <c r="D413" s="131" t="s">
        <v>124</v>
      </c>
      <c r="E413" s="127" t="s">
        <v>703</v>
      </c>
      <c r="F413" s="131" t="s">
        <v>751</v>
      </c>
      <c r="G413" s="127" t="s">
        <v>709</v>
      </c>
      <c r="H413" s="73">
        <v>466</v>
      </c>
      <c r="I413" s="127" t="s">
        <v>30</v>
      </c>
      <c r="J413" s="137" t="s">
        <v>1401</v>
      </c>
      <c r="K413" s="137" t="s">
        <v>716</v>
      </c>
      <c r="L413" s="138">
        <v>0</v>
      </c>
      <c r="M413" s="138">
        <v>1</v>
      </c>
      <c r="N413" s="138">
        <v>0.01</v>
      </c>
      <c r="O413" s="137" t="s">
        <v>715</v>
      </c>
      <c r="P413" s="213" t="str">
        <f>INDEX('Policy Characteristics'!J:J,MATCH($C413,'Policy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v>
      </c>
      <c r="Q413" s="137" t="s">
        <v>223</v>
      </c>
      <c r="R413" s="137" t="s">
        <v>992</v>
      </c>
      <c r="S413" s="135"/>
      <c r="T413" s="127"/>
    </row>
    <row r="414" spans="1:20" s="5" customFormat="1" x14ac:dyDescent="0.35">
      <c r="A414" s="124" t="s">
        <v>1308</v>
      </c>
      <c r="B414" s="137" t="s">
        <v>1492</v>
      </c>
      <c r="C414" s="137" t="s">
        <v>702</v>
      </c>
      <c r="D414" s="131" t="s">
        <v>124</v>
      </c>
      <c r="E414" s="127" t="s">
        <v>704</v>
      </c>
      <c r="F414" s="131" t="s">
        <v>751</v>
      </c>
      <c r="G414" s="127" t="s">
        <v>712</v>
      </c>
      <c r="H414" s="73">
        <v>467</v>
      </c>
      <c r="I414" s="127" t="s">
        <v>30</v>
      </c>
      <c r="J414" s="137" t="s">
        <v>1401</v>
      </c>
      <c r="K414" s="137" t="s">
        <v>716</v>
      </c>
      <c r="L414" s="138">
        <v>0</v>
      </c>
      <c r="M414" s="138">
        <v>1</v>
      </c>
      <c r="N414" s="138">
        <v>0.01</v>
      </c>
      <c r="O414" s="137" t="s">
        <v>715</v>
      </c>
      <c r="P414" s="213" t="str">
        <f>INDEX('Policy Characteristics'!J:J,MATCH($C414,'Policy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v>
      </c>
      <c r="Q414" s="137" t="s">
        <v>223</v>
      </c>
      <c r="R414" s="137" t="s">
        <v>992</v>
      </c>
      <c r="S414" s="135"/>
      <c r="T414" s="127"/>
    </row>
    <row r="415" spans="1:20" s="5" customFormat="1" x14ac:dyDescent="0.35">
      <c r="A415" s="124" t="s">
        <v>1308</v>
      </c>
      <c r="B415" s="137" t="s">
        <v>1492</v>
      </c>
      <c r="C415" s="137" t="s">
        <v>702</v>
      </c>
      <c r="D415" s="131" t="s">
        <v>124</v>
      </c>
      <c r="E415" s="127" t="s">
        <v>705</v>
      </c>
      <c r="F415" s="131" t="s">
        <v>751</v>
      </c>
      <c r="G415" s="127" t="s">
        <v>713</v>
      </c>
      <c r="H415" s="73">
        <v>468</v>
      </c>
      <c r="I415" s="127" t="s">
        <v>29</v>
      </c>
      <c r="J415" s="137" t="s">
        <v>1401</v>
      </c>
      <c r="K415" s="137" t="s">
        <v>716</v>
      </c>
      <c r="L415" s="138">
        <v>0</v>
      </c>
      <c r="M415" s="138">
        <v>1</v>
      </c>
      <c r="N415" s="138">
        <v>0.01</v>
      </c>
      <c r="O415" s="137" t="s">
        <v>715</v>
      </c>
      <c r="P415" s="213" t="str">
        <f>INDEX('Policy Characteristics'!J:J,MATCH($C415,'Policy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v>
      </c>
      <c r="Q415" s="137" t="s">
        <v>223</v>
      </c>
      <c r="R415" s="137" t="s">
        <v>992</v>
      </c>
      <c r="S415" s="135"/>
      <c r="T415" s="127"/>
    </row>
    <row r="416" spans="1:20" s="5" customFormat="1" x14ac:dyDescent="0.35">
      <c r="A416" s="124" t="s">
        <v>1308</v>
      </c>
      <c r="B416" s="137" t="s">
        <v>1492</v>
      </c>
      <c r="C416" s="137" t="s">
        <v>702</v>
      </c>
      <c r="D416" s="131" t="s">
        <v>124</v>
      </c>
      <c r="E416" s="127" t="s">
        <v>706</v>
      </c>
      <c r="F416" s="131" t="s">
        <v>751</v>
      </c>
      <c r="G416" s="127" t="s">
        <v>710</v>
      </c>
      <c r="H416" s="73">
        <v>469</v>
      </c>
      <c r="I416" s="127" t="s">
        <v>30</v>
      </c>
      <c r="J416" s="137" t="s">
        <v>1401</v>
      </c>
      <c r="K416" s="137" t="s">
        <v>716</v>
      </c>
      <c r="L416" s="138">
        <v>0</v>
      </c>
      <c r="M416" s="138">
        <v>1</v>
      </c>
      <c r="N416" s="138">
        <v>0.01</v>
      </c>
      <c r="O416" s="137" t="s">
        <v>715</v>
      </c>
      <c r="P416" s="213" t="str">
        <f>INDEX('Policy Characteristics'!J:J,MATCH($C416,'Policy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v>
      </c>
      <c r="Q416" s="137" t="s">
        <v>223</v>
      </c>
      <c r="R416" s="137" t="s">
        <v>992</v>
      </c>
      <c r="S416" s="135"/>
      <c r="T416" s="127"/>
    </row>
    <row r="417" spans="1:20" s="5" customFormat="1" x14ac:dyDescent="0.35">
      <c r="A417" s="124" t="s">
        <v>1308</v>
      </c>
      <c r="B417" s="137" t="s">
        <v>1492</v>
      </c>
      <c r="C417" s="137" t="s">
        <v>702</v>
      </c>
      <c r="D417" s="131" t="s">
        <v>124</v>
      </c>
      <c r="E417" s="127" t="s">
        <v>707</v>
      </c>
      <c r="F417" s="131" t="s">
        <v>751</v>
      </c>
      <c r="G417" s="127" t="s">
        <v>711</v>
      </c>
      <c r="H417" s="73">
        <v>470</v>
      </c>
      <c r="I417" s="127" t="s">
        <v>29</v>
      </c>
      <c r="J417" s="137" t="s">
        <v>1401</v>
      </c>
      <c r="K417" s="137" t="s">
        <v>716</v>
      </c>
      <c r="L417" s="138">
        <v>0</v>
      </c>
      <c r="M417" s="138">
        <v>1</v>
      </c>
      <c r="N417" s="138">
        <v>0.01</v>
      </c>
      <c r="O417" s="137" t="s">
        <v>715</v>
      </c>
      <c r="P417" s="213" t="str">
        <f>INDEX('Policy Characteristics'!J:J,MATCH($C417,'Policy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v>
      </c>
      <c r="Q417" s="137" t="s">
        <v>223</v>
      </c>
      <c r="R417" s="137" t="s">
        <v>992</v>
      </c>
      <c r="S417" s="135"/>
      <c r="T417" s="127"/>
    </row>
    <row r="418" spans="1:20" s="5" customFormat="1" x14ac:dyDescent="0.35">
      <c r="A418" s="124" t="s">
        <v>1308</v>
      </c>
      <c r="B418" s="137" t="s">
        <v>1492</v>
      </c>
      <c r="C418" s="137" t="s">
        <v>702</v>
      </c>
      <c r="D418" s="131" t="s">
        <v>124</v>
      </c>
      <c r="E418" s="127" t="s">
        <v>708</v>
      </c>
      <c r="F418" s="131" t="s">
        <v>751</v>
      </c>
      <c r="G418" s="127" t="s">
        <v>714</v>
      </c>
      <c r="H418" s="73">
        <v>471</v>
      </c>
      <c r="I418" s="127" t="s">
        <v>30</v>
      </c>
      <c r="J418" s="137" t="s">
        <v>1401</v>
      </c>
      <c r="K418" s="137" t="s">
        <v>716</v>
      </c>
      <c r="L418" s="138">
        <v>0</v>
      </c>
      <c r="M418" s="138">
        <v>1</v>
      </c>
      <c r="N418" s="138">
        <v>0.01</v>
      </c>
      <c r="O418" s="137" t="s">
        <v>715</v>
      </c>
      <c r="P418" s="213" t="str">
        <f>INDEX('Policy Characteristics'!J:J,MATCH($C418,'Policy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v>
      </c>
      <c r="Q418" s="137" t="s">
        <v>223</v>
      </c>
      <c r="R418" s="137" t="s">
        <v>992</v>
      </c>
      <c r="S418" s="135"/>
      <c r="T418" s="127"/>
    </row>
    <row r="419" spans="1:20" s="5" customFormat="1" x14ac:dyDescent="0.35">
      <c r="A419" s="124" t="s">
        <v>1308</v>
      </c>
      <c r="B419" s="137" t="s">
        <v>1492</v>
      </c>
      <c r="C419" s="137" t="s">
        <v>702</v>
      </c>
      <c r="D419" s="131" t="s">
        <v>124</v>
      </c>
      <c r="E419" s="127" t="s">
        <v>996</v>
      </c>
      <c r="F419" s="131" t="s">
        <v>751</v>
      </c>
      <c r="G419" s="127" t="s">
        <v>999</v>
      </c>
      <c r="H419" s="73">
        <v>472</v>
      </c>
      <c r="I419" s="127" t="s">
        <v>29</v>
      </c>
      <c r="J419" s="137" t="s">
        <v>1401</v>
      </c>
      <c r="K419" s="137" t="s">
        <v>716</v>
      </c>
      <c r="L419" s="138">
        <v>0</v>
      </c>
      <c r="M419" s="138">
        <v>1</v>
      </c>
      <c r="N419" s="138">
        <v>0.01</v>
      </c>
      <c r="O419" s="137" t="s">
        <v>715</v>
      </c>
      <c r="P419" s="213" t="str">
        <f>INDEX('Policy Characteristics'!J:J,MATCH($C419,'Policy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v>
      </c>
      <c r="Q419" s="137" t="s">
        <v>223</v>
      </c>
      <c r="R419" s="137" t="s">
        <v>992</v>
      </c>
      <c r="S419" s="135"/>
      <c r="T419" s="127"/>
    </row>
    <row r="420" spans="1:20" s="5" customFormat="1" x14ac:dyDescent="0.35">
      <c r="A420" s="124" t="s">
        <v>1308</v>
      </c>
      <c r="B420" s="137" t="s">
        <v>1492</v>
      </c>
      <c r="C420" s="137" t="s">
        <v>702</v>
      </c>
      <c r="D420" s="131" t="s">
        <v>124</v>
      </c>
      <c r="E420" s="127" t="s">
        <v>997</v>
      </c>
      <c r="F420" s="131" t="s">
        <v>751</v>
      </c>
      <c r="G420" s="127" t="s">
        <v>1001</v>
      </c>
      <c r="H420" s="73">
        <v>473</v>
      </c>
      <c r="I420" s="127" t="s">
        <v>29</v>
      </c>
      <c r="J420" s="137" t="s">
        <v>1401</v>
      </c>
      <c r="K420" s="137" t="s">
        <v>716</v>
      </c>
      <c r="L420" s="138">
        <v>0</v>
      </c>
      <c r="M420" s="138">
        <v>1</v>
      </c>
      <c r="N420" s="138">
        <v>0.01</v>
      </c>
      <c r="O420" s="137" t="s">
        <v>715</v>
      </c>
      <c r="P420" s="213" t="str">
        <f>INDEX('Policy Characteristics'!J:J,MATCH($C420,'Policy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v>
      </c>
      <c r="Q420" s="137" t="s">
        <v>223</v>
      </c>
      <c r="R420" s="137" t="s">
        <v>992</v>
      </c>
      <c r="S420" s="135"/>
      <c r="T420" s="127"/>
    </row>
    <row r="421" spans="1:20" s="5" customFormat="1" x14ac:dyDescent="0.35">
      <c r="A421" s="124" t="s">
        <v>1308</v>
      </c>
      <c r="B421" s="137" t="s">
        <v>1492</v>
      </c>
      <c r="C421" s="137" t="s">
        <v>702</v>
      </c>
      <c r="D421" s="131" t="s">
        <v>124</v>
      </c>
      <c r="E421" s="127" t="s">
        <v>998</v>
      </c>
      <c r="F421" s="131" t="s">
        <v>751</v>
      </c>
      <c r="G421" s="127" t="s">
        <v>1002</v>
      </c>
      <c r="H421" s="73">
        <v>474</v>
      </c>
      <c r="I421" s="127" t="s">
        <v>30</v>
      </c>
      <c r="J421" s="137" t="s">
        <v>1401</v>
      </c>
      <c r="K421" s="137" t="s">
        <v>716</v>
      </c>
      <c r="L421" s="138"/>
      <c r="M421" s="138"/>
      <c r="N421" s="138"/>
      <c r="O421" s="137"/>
      <c r="P421" s="213" t="str">
        <f>INDEX('Policy Characteristics'!J:J,MATCH($C421,'Policy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v>
      </c>
      <c r="Q421" s="137"/>
      <c r="R421" s="137"/>
      <c r="S421" s="135"/>
      <c r="T421" s="127"/>
    </row>
    <row r="422" spans="1:20" s="5" customFormat="1" x14ac:dyDescent="0.35">
      <c r="A422" s="124" t="s">
        <v>1308</v>
      </c>
      <c r="B422" s="137" t="s">
        <v>1492</v>
      </c>
      <c r="C422" s="137" t="s">
        <v>702</v>
      </c>
      <c r="D422" s="131" t="s">
        <v>124</v>
      </c>
      <c r="E422" s="127" t="s">
        <v>995</v>
      </c>
      <c r="F422" s="131" t="s">
        <v>751</v>
      </c>
      <c r="G422" s="127" t="s">
        <v>1000</v>
      </c>
      <c r="H422" s="73">
        <v>475</v>
      </c>
      <c r="I422" s="127" t="s">
        <v>30</v>
      </c>
      <c r="J422" s="137" t="s">
        <v>1401</v>
      </c>
      <c r="K422" s="137" t="s">
        <v>716</v>
      </c>
      <c r="L422" s="138">
        <v>0</v>
      </c>
      <c r="M422" s="138">
        <v>1</v>
      </c>
      <c r="N422" s="138">
        <v>0.01</v>
      </c>
      <c r="O422" s="137" t="s">
        <v>715</v>
      </c>
      <c r="P422" s="213" t="str">
        <f>INDEX('Policy Characteristics'!J:J,MATCH($C422,'Policy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v>
      </c>
      <c r="Q422" s="137" t="s">
        <v>223</v>
      </c>
      <c r="R422" s="137" t="s">
        <v>992</v>
      </c>
      <c r="S422" s="135"/>
      <c r="T422" s="127"/>
    </row>
    <row r="423" spans="1:20" s="5" customFormat="1" x14ac:dyDescent="0.35">
      <c r="A423" s="124" t="s">
        <v>1308</v>
      </c>
      <c r="B423" s="137" t="s">
        <v>1492</v>
      </c>
      <c r="C423" s="137" t="s">
        <v>702</v>
      </c>
      <c r="D423" s="131" t="s">
        <v>125</v>
      </c>
      <c r="E423" s="127" t="s">
        <v>703</v>
      </c>
      <c r="F423" s="131" t="s">
        <v>127</v>
      </c>
      <c r="G423" s="127" t="s">
        <v>709</v>
      </c>
      <c r="H423" s="73">
        <v>476</v>
      </c>
      <c r="I423" s="127" t="s">
        <v>30</v>
      </c>
      <c r="J423" s="137" t="s">
        <v>1401</v>
      </c>
      <c r="K423" s="137" t="s">
        <v>716</v>
      </c>
      <c r="L423" s="138">
        <v>0</v>
      </c>
      <c r="M423" s="138">
        <v>1</v>
      </c>
      <c r="N423" s="138">
        <v>0.01</v>
      </c>
      <c r="O423" s="137" t="s">
        <v>715</v>
      </c>
      <c r="P423" s="213" t="str">
        <f>INDEX('Policy Characteristics'!J:J,MATCH($C423,'Policy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v>
      </c>
      <c r="Q423" s="137" t="s">
        <v>223</v>
      </c>
      <c r="R423" s="137" t="s">
        <v>992</v>
      </c>
      <c r="S423" s="135"/>
      <c r="T423" s="127"/>
    </row>
    <row r="424" spans="1:20" s="5" customFormat="1" x14ac:dyDescent="0.35">
      <c r="A424" s="124" t="s">
        <v>1308</v>
      </c>
      <c r="B424" s="137" t="s">
        <v>1492</v>
      </c>
      <c r="C424" s="137" t="s">
        <v>702</v>
      </c>
      <c r="D424" s="131" t="s">
        <v>125</v>
      </c>
      <c r="E424" s="127" t="s">
        <v>704</v>
      </c>
      <c r="F424" s="131" t="s">
        <v>127</v>
      </c>
      <c r="G424" s="127" t="s">
        <v>712</v>
      </c>
      <c r="H424" s="73">
        <v>477</v>
      </c>
      <c r="I424" s="127" t="s">
        <v>30</v>
      </c>
      <c r="J424" s="137" t="s">
        <v>1401</v>
      </c>
      <c r="K424" s="137" t="s">
        <v>716</v>
      </c>
      <c r="L424" s="138">
        <v>0</v>
      </c>
      <c r="M424" s="138">
        <v>1</v>
      </c>
      <c r="N424" s="138">
        <v>0.01</v>
      </c>
      <c r="O424" s="137" t="s">
        <v>715</v>
      </c>
      <c r="P424" s="213" t="str">
        <f>INDEX('Policy Characteristics'!J:J,MATCH($C424,'Policy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v>
      </c>
      <c r="Q424" s="137" t="s">
        <v>223</v>
      </c>
      <c r="R424" s="137" t="s">
        <v>992</v>
      </c>
      <c r="S424" s="135"/>
      <c r="T424" s="127"/>
    </row>
    <row r="425" spans="1:20" s="5" customFormat="1" x14ac:dyDescent="0.35">
      <c r="A425" s="124" t="s">
        <v>1308</v>
      </c>
      <c r="B425" s="137" t="s">
        <v>1492</v>
      </c>
      <c r="C425" s="137" t="s">
        <v>702</v>
      </c>
      <c r="D425" s="131" t="s">
        <v>125</v>
      </c>
      <c r="E425" s="127" t="s">
        <v>705</v>
      </c>
      <c r="F425" s="131" t="s">
        <v>127</v>
      </c>
      <c r="G425" s="127" t="s">
        <v>713</v>
      </c>
      <c r="H425" s="73">
        <v>478</v>
      </c>
      <c r="I425" s="127" t="s">
        <v>30</v>
      </c>
      <c r="J425" s="137" t="s">
        <v>1401</v>
      </c>
      <c r="K425" s="137" t="s">
        <v>716</v>
      </c>
      <c r="L425" s="138">
        <v>0</v>
      </c>
      <c r="M425" s="138">
        <v>1</v>
      </c>
      <c r="N425" s="138">
        <v>0.01</v>
      </c>
      <c r="O425" s="137" t="s">
        <v>715</v>
      </c>
      <c r="P425" s="213" t="str">
        <f>INDEX('Policy Characteristics'!J:J,MATCH($C425,'Policy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v>
      </c>
      <c r="Q425" s="137" t="s">
        <v>223</v>
      </c>
      <c r="R425" s="137" t="s">
        <v>992</v>
      </c>
      <c r="S425" s="135"/>
      <c r="T425" s="127"/>
    </row>
    <row r="426" spans="1:20" s="5" customFormat="1" x14ac:dyDescent="0.35">
      <c r="A426" s="124" t="s">
        <v>1308</v>
      </c>
      <c r="B426" s="137" t="s">
        <v>1492</v>
      </c>
      <c r="C426" s="137" t="s">
        <v>702</v>
      </c>
      <c r="D426" s="131" t="s">
        <v>125</v>
      </c>
      <c r="E426" s="127" t="s">
        <v>706</v>
      </c>
      <c r="F426" s="131" t="s">
        <v>127</v>
      </c>
      <c r="G426" s="127" t="s">
        <v>710</v>
      </c>
      <c r="H426" s="73">
        <v>479</v>
      </c>
      <c r="I426" s="127" t="s">
        <v>30</v>
      </c>
      <c r="J426" s="137" t="s">
        <v>1401</v>
      </c>
      <c r="K426" s="137" t="s">
        <v>716</v>
      </c>
      <c r="L426" s="138">
        <v>0</v>
      </c>
      <c r="M426" s="138">
        <v>1</v>
      </c>
      <c r="N426" s="138">
        <v>0.01</v>
      </c>
      <c r="O426" s="137" t="s">
        <v>715</v>
      </c>
      <c r="P426" s="213" t="str">
        <f>INDEX('Policy Characteristics'!J:J,MATCH($C426,'Policy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v>
      </c>
      <c r="Q426" s="137" t="s">
        <v>223</v>
      </c>
      <c r="R426" s="137" t="s">
        <v>992</v>
      </c>
      <c r="S426" s="135"/>
      <c r="T426" s="127"/>
    </row>
    <row r="427" spans="1:20" s="5" customFormat="1" x14ac:dyDescent="0.35">
      <c r="A427" s="124" t="s">
        <v>1308</v>
      </c>
      <c r="B427" s="137" t="s">
        <v>1492</v>
      </c>
      <c r="C427" s="137" t="s">
        <v>702</v>
      </c>
      <c r="D427" s="131" t="s">
        <v>125</v>
      </c>
      <c r="E427" s="127" t="s">
        <v>707</v>
      </c>
      <c r="F427" s="131" t="s">
        <v>127</v>
      </c>
      <c r="G427" s="127" t="s">
        <v>711</v>
      </c>
      <c r="H427" s="73">
        <v>480</v>
      </c>
      <c r="I427" s="127" t="s">
        <v>30</v>
      </c>
      <c r="J427" s="137" t="s">
        <v>1401</v>
      </c>
      <c r="K427" s="137" t="s">
        <v>716</v>
      </c>
      <c r="L427" s="138">
        <v>0</v>
      </c>
      <c r="M427" s="138">
        <v>1</v>
      </c>
      <c r="N427" s="138">
        <v>0.01</v>
      </c>
      <c r="O427" s="137" t="s">
        <v>715</v>
      </c>
      <c r="P427" s="213" t="str">
        <f>INDEX('Policy Characteristics'!J:J,MATCH($C427,'Policy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v>
      </c>
      <c r="Q427" s="137" t="s">
        <v>223</v>
      </c>
      <c r="R427" s="137" t="s">
        <v>992</v>
      </c>
      <c r="S427" s="135"/>
      <c r="T427" s="127"/>
    </row>
    <row r="428" spans="1:20" s="5" customFormat="1" x14ac:dyDescent="0.35">
      <c r="A428" s="124" t="s">
        <v>1308</v>
      </c>
      <c r="B428" s="137" t="s">
        <v>1492</v>
      </c>
      <c r="C428" s="137" t="s">
        <v>702</v>
      </c>
      <c r="D428" s="131" t="s">
        <v>125</v>
      </c>
      <c r="E428" s="127" t="s">
        <v>708</v>
      </c>
      <c r="F428" s="131" t="s">
        <v>127</v>
      </c>
      <c r="G428" s="127" t="s">
        <v>714</v>
      </c>
      <c r="H428" s="73">
        <v>481</v>
      </c>
      <c r="I428" s="127" t="s">
        <v>30</v>
      </c>
      <c r="J428" s="137" t="s">
        <v>1401</v>
      </c>
      <c r="K428" s="137" t="s">
        <v>716</v>
      </c>
      <c r="L428" s="138">
        <v>0</v>
      </c>
      <c r="M428" s="138">
        <v>1</v>
      </c>
      <c r="N428" s="138">
        <v>0.01</v>
      </c>
      <c r="O428" s="137" t="s">
        <v>715</v>
      </c>
      <c r="P428" s="213" t="str">
        <f>INDEX('Policy Characteristics'!J:J,MATCH($C428,'Policy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v>
      </c>
      <c r="Q428" s="137" t="s">
        <v>223</v>
      </c>
      <c r="R428" s="137" t="s">
        <v>992</v>
      </c>
      <c r="S428" s="135"/>
      <c r="T428" s="127"/>
    </row>
    <row r="429" spans="1:20" s="5" customFormat="1" x14ac:dyDescent="0.35">
      <c r="A429" s="124" t="s">
        <v>1308</v>
      </c>
      <c r="B429" s="137" t="s">
        <v>1492</v>
      </c>
      <c r="C429" s="137" t="s">
        <v>702</v>
      </c>
      <c r="D429" s="131" t="s">
        <v>125</v>
      </c>
      <c r="E429" s="127" t="s">
        <v>996</v>
      </c>
      <c r="F429" s="131" t="s">
        <v>127</v>
      </c>
      <c r="G429" s="127" t="s">
        <v>999</v>
      </c>
      <c r="H429" s="73">
        <v>482</v>
      </c>
      <c r="I429" s="127" t="s">
        <v>30</v>
      </c>
      <c r="J429" s="137" t="s">
        <v>1401</v>
      </c>
      <c r="K429" s="137" t="s">
        <v>716</v>
      </c>
      <c r="L429" s="138">
        <v>0</v>
      </c>
      <c r="M429" s="138">
        <v>1</v>
      </c>
      <c r="N429" s="138">
        <v>0.01</v>
      </c>
      <c r="O429" s="137" t="s">
        <v>715</v>
      </c>
      <c r="P429" s="213" t="str">
        <f>INDEX('Policy Characteristics'!J:J,MATCH($C429,'Policy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v>
      </c>
      <c r="Q429" s="137" t="s">
        <v>223</v>
      </c>
      <c r="R429" s="137" t="s">
        <v>992</v>
      </c>
      <c r="S429" s="135"/>
      <c r="T429" s="127"/>
    </row>
    <row r="430" spans="1:20" s="5" customFormat="1" x14ac:dyDescent="0.35">
      <c r="A430" s="124" t="s">
        <v>1308</v>
      </c>
      <c r="B430" s="137" t="s">
        <v>1492</v>
      </c>
      <c r="C430" s="137" t="s">
        <v>702</v>
      </c>
      <c r="D430" s="131" t="s">
        <v>125</v>
      </c>
      <c r="E430" s="127" t="s">
        <v>997</v>
      </c>
      <c r="F430" s="131" t="s">
        <v>127</v>
      </c>
      <c r="G430" s="127" t="s">
        <v>1001</v>
      </c>
      <c r="H430" s="73">
        <v>483</v>
      </c>
      <c r="I430" s="127" t="s">
        <v>30</v>
      </c>
      <c r="J430" s="137" t="s">
        <v>1401</v>
      </c>
      <c r="K430" s="137" t="s">
        <v>716</v>
      </c>
      <c r="L430" s="138">
        <v>0</v>
      </c>
      <c r="M430" s="138">
        <v>1</v>
      </c>
      <c r="N430" s="138">
        <v>0.01</v>
      </c>
      <c r="O430" s="137" t="s">
        <v>715</v>
      </c>
      <c r="P430" s="213" t="str">
        <f>INDEX('Policy Characteristics'!J:J,MATCH($C430,'Policy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v>
      </c>
      <c r="Q430" s="137" t="s">
        <v>223</v>
      </c>
      <c r="R430" s="137" t="s">
        <v>992</v>
      </c>
      <c r="S430" s="135"/>
      <c r="T430" s="127"/>
    </row>
    <row r="431" spans="1:20" s="5" customFormat="1" x14ac:dyDescent="0.35">
      <c r="A431" s="124" t="s">
        <v>1308</v>
      </c>
      <c r="B431" s="137" t="s">
        <v>1492</v>
      </c>
      <c r="C431" s="137" t="s">
        <v>702</v>
      </c>
      <c r="D431" s="131" t="s">
        <v>125</v>
      </c>
      <c r="E431" s="127" t="s">
        <v>998</v>
      </c>
      <c r="F431" s="131" t="s">
        <v>127</v>
      </c>
      <c r="G431" s="127" t="s">
        <v>1002</v>
      </c>
      <c r="H431" s="73">
        <v>484</v>
      </c>
      <c r="I431" s="127" t="s">
        <v>30</v>
      </c>
      <c r="J431" s="137" t="s">
        <v>1401</v>
      </c>
      <c r="K431" s="137" t="s">
        <v>716</v>
      </c>
      <c r="L431" s="138">
        <v>0</v>
      </c>
      <c r="M431" s="138">
        <v>1</v>
      </c>
      <c r="N431" s="138">
        <v>0.01</v>
      </c>
      <c r="O431" s="137" t="s">
        <v>715</v>
      </c>
      <c r="P431" s="213" t="str">
        <f>INDEX('Policy Characteristics'!J:J,MATCH($C431,'Policy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v>
      </c>
      <c r="Q431" s="137" t="s">
        <v>223</v>
      </c>
      <c r="R431" s="137" t="s">
        <v>992</v>
      </c>
      <c r="S431" s="135"/>
      <c r="T431" s="127"/>
    </row>
    <row r="432" spans="1:20" s="5" customFormat="1" x14ac:dyDescent="0.35">
      <c r="A432" s="124" t="s">
        <v>1308</v>
      </c>
      <c r="B432" s="137" t="s">
        <v>1492</v>
      </c>
      <c r="C432" s="137" t="s">
        <v>702</v>
      </c>
      <c r="D432" s="131" t="s">
        <v>125</v>
      </c>
      <c r="E432" s="127" t="s">
        <v>995</v>
      </c>
      <c r="F432" s="131" t="s">
        <v>127</v>
      </c>
      <c r="G432" s="127" t="s">
        <v>1000</v>
      </c>
      <c r="H432" s="73">
        <v>485</v>
      </c>
      <c r="I432" s="127" t="s">
        <v>30</v>
      </c>
      <c r="J432" s="137" t="s">
        <v>1401</v>
      </c>
      <c r="K432" s="137" t="s">
        <v>716</v>
      </c>
      <c r="L432" s="138">
        <v>0</v>
      </c>
      <c r="M432" s="138">
        <v>1</v>
      </c>
      <c r="N432" s="138">
        <v>0.01</v>
      </c>
      <c r="O432" s="137" t="s">
        <v>715</v>
      </c>
      <c r="P432" s="213" t="str">
        <f>INDEX('Policy Characteristics'!J:J,MATCH($C432,'Policy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v>
      </c>
      <c r="Q432" s="137" t="s">
        <v>223</v>
      </c>
      <c r="R432" s="137" t="s">
        <v>992</v>
      </c>
      <c r="S432" s="135"/>
      <c r="T432" s="127"/>
    </row>
    <row r="433" spans="1:20" s="3" customFormat="1" x14ac:dyDescent="0.35">
      <c r="A433" s="124" t="s">
        <v>1308</v>
      </c>
      <c r="B433" s="137" t="s">
        <v>1492</v>
      </c>
      <c r="C433" s="137" t="s">
        <v>702</v>
      </c>
      <c r="D433" s="131" t="s">
        <v>126</v>
      </c>
      <c r="E433" s="127" t="s">
        <v>703</v>
      </c>
      <c r="F433" s="131" t="s">
        <v>128</v>
      </c>
      <c r="G433" s="127" t="s">
        <v>709</v>
      </c>
      <c r="H433" s="73">
        <v>486</v>
      </c>
      <c r="I433" s="127" t="s">
        <v>30</v>
      </c>
      <c r="J433" s="137" t="s">
        <v>1401</v>
      </c>
      <c r="K433" s="137" t="s">
        <v>716</v>
      </c>
      <c r="L433" s="138">
        <v>0</v>
      </c>
      <c r="M433" s="138">
        <v>1</v>
      </c>
      <c r="N433" s="138">
        <v>0.01</v>
      </c>
      <c r="O433" s="137" t="s">
        <v>715</v>
      </c>
      <c r="P433" s="213" t="str">
        <f>INDEX('Policy Characteristics'!J:J,MATCH($C433,'Policy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v>
      </c>
      <c r="Q433" s="137" t="s">
        <v>223</v>
      </c>
      <c r="R433" s="137" t="s">
        <v>992</v>
      </c>
      <c r="S433" s="135"/>
      <c r="T433" s="127"/>
    </row>
    <row r="434" spans="1:20" s="3" customFormat="1" x14ac:dyDescent="0.35">
      <c r="A434" s="124" t="s">
        <v>1308</v>
      </c>
      <c r="B434" s="137" t="s">
        <v>1492</v>
      </c>
      <c r="C434" s="137" t="s">
        <v>702</v>
      </c>
      <c r="D434" s="131" t="s">
        <v>126</v>
      </c>
      <c r="E434" s="127" t="s">
        <v>704</v>
      </c>
      <c r="F434" s="131" t="s">
        <v>128</v>
      </c>
      <c r="G434" s="127" t="s">
        <v>712</v>
      </c>
      <c r="H434" s="73">
        <v>487</v>
      </c>
      <c r="I434" s="127" t="s">
        <v>30</v>
      </c>
      <c r="J434" s="137" t="s">
        <v>1401</v>
      </c>
      <c r="K434" s="137" t="s">
        <v>716</v>
      </c>
      <c r="L434" s="138">
        <v>0</v>
      </c>
      <c r="M434" s="138">
        <v>1</v>
      </c>
      <c r="N434" s="138">
        <v>0.01</v>
      </c>
      <c r="O434" s="137" t="s">
        <v>715</v>
      </c>
      <c r="P434" s="213" t="str">
        <f>INDEX('Policy Characteristics'!J:J,MATCH($C434,'Policy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v>
      </c>
      <c r="Q434" s="137" t="s">
        <v>223</v>
      </c>
      <c r="R434" s="137" t="s">
        <v>992</v>
      </c>
      <c r="S434" s="135"/>
      <c r="T434" s="127"/>
    </row>
    <row r="435" spans="1:20" s="3" customFormat="1" x14ac:dyDescent="0.35">
      <c r="A435" s="124" t="s">
        <v>1308</v>
      </c>
      <c r="B435" s="137" t="s">
        <v>1492</v>
      </c>
      <c r="C435" s="137" t="s">
        <v>702</v>
      </c>
      <c r="D435" s="131" t="s">
        <v>126</v>
      </c>
      <c r="E435" s="127" t="s">
        <v>705</v>
      </c>
      <c r="F435" s="131" t="s">
        <v>128</v>
      </c>
      <c r="G435" s="127" t="s">
        <v>713</v>
      </c>
      <c r="H435" s="73">
        <v>488</v>
      </c>
      <c r="I435" s="127" t="s">
        <v>29</v>
      </c>
      <c r="J435" s="137" t="s">
        <v>1401</v>
      </c>
      <c r="K435" s="137" t="s">
        <v>716</v>
      </c>
      <c r="L435" s="138">
        <v>0</v>
      </c>
      <c r="M435" s="138">
        <v>1</v>
      </c>
      <c r="N435" s="138">
        <v>0.01</v>
      </c>
      <c r="O435" s="137" t="s">
        <v>715</v>
      </c>
      <c r="P435" s="213" t="str">
        <f>INDEX('Policy Characteristics'!J:J,MATCH($C435,'Policy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v>
      </c>
      <c r="Q435" s="137" t="s">
        <v>223</v>
      </c>
      <c r="R435" s="137" t="s">
        <v>992</v>
      </c>
      <c r="S435" s="135"/>
      <c r="T435" s="127"/>
    </row>
    <row r="436" spans="1:20" s="3" customFormat="1" x14ac:dyDescent="0.35">
      <c r="A436" s="124" t="s">
        <v>1308</v>
      </c>
      <c r="B436" s="137" t="s">
        <v>1492</v>
      </c>
      <c r="C436" s="137" t="s">
        <v>702</v>
      </c>
      <c r="D436" s="131" t="s">
        <v>126</v>
      </c>
      <c r="E436" s="127" t="s">
        <v>706</v>
      </c>
      <c r="F436" s="131" t="s">
        <v>128</v>
      </c>
      <c r="G436" s="127" t="s">
        <v>710</v>
      </c>
      <c r="H436" s="73">
        <v>489</v>
      </c>
      <c r="I436" s="127" t="s">
        <v>30</v>
      </c>
      <c r="J436" s="137" t="s">
        <v>1401</v>
      </c>
      <c r="K436" s="137" t="s">
        <v>716</v>
      </c>
      <c r="L436" s="138">
        <v>0</v>
      </c>
      <c r="M436" s="138">
        <v>1</v>
      </c>
      <c r="N436" s="138">
        <v>0.01</v>
      </c>
      <c r="O436" s="137" t="s">
        <v>715</v>
      </c>
      <c r="P436" s="213" t="str">
        <f>INDEX('Policy Characteristics'!J:J,MATCH($C436,'Policy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v>
      </c>
      <c r="Q436" s="137" t="s">
        <v>223</v>
      </c>
      <c r="R436" s="137" t="s">
        <v>992</v>
      </c>
      <c r="S436" s="135"/>
      <c r="T436" s="127"/>
    </row>
    <row r="437" spans="1:20" s="3" customFormat="1" x14ac:dyDescent="0.35">
      <c r="A437" s="124" t="s">
        <v>1308</v>
      </c>
      <c r="B437" s="137" t="s">
        <v>1492</v>
      </c>
      <c r="C437" s="137" t="s">
        <v>702</v>
      </c>
      <c r="D437" s="131" t="s">
        <v>126</v>
      </c>
      <c r="E437" s="127" t="s">
        <v>707</v>
      </c>
      <c r="F437" s="131" t="s">
        <v>128</v>
      </c>
      <c r="G437" s="127" t="s">
        <v>711</v>
      </c>
      <c r="H437" s="73">
        <v>490</v>
      </c>
      <c r="I437" s="127" t="s">
        <v>29</v>
      </c>
      <c r="J437" s="137" t="s">
        <v>1401</v>
      </c>
      <c r="K437" s="137" t="s">
        <v>716</v>
      </c>
      <c r="L437" s="138">
        <v>0</v>
      </c>
      <c r="M437" s="138">
        <v>1</v>
      </c>
      <c r="N437" s="138">
        <v>0.01</v>
      </c>
      <c r="O437" s="137" t="s">
        <v>715</v>
      </c>
      <c r="P437" s="213" t="str">
        <f>INDEX('Policy Characteristics'!J:J,MATCH($C437,'Policy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v>
      </c>
      <c r="Q437" s="137" t="s">
        <v>223</v>
      </c>
      <c r="R437" s="137" t="s">
        <v>992</v>
      </c>
      <c r="S437" s="135"/>
      <c r="T437" s="127"/>
    </row>
    <row r="438" spans="1:20" s="3" customFormat="1" x14ac:dyDescent="0.35">
      <c r="A438" s="124" t="s">
        <v>1308</v>
      </c>
      <c r="B438" s="137" t="s">
        <v>1492</v>
      </c>
      <c r="C438" s="137" t="s">
        <v>702</v>
      </c>
      <c r="D438" s="131" t="s">
        <v>126</v>
      </c>
      <c r="E438" s="127" t="s">
        <v>708</v>
      </c>
      <c r="F438" s="131" t="s">
        <v>128</v>
      </c>
      <c r="G438" s="127" t="s">
        <v>714</v>
      </c>
      <c r="H438" s="73">
        <v>491</v>
      </c>
      <c r="I438" s="127" t="s">
        <v>30</v>
      </c>
      <c r="J438" s="137" t="s">
        <v>1401</v>
      </c>
      <c r="K438" s="137" t="s">
        <v>716</v>
      </c>
      <c r="L438" s="138">
        <v>0</v>
      </c>
      <c r="M438" s="138">
        <v>1</v>
      </c>
      <c r="N438" s="138">
        <v>0.01</v>
      </c>
      <c r="O438" s="137" t="s">
        <v>715</v>
      </c>
      <c r="P438" s="213" t="str">
        <f>INDEX('Policy Characteristics'!J:J,MATCH($C438,'Policy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v>
      </c>
      <c r="Q438" s="137" t="s">
        <v>223</v>
      </c>
      <c r="R438" s="137" t="s">
        <v>992</v>
      </c>
      <c r="S438" s="135"/>
      <c r="T438" s="127"/>
    </row>
    <row r="439" spans="1:20" s="3" customFormat="1" x14ac:dyDescent="0.35">
      <c r="A439" s="124" t="s">
        <v>1308</v>
      </c>
      <c r="B439" s="137" t="s">
        <v>1492</v>
      </c>
      <c r="C439" s="137" t="s">
        <v>702</v>
      </c>
      <c r="D439" s="131" t="s">
        <v>126</v>
      </c>
      <c r="E439" s="127" t="s">
        <v>996</v>
      </c>
      <c r="F439" s="131" t="s">
        <v>128</v>
      </c>
      <c r="G439" s="127" t="s">
        <v>999</v>
      </c>
      <c r="H439" s="73">
        <v>492</v>
      </c>
      <c r="I439" s="127" t="s">
        <v>29</v>
      </c>
      <c r="J439" s="137" t="s">
        <v>1401</v>
      </c>
      <c r="K439" s="137" t="s">
        <v>716</v>
      </c>
      <c r="L439" s="138">
        <v>0</v>
      </c>
      <c r="M439" s="138">
        <v>1</v>
      </c>
      <c r="N439" s="138">
        <v>0.01</v>
      </c>
      <c r="O439" s="137" t="s">
        <v>715</v>
      </c>
      <c r="P439" s="213" t="str">
        <f>INDEX('Policy Characteristics'!J:J,MATCH($C439,'Policy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v>
      </c>
      <c r="Q439" s="137" t="s">
        <v>223</v>
      </c>
      <c r="R439" s="137" t="s">
        <v>992</v>
      </c>
      <c r="S439" s="135"/>
      <c r="T439" s="127"/>
    </row>
    <row r="440" spans="1:20" s="3" customFormat="1" x14ac:dyDescent="0.35">
      <c r="A440" s="124" t="s">
        <v>1308</v>
      </c>
      <c r="B440" s="137" t="s">
        <v>1492</v>
      </c>
      <c r="C440" s="137" t="s">
        <v>702</v>
      </c>
      <c r="D440" s="131" t="s">
        <v>126</v>
      </c>
      <c r="E440" s="127" t="s">
        <v>997</v>
      </c>
      <c r="F440" s="131" t="s">
        <v>128</v>
      </c>
      <c r="G440" s="127" t="s">
        <v>1001</v>
      </c>
      <c r="H440" s="73">
        <v>493</v>
      </c>
      <c r="I440" s="127" t="s">
        <v>29</v>
      </c>
      <c r="J440" s="137" t="s">
        <v>1401</v>
      </c>
      <c r="K440" s="137" t="s">
        <v>716</v>
      </c>
      <c r="L440" s="138">
        <v>0</v>
      </c>
      <c r="M440" s="138">
        <v>1</v>
      </c>
      <c r="N440" s="138">
        <v>0.01</v>
      </c>
      <c r="O440" s="137" t="s">
        <v>715</v>
      </c>
      <c r="P440" s="213" t="str">
        <f>INDEX('Policy Characteristics'!J:J,MATCH($C440,'Policy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v>
      </c>
      <c r="Q440" s="137" t="s">
        <v>223</v>
      </c>
      <c r="R440" s="137" t="s">
        <v>992</v>
      </c>
      <c r="S440" s="135"/>
      <c r="T440" s="127"/>
    </row>
    <row r="441" spans="1:20" s="3" customFormat="1" x14ac:dyDescent="0.35">
      <c r="A441" s="124" t="s">
        <v>1308</v>
      </c>
      <c r="B441" s="137" t="s">
        <v>1492</v>
      </c>
      <c r="C441" s="137" t="s">
        <v>702</v>
      </c>
      <c r="D441" s="131" t="s">
        <v>126</v>
      </c>
      <c r="E441" s="127" t="s">
        <v>998</v>
      </c>
      <c r="F441" s="131" t="s">
        <v>128</v>
      </c>
      <c r="G441" s="127" t="s">
        <v>1002</v>
      </c>
      <c r="H441" s="73">
        <v>494</v>
      </c>
      <c r="I441" s="127" t="s">
        <v>29</v>
      </c>
      <c r="J441" s="137" t="s">
        <v>1401</v>
      </c>
      <c r="K441" s="137" t="s">
        <v>716</v>
      </c>
      <c r="L441" s="138">
        <v>0</v>
      </c>
      <c r="M441" s="138">
        <v>1</v>
      </c>
      <c r="N441" s="138">
        <v>0.01</v>
      </c>
      <c r="O441" s="137" t="s">
        <v>715</v>
      </c>
      <c r="P441" s="213" t="str">
        <f>INDEX('Policy Characteristics'!J:J,MATCH($C441,'Policy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v>
      </c>
      <c r="Q441" s="137" t="s">
        <v>223</v>
      </c>
      <c r="R441" s="137" t="s">
        <v>992</v>
      </c>
      <c r="S441" s="135"/>
      <c r="T441" s="127"/>
    </row>
    <row r="442" spans="1:20" s="3" customFormat="1" x14ac:dyDescent="0.35">
      <c r="A442" s="124" t="s">
        <v>1308</v>
      </c>
      <c r="B442" s="137" t="s">
        <v>1492</v>
      </c>
      <c r="C442" s="137" t="s">
        <v>702</v>
      </c>
      <c r="D442" s="131" t="s">
        <v>126</v>
      </c>
      <c r="E442" s="127" t="s">
        <v>995</v>
      </c>
      <c r="F442" s="131" t="s">
        <v>128</v>
      </c>
      <c r="G442" s="127" t="s">
        <v>1000</v>
      </c>
      <c r="H442" s="73">
        <v>495</v>
      </c>
      <c r="I442" s="127" t="s">
        <v>30</v>
      </c>
      <c r="J442" s="137" t="s">
        <v>1401</v>
      </c>
      <c r="K442" s="137" t="s">
        <v>716</v>
      </c>
      <c r="L442" s="138">
        <v>0</v>
      </c>
      <c r="M442" s="138">
        <v>1</v>
      </c>
      <c r="N442" s="138">
        <v>0.01</v>
      </c>
      <c r="O442" s="137" t="s">
        <v>715</v>
      </c>
      <c r="P442" s="213" t="str">
        <f>INDEX('Policy Characteristics'!J:J,MATCH($C442,'Policy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v>
      </c>
      <c r="Q442" s="137" t="s">
        <v>223</v>
      </c>
      <c r="R442" s="137" t="s">
        <v>992</v>
      </c>
      <c r="S442" s="135"/>
      <c r="T442" s="127"/>
    </row>
    <row r="443" spans="1:20" s="3" customFormat="1" x14ac:dyDescent="0.35">
      <c r="A443" s="124" t="s">
        <v>1308</v>
      </c>
      <c r="B443" s="150" t="s">
        <v>1493</v>
      </c>
      <c r="C443" s="150" t="s">
        <v>491</v>
      </c>
      <c r="D443" s="127"/>
      <c r="E443" s="127"/>
      <c r="F443" s="127"/>
      <c r="G443" s="127"/>
      <c r="H443" s="154">
        <v>190</v>
      </c>
      <c r="I443" s="127" t="s">
        <v>30</v>
      </c>
      <c r="J443" s="150" t="s">
        <v>1402</v>
      </c>
      <c r="K443" s="61" t="s">
        <v>592</v>
      </c>
      <c r="L443" s="143">
        <v>0</v>
      </c>
      <c r="M443" s="143">
        <v>0.2</v>
      </c>
      <c r="N443" s="143">
        <v>0.01</v>
      </c>
      <c r="O443" s="131" t="s">
        <v>492</v>
      </c>
      <c r="P443" s="213">
        <f>INDEX('Policy Characteristics'!J:J,MATCH($C443,'Policy Characteristics'!$C:$C,0))</f>
        <v>0</v>
      </c>
      <c r="Q443" s="127" t="s">
        <v>493</v>
      </c>
      <c r="R443" s="131" t="s">
        <v>494</v>
      </c>
      <c r="S443" s="144" t="s">
        <v>495</v>
      </c>
      <c r="T443" s="131"/>
    </row>
    <row r="444" spans="1:20" s="3" customFormat="1" x14ac:dyDescent="0.35">
      <c r="A444" s="124" t="s">
        <v>1321</v>
      </c>
      <c r="B444" s="150" t="s">
        <v>1494</v>
      </c>
      <c r="C444" s="150" t="s">
        <v>762</v>
      </c>
      <c r="D444" s="131"/>
      <c r="E444" s="131"/>
      <c r="F444" s="131"/>
      <c r="G444" s="131"/>
      <c r="H444" s="154"/>
      <c r="I444" s="131" t="s">
        <v>30</v>
      </c>
      <c r="J444" s="150" t="s">
        <v>1403</v>
      </c>
      <c r="K444" s="150" t="s">
        <v>764</v>
      </c>
      <c r="L444" s="166"/>
      <c r="M444" s="166"/>
      <c r="N444" s="166"/>
      <c r="O444" s="131"/>
      <c r="P444" s="213">
        <f>INDEX('Policy Characteristics'!J:J,MATCH($C444,'Policy Characteristics'!$C:$C,0))</f>
        <v>0</v>
      </c>
      <c r="Q444" s="131"/>
      <c r="R444" s="131"/>
      <c r="S444" s="144"/>
      <c r="T444" s="131"/>
    </row>
    <row r="445" spans="1:20" s="3" customFormat="1" x14ac:dyDescent="0.35">
      <c r="A445" s="124" t="s">
        <v>1321</v>
      </c>
      <c r="B445" s="150" t="s">
        <v>1495</v>
      </c>
      <c r="C445" s="150" t="s">
        <v>761</v>
      </c>
      <c r="D445" s="131"/>
      <c r="E445" s="131"/>
      <c r="F445" s="131"/>
      <c r="G445" s="131"/>
      <c r="H445" s="154"/>
      <c r="I445" s="131" t="s">
        <v>30</v>
      </c>
      <c r="J445" s="150" t="s">
        <v>1403</v>
      </c>
      <c r="K445" s="150" t="s">
        <v>763</v>
      </c>
      <c r="L445" s="166"/>
      <c r="M445" s="166"/>
      <c r="N445" s="166"/>
      <c r="O445" s="131"/>
      <c r="P445" s="213">
        <f>INDEX('Policy Characteristics'!J:J,MATCH($C445,'Policy Characteristics'!$C:$C,0))</f>
        <v>0</v>
      </c>
      <c r="Q445" s="131"/>
      <c r="R445" s="131"/>
      <c r="S445" s="144"/>
      <c r="T445" s="131"/>
    </row>
    <row r="446" spans="1:20" s="3" customFormat="1" x14ac:dyDescent="0.35">
      <c r="A446" s="124" t="s">
        <v>1321</v>
      </c>
      <c r="B446" s="150" t="s">
        <v>1496</v>
      </c>
      <c r="C446" s="150" t="s">
        <v>1004</v>
      </c>
      <c r="D446" s="131" t="s">
        <v>38</v>
      </c>
      <c r="E446" s="131"/>
      <c r="F446" s="131" t="s">
        <v>81</v>
      </c>
      <c r="G446" s="131"/>
      <c r="H446" s="73"/>
      <c r="I446" s="131" t="s">
        <v>30</v>
      </c>
      <c r="J446" s="150" t="s">
        <v>1404</v>
      </c>
      <c r="K446" s="61" t="s">
        <v>1005</v>
      </c>
      <c r="L446" s="61"/>
      <c r="M446" s="61"/>
      <c r="N446" s="61"/>
      <c r="O446" s="131"/>
      <c r="P446" s="213">
        <f>INDEX('Policy Characteristics'!J:J,MATCH($C446,'Policy Characteristics'!$C:$C,0))</f>
        <v>0</v>
      </c>
      <c r="Q446" s="131"/>
      <c r="R446" s="131"/>
      <c r="S446" s="135"/>
      <c r="T446" s="131"/>
    </row>
    <row r="447" spans="1:20" s="3" customFormat="1" x14ac:dyDescent="0.35">
      <c r="A447" s="124" t="s">
        <v>1321</v>
      </c>
      <c r="B447" s="137" t="s">
        <v>1496</v>
      </c>
      <c r="C447" s="137" t="s">
        <v>1004</v>
      </c>
      <c r="D447" s="131" t="s">
        <v>60</v>
      </c>
      <c r="E447" s="131"/>
      <c r="F447" s="131" t="s">
        <v>87</v>
      </c>
      <c r="G447" s="131"/>
      <c r="H447" s="73"/>
      <c r="I447" s="131" t="s">
        <v>30</v>
      </c>
      <c r="J447" s="150" t="s">
        <v>1404</v>
      </c>
      <c r="K447" s="61" t="s">
        <v>1005</v>
      </c>
      <c r="L447" s="61"/>
      <c r="M447" s="61"/>
      <c r="N447" s="61"/>
      <c r="O447" s="131"/>
      <c r="P447" s="213">
        <f>INDEX('Policy Characteristics'!J:J,MATCH($C447,'Policy Characteristics'!$C:$C,0))</f>
        <v>0</v>
      </c>
      <c r="Q447" s="131"/>
      <c r="R447" s="131"/>
      <c r="S447" s="135"/>
      <c r="T447" s="131"/>
    </row>
    <row r="448" spans="1:20" s="3" customFormat="1" x14ac:dyDescent="0.35">
      <c r="A448" s="124" t="s">
        <v>1321</v>
      </c>
      <c r="B448" s="137" t="s">
        <v>1496</v>
      </c>
      <c r="C448" s="137" t="s">
        <v>1004</v>
      </c>
      <c r="D448" s="131" t="s">
        <v>788</v>
      </c>
      <c r="E448" s="131"/>
      <c r="F448" s="131" t="s">
        <v>792</v>
      </c>
      <c r="G448" s="131"/>
      <c r="H448" s="73"/>
      <c r="I448" s="131" t="s">
        <v>30</v>
      </c>
      <c r="J448" s="150" t="s">
        <v>1404</v>
      </c>
      <c r="K448" s="61" t="s">
        <v>1005</v>
      </c>
      <c r="L448" s="61"/>
      <c r="M448" s="61"/>
      <c r="N448" s="61"/>
      <c r="O448" s="131"/>
      <c r="P448" s="213">
        <f>INDEX('Policy Characteristics'!J:J,MATCH($C448,'Policy Characteristics'!$C:$C,0))</f>
        <v>0</v>
      </c>
      <c r="Q448" s="131"/>
      <c r="R448" s="131"/>
      <c r="S448" s="135"/>
      <c r="T448" s="131"/>
    </row>
    <row r="449" spans="1:20" s="3" customFormat="1" x14ac:dyDescent="0.35">
      <c r="A449" s="124" t="s">
        <v>1321</v>
      </c>
      <c r="B449" s="150" t="s">
        <v>1497</v>
      </c>
      <c r="C449" s="150" t="s">
        <v>345</v>
      </c>
      <c r="D449" s="127" t="s">
        <v>468</v>
      </c>
      <c r="E449" s="127"/>
      <c r="F449" s="127" t="s">
        <v>467</v>
      </c>
      <c r="G449" s="131"/>
      <c r="H449" s="154">
        <v>167</v>
      </c>
      <c r="I449" s="131" t="s">
        <v>30</v>
      </c>
      <c r="J449" s="150" t="s">
        <v>1405</v>
      </c>
      <c r="K449" s="61" t="s">
        <v>583</v>
      </c>
      <c r="L449" s="150">
        <v>0</v>
      </c>
      <c r="M449" s="150">
        <v>1</v>
      </c>
      <c r="N449" s="150">
        <v>1</v>
      </c>
      <c r="O449" s="131" t="s">
        <v>12</v>
      </c>
      <c r="P449" s="213" t="str">
        <f>INDEX('Policy Characteristics'!J:J,MATCH($C449,'Policy Characteristics'!$C:$C,0))</f>
        <v>**Description:** This policy prevents new capacity of the selected type(s) from being built or deployed. // **CCE Category:** Other</v>
      </c>
      <c r="Q449" s="127" t="s">
        <v>346</v>
      </c>
      <c r="R449" s="131" t="s">
        <v>347</v>
      </c>
      <c r="S449" s="144"/>
      <c r="T449" s="131"/>
    </row>
    <row r="450" spans="1:20" s="3" customFormat="1" x14ac:dyDescent="0.35">
      <c r="A450" s="124" t="s">
        <v>1321</v>
      </c>
      <c r="B450" s="137" t="s">
        <v>1497</v>
      </c>
      <c r="C450" s="137" t="s">
        <v>345</v>
      </c>
      <c r="D450" s="131" t="s">
        <v>315</v>
      </c>
      <c r="E450" s="127"/>
      <c r="F450" s="131" t="s">
        <v>316</v>
      </c>
      <c r="G450" s="127"/>
      <c r="H450" s="73">
        <v>168</v>
      </c>
      <c r="I450" s="127" t="s">
        <v>29</v>
      </c>
      <c r="J450" s="137" t="s">
        <v>1405</v>
      </c>
      <c r="K450" s="137" t="s">
        <v>583</v>
      </c>
      <c r="L450" s="137">
        <v>0</v>
      </c>
      <c r="M450" s="137">
        <v>1</v>
      </c>
      <c r="N450" s="137">
        <v>1</v>
      </c>
      <c r="O450" s="129" t="s">
        <v>12</v>
      </c>
      <c r="P450" s="213" t="str">
        <f>INDEX('Policy Characteristics'!J:J,MATCH($C450,'Policy Characteristics'!$C:$C,0))</f>
        <v>**Description:** This policy prevents new capacity of the selected type(s) from being built or deployed. // **CCE Category:** Other</v>
      </c>
      <c r="Q450" s="129" t="s">
        <v>346</v>
      </c>
      <c r="R450" s="129" t="s">
        <v>347</v>
      </c>
      <c r="S450" s="132"/>
      <c r="T450" s="129"/>
    </row>
    <row r="451" spans="1:20" s="3" customFormat="1" x14ac:dyDescent="0.35">
      <c r="A451" s="124" t="s">
        <v>1321</v>
      </c>
      <c r="B451" s="137" t="s">
        <v>1497</v>
      </c>
      <c r="C451" s="137" t="s">
        <v>345</v>
      </c>
      <c r="D451" s="131" t="s">
        <v>62</v>
      </c>
      <c r="E451" s="127"/>
      <c r="F451" s="131" t="s">
        <v>76</v>
      </c>
      <c r="G451" s="127"/>
      <c r="H451" s="154">
        <v>169</v>
      </c>
      <c r="I451" s="127" t="s">
        <v>29</v>
      </c>
      <c r="J451" s="137" t="s">
        <v>1405</v>
      </c>
      <c r="K451" s="137" t="s">
        <v>583</v>
      </c>
      <c r="L451" s="137">
        <v>0</v>
      </c>
      <c r="M451" s="137">
        <v>1</v>
      </c>
      <c r="N451" s="137">
        <v>1</v>
      </c>
      <c r="O451" s="129" t="s">
        <v>12</v>
      </c>
      <c r="P451" s="213" t="str">
        <f>INDEX('Policy Characteristics'!J:J,MATCH($C451,'Policy Characteristics'!$C:$C,0))</f>
        <v>**Description:** This policy prevents new capacity of the selected type(s) from being built or deployed. // **CCE Category:** Other</v>
      </c>
      <c r="Q451" s="129" t="s">
        <v>346</v>
      </c>
      <c r="R451" s="129" t="s">
        <v>347</v>
      </c>
      <c r="S451" s="132"/>
      <c r="T451" s="129"/>
    </row>
    <row r="452" spans="1:20" s="3" customFormat="1" x14ac:dyDescent="0.35">
      <c r="A452" s="124" t="s">
        <v>1321</v>
      </c>
      <c r="B452" s="137" t="s">
        <v>1497</v>
      </c>
      <c r="C452" s="137" t="s">
        <v>345</v>
      </c>
      <c r="D452" s="131" t="s">
        <v>63</v>
      </c>
      <c r="E452" s="127"/>
      <c r="F452" s="131" t="s">
        <v>77</v>
      </c>
      <c r="G452" s="127"/>
      <c r="H452" s="73">
        <v>170</v>
      </c>
      <c r="I452" s="127" t="s">
        <v>30</v>
      </c>
      <c r="J452" s="137" t="s">
        <v>1405</v>
      </c>
      <c r="K452" s="137" t="s">
        <v>583</v>
      </c>
      <c r="L452" s="137">
        <v>0</v>
      </c>
      <c r="M452" s="137">
        <v>1</v>
      </c>
      <c r="N452" s="137">
        <v>1</v>
      </c>
      <c r="O452" s="129" t="s">
        <v>12</v>
      </c>
      <c r="P452" s="213" t="str">
        <f>INDEX('Policy Characteristics'!J:J,MATCH($C452,'Policy Characteristics'!$C:$C,0))</f>
        <v>**Description:** This policy prevents new capacity of the selected type(s) from being built or deployed. // **CCE Category:** Other</v>
      </c>
      <c r="Q452" s="129" t="s">
        <v>346</v>
      </c>
      <c r="R452" s="129" t="s">
        <v>347</v>
      </c>
      <c r="S452" s="132"/>
      <c r="T452" s="129"/>
    </row>
    <row r="453" spans="1:20" s="5" customFormat="1" x14ac:dyDescent="0.35">
      <c r="A453" s="124" t="s">
        <v>1321</v>
      </c>
      <c r="B453" s="137" t="s">
        <v>1497</v>
      </c>
      <c r="C453" s="137" t="s">
        <v>345</v>
      </c>
      <c r="D453" s="131" t="s">
        <v>469</v>
      </c>
      <c r="E453" s="127"/>
      <c r="F453" s="131" t="s">
        <v>473</v>
      </c>
      <c r="G453" s="127"/>
      <c r="H453" s="73"/>
      <c r="I453" s="127" t="s">
        <v>30</v>
      </c>
      <c r="J453" s="137" t="s">
        <v>1405</v>
      </c>
      <c r="K453" s="137" t="s">
        <v>583</v>
      </c>
      <c r="L453" s="61"/>
      <c r="M453" s="61"/>
      <c r="N453" s="61"/>
      <c r="O453" s="127"/>
      <c r="P453" s="213" t="str">
        <f>INDEX('Policy Characteristics'!J:J,MATCH($C453,'Policy Characteristics'!$C:$C,0))</f>
        <v>**Description:** This policy prevents new capacity of the selected type(s) from being built or deployed. // **CCE Category:** Other</v>
      </c>
      <c r="Q453" s="129"/>
      <c r="R453" s="131"/>
      <c r="S453" s="132"/>
      <c r="T453" s="129"/>
    </row>
    <row r="454" spans="1:20" s="5" customFormat="1" x14ac:dyDescent="0.35">
      <c r="A454" s="124" t="s">
        <v>1321</v>
      </c>
      <c r="B454" s="137" t="s">
        <v>1497</v>
      </c>
      <c r="C454" s="137" t="s">
        <v>345</v>
      </c>
      <c r="D454" s="131" t="s">
        <v>64</v>
      </c>
      <c r="E454" s="127"/>
      <c r="F454" s="131" t="s">
        <v>78</v>
      </c>
      <c r="G454" s="127"/>
      <c r="H454" s="73"/>
      <c r="I454" s="127" t="s">
        <v>30</v>
      </c>
      <c r="J454" s="137" t="s">
        <v>1405</v>
      </c>
      <c r="K454" s="137" t="s">
        <v>583</v>
      </c>
      <c r="L454" s="61"/>
      <c r="M454" s="61"/>
      <c r="N454" s="61"/>
      <c r="O454" s="127"/>
      <c r="P454" s="213" t="str">
        <f>INDEX('Policy Characteristics'!J:J,MATCH($C454,'Policy Characteristics'!$C:$C,0))</f>
        <v>**Description:** This policy prevents new capacity of the selected type(s) from being built or deployed. // **CCE Category:** Other</v>
      </c>
      <c r="Q454" s="129"/>
      <c r="R454" s="131"/>
      <c r="S454" s="132"/>
      <c r="T454" s="129"/>
    </row>
    <row r="455" spans="1:20" s="5" customFormat="1" x14ac:dyDescent="0.35">
      <c r="A455" s="124" t="s">
        <v>1321</v>
      </c>
      <c r="B455" s="137" t="s">
        <v>1497</v>
      </c>
      <c r="C455" s="137" t="s">
        <v>345</v>
      </c>
      <c r="D455" s="131" t="s">
        <v>65</v>
      </c>
      <c r="E455" s="127"/>
      <c r="F455" s="131" t="s">
        <v>79</v>
      </c>
      <c r="G455" s="127"/>
      <c r="H455" s="73"/>
      <c r="I455" s="127" t="s">
        <v>30</v>
      </c>
      <c r="J455" s="137" t="s">
        <v>1405</v>
      </c>
      <c r="K455" s="137" t="s">
        <v>583</v>
      </c>
      <c r="L455" s="61"/>
      <c r="M455" s="61"/>
      <c r="N455" s="61"/>
      <c r="O455" s="127"/>
      <c r="P455" s="213" t="str">
        <f>INDEX('Policy Characteristics'!J:J,MATCH($C455,'Policy Characteristics'!$C:$C,0))</f>
        <v>**Description:** This policy prevents new capacity of the selected type(s) from being built or deployed. // **CCE Category:** Other</v>
      </c>
      <c r="Q455" s="129"/>
      <c r="R455" s="131"/>
      <c r="S455" s="132"/>
      <c r="T455" s="129"/>
    </row>
    <row r="456" spans="1:20" s="5" customFormat="1" x14ac:dyDescent="0.35">
      <c r="A456" s="124" t="s">
        <v>1321</v>
      </c>
      <c r="B456" s="137" t="s">
        <v>1497</v>
      </c>
      <c r="C456" s="137" t="s">
        <v>345</v>
      </c>
      <c r="D456" s="131" t="s">
        <v>66</v>
      </c>
      <c r="E456" s="127"/>
      <c r="F456" s="131" t="s">
        <v>80</v>
      </c>
      <c r="G456" s="127"/>
      <c r="H456" s="73"/>
      <c r="I456" s="127" t="s">
        <v>30</v>
      </c>
      <c r="J456" s="137" t="s">
        <v>1405</v>
      </c>
      <c r="K456" s="137" t="s">
        <v>583</v>
      </c>
      <c r="L456" s="61"/>
      <c r="M456" s="61"/>
      <c r="N456" s="61"/>
      <c r="O456" s="127"/>
      <c r="P456" s="213" t="str">
        <f>INDEX('Policy Characteristics'!J:J,MATCH($C456,'Policy Characteristics'!$C:$C,0))</f>
        <v>**Description:** This policy prevents new capacity of the selected type(s) from being built or deployed. // **CCE Category:** Other</v>
      </c>
      <c r="Q456" s="129"/>
      <c r="R456" s="131"/>
      <c r="S456" s="132"/>
      <c r="T456" s="129"/>
    </row>
    <row r="457" spans="1:20" s="5" customFormat="1" x14ac:dyDescent="0.35">
      <c r="A457" s="124" t="s">
        <v>1321</v>
      </c>
      <c r="B457" s="137" t="s">
        <v>1497</v>
      </c>
      <c r="C457" s="137" t="s">
        <v>345</v>
      </c>
      <c r="D457" s="131" t="s">
        <v>317</v>
      </c>
      <c r="E457" s="127"/>
      <c r="F457" s="131" t="s">
        <v>1011</v>
      </c>
      <c r="G457" s="127"/>
      <c r="H457" s="73">
        <v>510</v>
      </c>
      <c r="I457" s="127" t="s">
        <v>29</v>
      </c>
      <c r="J457" s="137" t="s">
        <v>1405</v>
      </c>
      <c r="K457" s="137" t="s">
        <v>583</v>
      </c>
      <c r="L457" s="137">
        <v>0</v>
      </c>
      <c r="M457" s="137">
        <v>1</v>
      </c>
      <c r="N457" s="137">
        <v>1</v>
      </c>
      <c r="O457" s="129" t="s">
        <v>12</v>
      </c>
      <c r="P457" s="213" t="str">
        <f>INDEX('Policy Characteristics'!J:J,MATCH($C457,'Policy Characteristics'!$C:$C,0))</f>
        <v>**Description:** This policy prevents new capacity of the selected type(s) from being built or deployed. // **CCE Category:** Other</v>
      </c>
      <c r="Q457" s="129" t="s">
        <v>346</v>
      </c>
      <c r="R457" s="129" t="s">
        <v>347</v>
      </c>
      <c r="S457" s="132"/>
      <c r="T457" s="129"/>
    </row>
    <row r="458" spans="1:20" s="5" customFormat="1" x14ac:dyDescent="0.35">
      <c r="A458" s="124" t="s">
        <v>1321</v>
      </c>
      <c r="B458" s="137" t="s">
        <v>1497</v>
      </c>
      <c r="C458" s="137" t="s">
        <v>345</v>
      </c>
      <c r="D458" s="131" t="s">
        <v>318</v>
      </c>
      <c r="E458" s="127"/>
      <c r="F458" s="131" t="s">
        <v>320</v>
      </c>
      <c r="G458" s="127"/>
      <c r="H458" s="73"/>
      <c r="I458" s="127" t="s">
        <v>30</v>
      </c>
      <c r="J458" s="137" t="s">
        <v>1405</v>
      </c>
      <c r="K458" s="137" t="s">
        <v>583</v>
      </c>
      <c r="L458" s="61"/>
      <c r="M458" s="61"/>
      <c r="N458" s="61"/>
      <c r="O458" s="127"/>
      <c r="P458" s="213" t="str">
        <f>INDEX('Policy Characteristics'!J:J,MATCH($C458,'Policy Characteristics'!$C:$C,0))</f>
        <v>**Description:** This policy prevents new capacity of the selected type(s) from being built or deployed. // **CCE Category:** Other</v>
      </c>
      <c r="Q458" s="129"/>
      <c r="R458" s="131"/>
      <c r="S458" s="132"/>
      <c r="T458" s="129"/>
    </row>
    <row r="459" spans="1:20" s="5" customFormat="1" x14ac:dyDescent="0.35">
      <c r="A459" s="124" t="s">
        <v>1321</v>
      </c>
      <c r="B459" s="137" t="s">
        <v>1497</v>
      </c>
      <c r="C459" s="137" t="s">
        <v>345</v>
      </c>
      <c r="D459" s="131" t="s">
        <v>465</v>
      </c>
      <c r="E459" s="127"/>
      <c r="F459" s="131" t="s">
        <v>464</v>
      </c>
      <c r="G459" s="127"/>
      <c r="H459" s="73">
        <v>116</v>
      </c>
      <c r="I459" s="127" t="s">
        <v>30</v>
      </c>
      <c r="J459" s="137" t="s">
        <v>1405</v>
      </c>
      <c r="K459" s="137" t="s">
        <v>583</v>
      </c>
      <c r="L459" s="137">
        <v>0</v>
      </c>
      <c r="M459" s="137">
        <v>1</v>
      </c>
      <c r="N459" s="137">
        <v>1</v>
      </c>
      <c r="O459" s="129" t="s">
        <v>12</v>
      </c>
      <c r="P459" s="213" t="str">
        <f>INDEX('Policy Characteristics'!J:J,MATCH($C459,'Policy Characteristics'!$C:$C,0))</f>
        <v>**Description:** This policy prevents new capacity of the selected type(s) from being built or deployed. // **CCE Category:** Other</v>
      </c>
      <c r="Q459" s="129" t="s">
        <v>346</v>
      </c>
      <c r="R459" s="129" t="s">
        <v>347</v>
      </c>
      <c r="S459" s="132"/>
      <c r="T459" s="129"/>
    </row>
    <row r="460" spans="1:20" s="5" customFormat="1" x14ac:dyDescent="0.35">
      <c r="A460" s="124" t="s">
        <v>1321</v>
      </c>
      <c r="B460" s="137" t="s">
        <v>1497</v>
      </c>
      <c r="C460" s="137" t="s">
        <v>345</v>
      </c>
      <c r="D460" s="131" t="s">
        <v>475</v>
      </c>
      <c r="E460" s="127"/>
      <c r="F460" s="131" t="s">
        <v>476</v>
      </c>
      <c r="G460" s="127"/>
      <c r="H460" s="73"/>
      <c r="I460" s="127" t="s">
        <v>30</v>
      </c>
      <c r="J460" s="137" t="s">
        <v>1405</v>
      </c>
      <c r="K460" s="137" t="s">
        <v>583</v>
      </c>
      <c r="L460" s="137"/>
      <c r="M460" s="137"/>
      <c r="N460" s="138"/>
      <c r="O460" s="129"/>
      <c r="P460" s="213" t="str">
        <f>INDEX('Policy Characteristics'!J:J,MATCH($C460,'Policy Characteristics'!$C:$C,0))</f>
        <v>**Description:** This policy prevents new capacity of the selected type(s) from being built or deployed. // **CCE Category:** Other</v>
      </c>
      <c r="Q460" s="129"/>
      <c r="R460" s="131"/>
      <c r="S460" s="132"/>
      <c r="T460" s="129"/>
    </row>
    <row r="461" spans="1:20" s="5" customFormat="1" x14ac:dyDescent="0.35">
      <c r="A461" s="124" t="s">
        <v>1321</v>
      </c>
      <c r="B461" s="137" t="s">
        <v>1497</v>
      </c>
      <c r="C461" s="137" t="s">
        <v>345</v>
      </c>
      <c r="D461" s="131" t="s">
        <v>1008</v>
      </c>
      <c r="E461" s="127"/>
      <c r="F461" s="131" t="s">
        <v>789</v>
      </c>
      <c r="G461" s="127"/>
      <c r="H461" s="73">
        <v>508</v>
      </c>
      <c r="I461" s="127" t="s">
        <v>29</v>
      </c>
      <c r="J461" s="137" t="s">
        <v>1405</v>
      </c>
      <c r="K461" s="137" t="s">
        <v>583</v>
      </c>
      <c r="L461" s="137">
        <v>0</v>
      </c>
      <c r="M461" s="137">
        <v>1</v>
      </c>
      <c r="N461" s="137">
        <v>1</v>
      </c>
      <c r="O461" s="129" t="s">
        <v>12</v>
      </c>
      <c r="P461" s="213" t="str">
        <f>INDEX('Policy Characteristics'!J:J,MATCH($C461,'Policy Characteristics'!$C:$C,0))</f>
        <v>**Description:** This policy prevents new capacity of the selected type(s) from being built or deployed. // **CCE Category:** Other</v>
      </c>
      <c r="Q461" s="129" t="s">
        <v>346</v>
      </c>
      <c r="R461" s="129" t="s">
        <v>347</v>
      </c>
      <c r="S461" s="132"/>
      <c r="T461" s="129"/>
    </row>
    <row r="462" spans="1:20" x14ac:dyDescent="0.35">
      <c r="A462" s="124" t="s">
        <v>1321</v>
      </c>
      <c r="B462" s="137" t="s">
        <v>1497</v>
      </c>
      <c r="C462" s="137" t="s">
        <v>345</v>
      </c>
      <c r="D462" s="131" t="s">
        <v>1009</v>
      </c>
      <c r="E462" s="127"/>
      <c r="F462" s="131" t="s">
        <v>1010</v>
      </c>
      <c r="G462" s="127"/>
      <c r="H462" s="73">
        <v>509</v>
      </c>
      <c r="I462" s="127" t="s">
        <v>29</v>
      </c>
      <c r="J462" s="137" t="s">
        <v>1405</v>
      </c>
      <c r="K462" s="137" t="s">
        <v>583</v>
      </c>
      <c r="L462" s="137">
        <v>0</v>
      </c>
      <c r="M462" s="137">
        <v>1</v>
      </c>
      <c r="N462" s="137">
        <v>1</v>
      </c>
      <c r="O462" s="129" t="s">
        <v>12</v>
      </c>
      <c r="P462" s="213" t="str">
        <f>INDEX('Policy Characteristics'!J:J,MATCH($C462,'Policy Characteristics'!$C:$C,0))</f>
        <v>**Description:** This policy prevents new capacity of the selected type(s) from being built or deployed. // **CCE Category:** Other</v>
      </c>
      <c r="Q462" s="129" t="s">
        <v>346</v>
      </c>
      <c r="R462" s="129" t="s">
        <v>347</v>
      </c>
      <c r="S462" s="132"/>
      <c r="T462" s="129"/>
    </row>
    <row r="463" spans="1:20" x14ac:dyDescent="0.35">
      <c r="A463" s="124" t="s">
        <v>1321</v>
      </c>
      <c r="B463" s="137" t="s">
        <v>1497</v>
      </c>
      <c r="C463" s="137" t="s">
        <v>345</v>
      </c>
      <c r="D463" s="131" t="s">
        <v>1096</v>
      </c>
      <c r="E463" s="127"/>
      <c r="F463" s="131" t="s">
        <v>791</v>
      </c>
      <c r="G463" s="127"/>
      <c r="H463" s="73"/>
      <c r="I463" s="127" t="s">
        <v>30</v>
      </c>
      <c r="J463" s="137" t="s">
        <v>1405</v>
      </c>
      <c r="K463" s="137" t="s">
        <v>583</v>
      </c>
      <c r="L463" s="137"/>
      <c r="M463" s="137"/>
      <c r="N463" s="137"/>
      <c r="O463" s="129"/>
      <c r="P463" s="213" t="str">
        <f>INDEX('Policy Characteristics'!J:J,MATCH($C463,'Policy Characteristics'!$C:$C,0))</f>
        <v>**Description:** This policy prevents new capacity of the selected type(s) from being built or deployed. // **CCE Category:** Other</v>
      </c>
      <c r="Q463" s="129"/>
      <c r="R463" s="129"/>
      <c r="S463" s="132"/>
      <c r="T463" s="129"/>
    </row>
    <row r="464" spans="1:20" x14ac:dyDescent="0.35">
      <c r="A464" s="124" t="s">
        <v>1321</v>
      </c>
      <c r="B464" s="150" t="s">
        <v>1498</v>
      </c>
      <c r="C464" s="150" t="s">
        <v>269</v>
      </c>
      <c r="D464" s="131"/>
      <c r="E464" s="131"/>
      <c r="F464" s="131"/>
      <c r="G464" s="131"/>
      <c r="H464" s="154">
        <v>148</v>
      </c>
      <c r="I464" s="127" t="s">
        <v>30</v>
      </c>
      <c r="J464" s="150" t="s">
        <v>1406</v>
      </c>
      <c r="K464" s="61" t="s">
        <v>582</v>
      </c>
      <c r="L464" s="143">
        <v>-0.5</v>
      </c>
      <c r="M464" s="143">
        <v>1</v>
      </c>
      <c r="N464" s="143">
        <v>0.02</v>
      </c>
      <c r="O464" s="131" t="s">
        <v>270</v>
      </c>
      <c r="P464" s="213">
        <f>INDEX('Policy Characteristics'!J:J,MATCH($C464,'Policy Characteristics'!$C:$C,0))</f>
        <v>0</v>
      </c>
      <c r="Q464" s="127" t="s">
        <v>272</v>
      </c>
      <c r="R464" s="131" t="s">
        <v>274</v>
      </c>
      <c r="S464" s="144" t="s">
        <v>313</v>
      </c>
      <c r="T464" s="131"/>
    </row>
    <row r="465" spans="1:20" x14ac:dyDescent="0.35">
      <c r="A465" s="124" t="s">
        <v>1321</v>
      </c>
      <c r="B465" s="150" t="s">
        <v>1499</v>
      </c>
      <c r="C465" s="150" t="s">
        <v>268</v>
      </c>
      <c r="D465" s="131"/>
      <c r="E465" s="131"/>
      <c r="F465" s="131"/>
      <c r="G465" s="131"/>
      <c r="H465" s="154">
        <v>149</v>
      </c>
      <c r="I465" s="127" t="s">
        <v>30</v>
      </c>
      <c r="J465" s="150" t="s">
        <v>1406</v>
      </c>
      <c r="K465" s="61" t="s">
        <v>581</v>
      </c>
      <c r="L465" s="143">
        <v>-0.5</v>
      </c>
      <c r="M465" s="143">
        <v>1</v>
      </c>
      <c r="N465" s="143">
        <v>0.02</v>
      </c>
      <c r="O465" s="131" t="s">
        <v>271</v>
      </c>
      <c r="P465" s="213">
        <f>INDEX('Policy Characteristics'!J:J,MATCH($C465,'Policy Characteristics'!$C:$C,0))</f>
        <v>0</v>
      </c>
      <c r="Q465" s="127" t="s">
        <v>273</v>
      </c>
      <c r="R465" s="131" t="s">
        <v>274</v>
      </c>
      <c r="S465" s="144" t="s">
        <v>313</v>
      </c>
      <c r="T465" s="131"/>
    </row>
    <row r="466" spans="1:20" x14ac:dyDescent="0.35">
      <c r="A466" s="124" t="s">
        <v>1321</v>
      </c>
      <c r="B466" s="61" t="s">
        <v>1500</v>
      </c>
      <c r="C466" s="61" t="s">
        <v>115</v>
      </c>
      <c r="D466" s="127" t="s">
        <v>468</v>
      </c>
      <c r="E466" s="127"/>
      <c r="F466" s="127" t="s">
        <v>467</v>
      </c>
      <c r="G466" s="127"/>
      <c r="H466" s="73">
        <v>31</v>
      </c>
      <c r="I466" s="127" t="s">
        <v>30</v>
      </c>
      <c r="J466" s="61" t="s">
        <v>1407</v>
      </c>
      <c r="K466" s="61" t="s">
        <v>578</v>
      </c>
      <c r="L466" s="176">
        <v>0</v>
      </c>
      <c r="M466" s="177">
        <v>2000</v>
      </c>
      <c r="N466" s="177">
        <v>25</v>
      </c>
      <c r="O466" s="127" t="s">
        <v>180</v>
      </c>
      <c r="P466" s="213" t="str">
        <f>INDEX('Policy Characteristics'!J:J,MATCH($C466,'Policy Characteristics'!$C:$C,0))</f>
        <v>**Description:** This policy causes the specified quantity of otherwise non-retiring capacity of the selected type(s) to be retired each year. In the case of water desalination plants, this represents these plants ceasing to provide electricity to the grid. Note that the fuel use for desalination plants is handled in the Industry sector, not the Electricity sector, of the KSA EPS, so you will need to use an Industry sector policy lever (in addition to this lever) to fully represent the conversion of these plants to reverse osmosis. // **Natural Gas Nonpeaker:** Roughly 17 GW of non-peaker power plants were primarily fueled by natural gas in 2018.  Early retirement of roughly 525 MW/year would retire all of these plants by 2050. // **Desalination Cogen:** There was roughly 13.5 GW of desalination cogeneration capacity in 2018.  Early retirement of roughly 425 MW/year would eliminate the contribution of all of these plants to the grid by 2050. // **Diesel:** Roughly 7 GW of power plants were primarily fueled by diesel in 2018, and most are anticipated to retire or switch to other fuels before 2030 in the BAU case. // **Crude Oil:** Roughly 19 GW of power plants were primarily fueled by crude oil in 2018.  Early retirement of roughly 600 MW/year would retire all of these plants by 2050. // **Heavy Fuel Oil:** Roughly 14 GW of power plants were primarily fueled by heavy fuel oil in 2018.  Early retirement of roughly 450 MW/year would retire all of these plants by 2050. // **CCE Category:** Other</v>
      </c>
      <c r="Q466" s="127" t="s">
        <v>204</v>
      </c>
      <c r="R466" s="131" t="s">
        <v>205</v>
      </c>
      <c r="S466" s="135" t="s">
        <v>138</v>
      </c>
      <c r="T466" s="127" t="s">
        <v>181</v>
      </c>
    </row>
    <row r="467" spans="1:20" x14ac:dyDescent="0.35">
      <c r="A467" s="124" t="s">
        <v>1321</v>
      </c>
      <c r="B467" s="137" t="s">
        <v>1500</v>
      </c>
      <c r="C467" s="137" t="s">
        <v>115</v>
      </c>
      <c r="D467" s="131" t="s">
        <v>315</v>
      </c>
      <c r="E467" s="127"/>
      <c r="F467" s="131" t="s">
        <v>316</v>
      </c>
      <c r="G467" s="127"/>
      <c r="H467" s="73">
        <v>32</v>
      </c>
      <c r="I467" s="127" t="s">
        <v>29</v>
      </c>
      <c r="J467" s="137" t="s">
        <v>1407</v>
      </c>
      <c r="K467" s="137" t="s">
        <v>578</v>
      </c>
      <c r="L467" s="137">
        <v>0</v>
      </c>
      <c r="M467" s="137">
        <v>2000</v>
      </c>
      <c r="N467" s="137">
        <v>25</v>
      </c>
      <c r="O467" s="137" t="s">
        <v>180</v>
      </c>
      <c r="P467" s="213" t="str">
        <f>INDEX('Policy Characteristics'!J:J,MATCH($C467,'Policy Characteristics'!$C:$C,0))</f>
        <v>**Description:** This policy causes the specified quantity of otherwise non-retiring capacity of the selected type(s) to be retired each year. In the case of water desalination plants, this represents these plants ceasing to provide electricity to the grid. Note that the fuel use for desalination plants is handled in the Industry sector, not the Electricity sector, of the KSA EPS, so you will need to use an Industry sector policy lever (in addition to this lever) to fully represent the conversion of these plants to reverse osmosis. // **Natural Gas Nonpeaker:** Roughly 17 GW of non-peaker power plants were primarily fueled by natural gas in 2018.  Early retirement of roughly 525 MW/year would retire all of these plants by 2050. // **Desalination Cogen:** There was roughly 13.5 GW of desalination cogeneration capacity in 2018.  Early retirement of roughly 425 MW/year would eliminate the contribution of all of these plants to the grid by 2050. // **Diesel:** Roughly 7 GW of power plants were primarily fueled by diesel in 2018, and most are anticipated to retire or switch to other fuels before 2030 in the BAU case. // **Crude Oil:** Roughly 19 GW of power plants were primarily fueled by crude oil in 2018.  Early retirement of roughly 600 MW/year would retire all of these plants by 2050. // **Heavy Fuel Oil:** Roughly 14 GW of power plants were primarily fueled by heavy fuel oil in 2018.  Early retirement of roughly 450 MW/year would retire all of these plants by 2050. // **CCE Category:** Other</v>
      </c>
      <c r="Q467" s="127" t="s">
        <v>204</v>
      </c>
      <c r="R467" s="131" t="s">
        <v>205</v>
      </c>
      <c r="S467" s="135" t="s">
        <v>144</v>
      </c>
      <c r="T467" s="127"/>
    </row>
    <row r="468" spans="1:20" x14ac:dyDescent="0.35">
      <c r="A468" s="124" t="s">
        <v>1321</v>
      </c>
      <c r="B468" s="137" t="s">
        <v>1500</v>
      </c>
      <c r="C468" s="137" t="s">
        <v>115</v>
      </c>
      <c r="D468" s="131" t="s">
        <v>62</v>
      </c>
      <c r="E468" s="127"/>
      <c r="F468" s="131" t="s">
        <v>76</v>
      </c>
      <c r="G468" s="127"/>
      <c r="H468" s="73"/>
      <c r="I468" s="127" t="s">
        <v>30</v>
      </c>
      <c r="J468" s="137" t="s">
        <v>1407</v>
      </c>
      <c r="K468" s="137" t="s">
        <v>578</v>
      </c>
      <c r="L468" s="61"/>
      <c r="M468" s="61"/>
      <c r="N468" s="61"/>
      <c r="O468" s="61"/>
      <c r="P468" s="213" t="str">
        <f>INDEX('Policy Characteristics'!J:J,MATCH($C468,'Policy Characteristics'!$C:$C,0))</f>
        <v>**Description:** This policy causes the specified quantity of otherwise non-retiring capacity of the selected type(s) to be retired each year. In the case of water desalination plants, this represents these plants ceasing to provide electricity to the grid. Note that the fuel use for desalination plants is handled in the Industry sector, not the Electricity sector, of the KSA EPS, so you will need to use an Industry sector policy lever (in addition to this lever) to fully represent the conversion of these plants to reverse osmosis. // **Natural Gas Nonpeaker:** Roughly 17 GW of non-peaker power plants were primarily fueled by natural gas in 2018.  Early retirement of roughly 525 MW/year would retire all of these plants by 2050. // **Desalination Cogen:** There was roughly 13.5 GW of desalination cogeneration capacity in 2018.  Early retirement of roughly 425 MW/year would eliminate the contribution of all of these plants to the grid by 2050. // **Diesel:** Roughly 7 GW of power plants were primarily fueled by diesel in 2018, and most are anticipated to retire or switch to other fuels before 2030 in the BAU case. // **Crude Oil:** Roughly 19 GW of power plants were primarily fueled by crude oil in 2018.  Early retirement of roughly 600 MW/year would retire all of these plants by 2050. // **Heavy Fuel Oil:** Roughly 14 GW of power plants were primarily fueled by heavy fuel oil in 2018.  Early retirement of roughly 450 MW/year would retire all of these plants by 2050. // **CCE Category:** Other</v>
      </c>
      <c r="Q468" s="61"/>
      <c r="R468" s="150"/>
      <c r="S468" s="136"/>
      <c r="T468" s="127"/>
    </row>
    <row r="469" spans="1:20" x14ac:dyDescent="0.35">
      <c r="A469" s="124" t="s">
        <v>1321</v>
      </c>
      <c r="B469" s="137" t="s">
        <v>1500</v>
      </c>
      <c r="C469" s="137" t="s">
        <v>115</v>
      </c>
      <c r="D469" s="131" t="s">
        <v>63</v>
      </c>
      <c r="E469" s="127"/>
      <c r="F469" s="131" t="s">
        <v>77</v>
      </c>
      <c r="G469" s="127"/>
      <c r="H469" s="73" t="s">
        <v>182</v>
      </c>
      <c r="I469" s="127" t="s">
        <v>30</v>
      </c>
      <c r="J469" s="137" t="s">
        <v>1407</v>
      </c>
      <c r="K469" s="137" t="s">
        <v>578</v>
      </c>
      <c r="L469" s="176"/>
      <c r="M469" s="176"/>
      <c r="N469" s="176"/>
      <c r="O469" s="127"/>
      <c r="P469" s="213" t="str">
        <f>INDEX('Policy Characteristics'!J:J,MATCH($C469,'Policy Characteristics'!$C:$C,0))</f>
        <v>**Description:** This policy causes the specified quantity of otherwise non-retiring capacity of the selected type(s) to be retired each year. In the case of water desalination plants, this represents these plants ceasing to provide electricity to the grid. Note that the fuel use for desalination plants is handled in the Industry sector, not the Electricity sector, of the KSA EPS, so you will need to use an Industry sector policy lever (in addition to this lever) to fully represent the conversion of these plants to reverse osmosis. // **Natural Gas Nonpeaker:** Roughly 17 GW of non-peaker power plants were primarily fueled by natural gas in 2018.  Early retirement of roughly 525 MW/year would retire all of these plants by 2050. // **Desalination Cogen:** There was roughly 13.5 GW of desalination cogeneration capacity in 2018.  Early retirement of roughly 425 MW/year would eliminate the contribution of all of these plants to the grid by 2050. // **Diesel:** Roughly 7 GW of power plants were primarily fueled by diesel in 2018, and most are anticipated to retire or switch to other fuels before 2030 in the BAU case. // **Crude Oil:** Roughly 19 GW of power plants were primarily fueled by crude oil in 2018.  Early retirement of roughly 600 MW/year would retire all of these plants by 2050. // **Heavy Fuel Oil:** Roughly 14 GW of power plants were primarily fueled by heavy fuel oil in 2018.  Early retirement of roughly 450 MW/year would retire all of these plants by 2050. // **CCE Category:** Other</v>
      </c>
      <c r="Q469" s="127"/>
      <c r="R469" s="131"/>
      <c r="S469" s="135"/>
      <c r="T469" s="127"/>
    </row>
    <row r="470" spans="1:20" s="3" customFormat="1" x14ac:dyDescent="0.35">
      <c r="A470" s="124" t="s">
        <v>1321</v>
      </c>
      <c r="B470" s="137" t="s">
        <v>1500</v>
      </c>
      <c r="C470" s="137" t="s">
        <v>115</v>
      </c>
      <c r="D470" s="131" t="s">
        <v>469</v>
      </c>
      <c r="E470" s="127"/>
      <c r="F470" s="131" t="s">
        <v>473</v>
      </c>
      <c r="G470" s="127"/>
      <c r="H470" s="73" t="s">
        <v>182</v>
      </c>
      <c r="I470" s="127" t="s">
        <v>30</v>
      </c>
      <c r="J470" s="137" t="s">
        <v>1407</v>
      </c>
      <c r="K470" s="137" t="s">
        <v>578</v>
      </c>
      <c r="L470" s="176"/>
      <c r="M470" s="176"/>
      <c r="N470" s="176"/>
      <c r="O470" s="127"/>
      <c r="P470" s="213" t="str">
        <f>INDEX('Policy Characteristics'!J:J,MATCH($C470,'Policy Characteristics'!$C:$C,0))</f>
        <v>**Description:** This policy causes the specified quantity of otherwise non-retiring capacity of the selected type(s) to be retired each year. In the case of water desalination plants, this represents these plants ceasing to provide electricity to the grid. Note that the fuel use for desalination plants is handled in the Industry sector, not the Electricity sector, of the KSA EPS, so you will need to use an Industry sector policy lever (in addition to this lever) to fully represent the conversion of these plants to reverse osmosis. // **Natural Gas Nonpeaker:** Roughly 17 GW of non-peaker power plants were primarily fueled by natural gas in 2018.  Early retirement of roughly 525 MW/year would retire all of these plants by 2050. // **Desalination Cogen:** There was roughly 13.5 GW of desalination cogeneration capacity in 2018.  Early retirement of roughly 425 MW/year would eliminate the contribution of all of these plants to the grid by 2050. // **Diesel:** Roughly 7 GW of power plants were primarily fueled by diesel in 2018, and most are anticipated to retire or switch to other fuels before 2030 in the BAU case. // **Crude Oil:** Roughly 19 GW of power plants were primarily fueled by crude oil in 2018.  Early retirement of roughly 600 MW/year would retire all of these plants by 2050. // **Heavy Fuel Oil:** Roughly 14 GW of power plants were primarily fueled by heavy fuel oil in 2018.  Early retirement of roughly 450 MW/year would retire all of these plants by 2050. // **CCE Category:** Other</v>
      </c>
      <c r="Q470" s="127"/>
      <c r="R470" s="131"/>
      <c r="S470" s="135"/>
      <c r="T470" s="127"/>
    </row>
    <row r="471" spans="1:20" x14ac:dyDescent="0.35">
      <c r="A471" s="124" t="s">
        <v>1321</v>
      </c>
      <c r="B471" s="137" t="s">
        <v>1500</v>
      </c>
      <c r="C471" s="137" t="s">
        <v>115</v>
      </c>
      <c r="D471" s="131" t="s">
        <v>64</v>
      </c>
      <c r="E471" s="127"/>
      <c r="F471" s="131" t="s">
        <v>78</v>
      </c>
      <c r="G471" s="127"/>
      <c r="H471" s="73" t="s">
        <v>182</v>
      </c>
      <c r="I471" s="127" t="s">
        <v>30</v>
      </c>
      <c r="J471" s="137" t="s">
        <v>1407</v>
      </c>
      <c r="K471" s="137" t="s">
        <v>578</v>
      </c>
      <c r="L471" s="176"/>
      <c r="M471" s="176"/>
      <c r="N471" s="176"/>
      <c r="O471" s="127"/>
      <c r="P471" s="213" t="str">
        <f>INDEX('Policy Characteristics'!J:J,MATCH($C471,'Policy Characteristics'!$C:$C,0))</f>
        <v>**Description:** This policy causes the specified quantity of otherwise non-retiring capacity of the selected type(s) to be retired each year. In the case of water desalination plants, this represents these plants ceasing to provide electricity to the grid. Note that the fuel use for desalination plants is handled in the Industry sector, not the Electricity sector, of the KSA EPS, so you will need to use an Industry sector policy lever (in addition to this lever) to fully represent the conversion of these plants to reverse osmosis. // **Natural Gas Nonpeaker:** Roughly 17 GW of non-peaker power plants were primarily fueled by natural gas in 2018.  Early retirement of roughly 525 MW/year would retire all of these plants by 2050. // **Desalination Cogen:** There was roughly 13.5 GW of desalination cogeneration capacity in 2018.  Early retirement of roughly 425 MW/year would eliminate the contribution of all of these plants to the grid by 2050. // **Diesel:** Roughly 7 GW of power plants were primarily fueled by diesel in 2018, and most are anticipated to retire or switch to other fuels before 2030 in the BAU case. // **Crude Oil:** Roughly 19 GW of power plants were primarily fueled by crude oil in 2018.  Early retirement of roughly 600 MW/year would retire all of these plants by 2050. // **Heavy Fuel Oil:** Roughly 14 GW of power plants were primarily fueled by heavy fuel oil in 2018.  Early retirement of roughly 450 MW/year would retire all of these plants by 2050. // **CCE Category:** Other</v>
      </c>
      <c r="Q471" s="127"/>
      <c r="R471" s="131"/>
      <c r="S471" s="135"/>
      <c r="T471" s="127"/>
    </row>
    <row r="472" spans="1:20" x14ac:dyDescent="0.35">
      <c r="A472" s="124" t="s">
        <v>1321</v>
      </c>
      <c r="B472" s="137" t="s">
        <v>1500</v>
      </c>
      <c r="C472" s="137" t="s">
        <v>115</v>
      </c>
      <c r="D472" s="131" t="s">
        <v>65</v>
      </c>
      <c r="E472" s="127"/>
      <c r="F472" s="131" t="s">
        <v>79</v>
      </c>
      <c r="G472" s="127"/>
      <c r="H472" s="73" t="s">
        <v>182</v>
      </c>
      <c r="I472" s="127" t="s">
        <v>30</v>
      </c>
      <c r="J472" s="137" t="s">
        <v>1407</v>
      </c>
      <c r="K472" s="137" t="s">
        <v>578</v>
      </c>
      <c r="L472" s="176"/>
      <c r="M472" s="176"/>
      <c r="N472" s="176"/>
      <c r="O472" s="127"/>
      <c r="P472" s="213" t="str">
        <f>INDEX('Policy Characteristics'!J:J,MATCH($C472,'Policy Characteristics'!$C:$C,0))</f>
        <v>**Description:** This policy causes the specified quantity of otherwise non-retiring capacity of the selected type(s) to be retired each year. In the case of water desalination plants, this represents these plants ceasing to provide electricity to the grid. Note that the fuel use for desalination plants is handled in the Industry sector, not the Electricity sector, of the KSA EPS, so you will need to use an Industry sector policy lever (in addition to this lever) to fully represent the conversion of these plants to reverse osmosis. // **Natural Gas Nonpeaker:** Roughly 17 GW of non-peaker power plants were primarily fueled by natural gas in 2018.  Early retirement of roughly 525 MW/year would retire all of these plants by 2050. // **Desalination Cogen:** There was roughly 13.5 GW of desalination cogeneration capacity in 2018.  Early retirement of roughly 425 MW/year would eliminate the contribution of all of these plants to the grid by 2050. // **Diesel:** Roughly 7 GW of power plants were primarily fueled by diesel in 2018, and most are anticipated to retire or switch to other fuels before 2030 in the BAU case. // **Crude Oil:** Roughly 19 GW of power plants were primarily fueled by crude oil in 2018.  Early retirement of roughly 600 MW/year would retire all of these plants by 2050. // **Heavy Fuel Oil:** Roughly 14 GW of power plants were primarily fueled by heavy fuel oil in 2018.  Early retirement of roughly 450 MW/year would retire all of these plants by 2050. // **CCE Category:** Other</v>
      </c>
      <c r="Q472" s="127"/>
      <c r="R472" s="131"/>
      <c r="S472" s="135"/>
      <c r="T472" s="127"/>
    </row>
    <row r="473" spans="1:20" x14ac:dyDescent="0.35">
      <c r="A473" s="124" t="s">
        <v>1321</v>
      </c>
      <c r="B473" s="137" t="s">
        <v>1500</v>
      </c>
      <c r="C473" s="137" t="s">
        <v>115</v>
      </c>
      <c r="D473" s="131" t="s">
        <v>66</v>
      </c>
      <c r="E473" s="127"/>
      <c r="F473" s="131" t="s">
        <v>80</v>
      </c>
      <c r="G473" s="127"/>
      <c r="H473" s="73" t="s">
        <v>182</v>
      </c>
      <c r="I473" s="127" t="s">
        <v>30</v>
      </c>
      <c r="J473" s="137" t="s">
        <v>1407</v>
      </c>
      <c r="K473" s="137" t="s">
        <v>578</v>
      </c>
      <c r="L473" s="176"/>
      <c r="M473" s="176"/>
      <c r="N473" s="176"/>
      <c r="O473" s="127"/>
      <c r="P473" s="213" t="str">
        <f>INDEX('Policy Characteristics'!J:J,MATCH($C473,'Policy Characteristics'!$C:$C,0))</f>
        <v>**Description:** This policy causes the specified quantity of otherwise non-retiring capacity of the selected type(s) to be retired each year. In the case of water desalination plants, this represents these plants ceasing to provide electricity to the grid. Note that the fuel use for desalination plants is handled in the Industry sector, not the Electricity sector, of the KSA EPS, so you will need to use an Industry sector policy lever (in addition to this lever) to fully represent the conversion of these plants to reverse osmosis. // **Natural Gas Nonpeaker:** Roughly 17 GW of non-peaker power plants were primarily fueled by natural gas in 2018.  Early retirement of roughly 525 MW/year would retire all of these plants by 2050. // **Desalination Cogen:** There was roughly 13.5 GW of desalination cogeneration capacity in 2018.  Early retirement of roughly 425 MW/year would eliminate the contribution of all of these plants to the grid by 2050. // **Diesel:** Roughly 7 GW of power plants were primarily fueled by diesel in 2018, and most are anticipated to retire or switch to other fuels before 2030 in the BAU case. // **Crude Oil:** Roughly 19 GW of power plants were primarily fueled by crude oil in 2018.  Early retirement of roughly 600 MW/year would retire all of these plants by 2050. // **Heavy Fuel Oil:** Roughly 14 GW of power plants were primarily fueled by heavy fuel oil in 2018.  Early retirement of roughly 450 MW/year would retire all of these plants by 2050. // **CCE Category:** Other</v>
      </c>
      <c r="Q473" s="127"/>
      <c r="R473" s="131"/>
      <c r="S473" s="135"/>
      <c r="T473" s="127"/>
    </row>
    <row r="474" spans="1:20" x14ac:dyDescent="0.35">
      <c r="A474" s="124" t="s">
        <v>1321</v>
      </c>
      <c r="B474" s="137" t="s">
        <v>1500</v>
      </c>
      <c r="C474" s="137" t="s">
        <v>115</v>
      </c>
      <c r="D474" s="131" t="s">
        <v>740</v>
      </c>
      <c r="E474" s="127"/>
      <c r="F474" s="131" t="s">
        <v>1012</v>
      </c>
      <c r="G474" s="127"/>
      <c r="H474" s="73">
        <v>511</v>
      </c>
      <c r="I474" s="127" t="s">
        <v>29</v>
      </c>
      <c r="J474" s="137" t="s">
        <v>1407</v>
      </c>
      <c r="K474" s="137" t="s">
        <v>578</v>
      </c>
      <c r="L474" s="137">
        <v>0</v>
      </c>
      <c r="M474" s="137">
        <v>2000</v>
      </c>
      <c r="N474" s="137">
        <v>25</v>
      </c>
      <c r="O474" s="137" t="s">
        <v>180</v>
      </c>
      <c r="P474" s="213" t="str">
        <f>INDEX('Policy Characteristics'!J:J,MATCH($C474,'Policy Characteristics'!$C:$C,0))</f>
        <v>**Description:** This policy causes the specified quantity of otherwise non-retiring capacity of the selected type(s) to be retired each year. In the case of water desalination plants, this represents these plants ceasing to provide electricity to the grid. Note that the fuel use for desalination plants is handled in the Industry sector, not the Electricity sector, of the KSA EPS, so you will need to use an Industry sector policy lever (in addition to this lever) to fully represent the conversion of these plants to reverse osmosis. // **Natural Gas Nonpeaker:** Roughly 17 GW of non-peaker power plants were primarily fueled by natural gas in 2018.  Early retirement of roughly 525 MW/year would retire all of these plants by 2050. // **Desalination Cogen:** There was roughly 13.5 GW of desalination cogeneration capacity in 2018.  Early retirement of roughly 425 MW/year would eliminate the contribution of all of these plants to the grid by 2050. // **Diesel:** Roughly 7 GW of power plants were primarily fueled by diesel in 2018, and most are anticipated to retire or switch to other fuels before 2030 in the BAU case. // **Crude Oil:** Roughly 19 GW of power plants were primarily fueled by crude oil in 2018.  Early retirement of roughly 600 MW/year would retire all of these plants by 2050. // **Heavy Fuel Oil:** Roughly 14 GW of power plants were primarily fueled by heavy fuel oil in 2018.  Early retirement of roughly 450 MW/year would retire all of these plants by 2050. // **CCE Category:** Other</v>
      </c>
      <c r="Q474" s="127" t="s">
        <v>204</v>
      </c>
      <c r="R474" s="131" t="s">
        <v>205</v>
      </c>
      <c r="S474" s="135" t="s">
        <v>144</v>
      </c>
      <c r="T474" s="127"/>
    </row>
    <row r="475" spans="1:20" x14ac:dyDescent="0.35">
      <c r="A475" s="124" t="s">
        <v>1321</v>
      </c>
      <c r="B475" s="137" t="s">
        <v>1500</v>
      </c>
      <c r="C475" s="137" t="s">
        <v>115</v>
      </c>
      <c r="D475" s="131" t="s">
        <v>317</v>
      </c>
      <c r="E475" s="127"/>
      <c r="F475" s="131" t="s">
        <v>1011</v>
      </c>
      <c r="G475" s="127"/>
      <c r="H475" s="73">
        <v>514</v>
      </c>
      <c r="I475" s="127" t="s">
        <v>29</v>
      </c>
      <c r="J475" s="137" t="s">
        <v>1407</v>
      </c>
      <c r="K475" s="137" t="s">
        <v>578</v>
      </c>
      <c r="L475" s="137">
        <v>0</v>
      </c>
      <c r="M475" s="137">
        <v>2000</v>
      </c>
      <c r="N475" s="137">
        <v>25</v>
      </c>
      <c r="O475" s="137" t="s">
        <v>180</v>
      </c>
      <c r="P475" s="213" t="str">
        <f>INDEX('Policy Characteristics'!J:J,MATCH($C475,'Policy Characteristics'!$C:$C,0))</f>
        <v>**Description:** This policy causes the specified quantity of otherwise non-retiring capacity of the selected type(s) to be retired each year. In the case of water desalination plants, this represents these plants ceasing to provide electricity to the grid. Note that the fuel use for desalination plants is handled in the Industry sector, not the Electricity sector, of the KSA EPS, so you will need to use an Industry sector policy lever (in addition to this lever) to fully represent the conversion of these plants to reverse osmosis. // **Natural Gas Nonpeaker:** Roughly 17 GW of non-peaker power plants were primarily fueled by natural gas in 2018.  Early retirement of roughly 525 MW/year would retire all of these plants by 2050. // **Desalination Cogen:** There was roughly 13.5 GW of desalination cogeneration capacity in 2018.  Early retirement of roughly 425 MW/year would eliminate the contribution of all of these plants to the grid by 2050. // **Diesel:** Roughly 7 GW of power plants were primarily fueled by diesel in 2018, and most are anticipated to retire or switch to other fuels before 2030 in the BAU case. // **Crude Oil:** Roughly 19 GW of power plants were primarily fueled by crude oil in 2018.  Early retirement of roughly 600 MW/year would retire all of these plants by 2050. // **Heavy Fuel Oil:** Roughly 14 GW of power plants were primarily fueled by heavy fuel oil in 2018.  Early retirement of roughly 450 MW/year would retire all of these plants by 2050. // **CCE Category:** Other</v>
      </c>
      <c r="Q475" s="127" t="s">
        <v>204</v>
      </c>
      <c r="R475" s="131" t="s">
        <v>205</v>
      </c>
      <c r="S475" s="135" t="s">
        <v>144</v>
      </c>
      <c r="T475" s="127"/>
    </row>
    <row r="476" spans="1:20" x14ac:dyDescent="0.35">
      <c r="A476" s="124" t="s">
        <v>1321</v>
      </c>
      <c r="B476" s="137" t="s">
        <v>1500</v>
      </c>
      <c r="C476" s="137" t="s">
        <v>115</v>
      </c>
      <c r="D476" s="131" t="s">
        <v>318</v>
      </c>
      <c r="E476" s="127"/>
      <c r="F476" s="131" t="s">
        <v>320</v>
      </c>
      <c r="G476" s="127"/>
      <c r="H476" s="73"/>
      <c r="I476" s="127" t="s">
        <v>30</v>
      </c>
      <c r="J476" s="137" t="s">
        <v>1407</v>
      </c>
      <c r="K476" s="137" t="s">
        <v>578</v>
      </c>
      <c r="L476" s="176"/>
      <c r="M476" s="176"/>
      <c r="N476" s="176"/>
      <c r="O476" s="127"/>
      <c r="P476" s="213" t="str">
        <f>INDEX('Policy Characteristics'!J:J,MATCH($C476,'Policy Characteristics'!$C:$C,0))</f>
        <v>**Description:** This policy causes the specified quantity of otherwise non-retiring capacity of the selected type(s) to be retired each year. In the case of water desalination plants, this represents these plants ceasing to provide electricity to the grid. Note that the fuel use for desalination plants is handled in the Industry sector, not the Electricity sector, of the KSA EPS, so you will need to use an Industry sector policy lever (in addition to this lever) to fully represent the conversion of these plants to reverse osmosis. // **Natural Gas Nonpeaker:** Roughly 17 GW of non-peaker power plants were primarily fueled by natural gas in 2018.  Early retirement of roughly 525 MW/year would retire all of these plants by 2050. // **Desalination Cogen:** There was roughly 13.5 GW of desalination cogeneration capacity in 2018.  Early retirement of roughly 425 MW/year would eliminate the contribution of all of these plants to the grid by 2050. // **Diesel:** Roughly 7 GW of power plants were primarily fueled by diesel in 2018, and most are anticipated to retire or switch to other fuels before 2030 in the BAU case. // **Crude Oil:** Roughly 19 GW of power plants were primarily fueled by crude oil in 2018.  Early retirement of roughly 600 MW/year would retire all of these plants by 2050. // **Heavy Fuel Oil:** Roughly 14 GW of power plants were primarily fueled by heavy fuel oil in 2018.  Early retirement of roughly 450 MW/year would retire all of these plants by 2050. // **CCE Category:** Other</v>
      </c>
      <c r="Q476" s="127"/>
      <c r="R476" s="131"/>
      <c r="S476" s="135"/>
      <c r="T476" s="127"/>
    </row>
    <row r="477" spans="1:20" x14ac:dyDescent="0.35">
      <c r="A477" s="124" t="s">
        <v>1321</v>
      </c>
      <c r="B477" s="137" t="s">
        <v>1500</v>
      </c>
      <c r="C477" s="137" t="s">
        <v>115</v>
      </c>
      <c r="D477" s="131" t="s">
        <v>465</v>
      </c>
      <c r="E477" s="127"/>
      <c r="F477" s="131" t="s">
        <v>464</v>
      </c>
      <c r="G477" s="127"/>
      <c r="H477" s="73"/>
      <c r="I477" s="127" t="s">
        <v>30</v>
      </c>
      <c r="J477" s="137" t="s">
        <v>1407</v>
      </c>
      <c r="K477" s="137" t="s">
        <v>578</v>
      </c>
      <c r="L477" s="138"/>
      <c r="M477" s="138"/>
      <c r="N477" s="138"/>
      <c r="O477" s="129"/>
      <c r="P477" s="213" t="str">
        <f>INDEX('Policy Characteristics'!J:J,MATCH($C477,'Policy Characteristics'!$C:$C,0))</f>
        <v>**Description:** This policy causes the specified quantity of otherwise non-retiring capacity of the selected type(s) to be retired each year. In the case of water desalination plants, this represents these plants ceasing to provide electricity to the grid. Note that the fuel use for desalination plants is handled in the Industry sector, not the Electricity sector, of the KSA EPS, so you will need to use an Industry sector policy lever (in addition to this lever) to fully represent the conversion of these plants to reverse osmosis. // **Natural Gas Nonpeaker:** Roughly 17 GW of non-peaker power plants were primarily fueled by natural gas in 2018.  Early retirement of roughly 525 MW/year would retire all of these plants by 2050. // **Desalination Cogen:** There was roughly 13.5 GW of desalination cogeneration capacity in 2018.  Early retirement of roughly 425 MW/year would eliminate the contribution of all of these plants to the grid by 2050. // **Diesel:** Roughly 7 GW of power plants were primarily fueled by diesel in 2018, and most are anticipated to retire or switch to other fuels before 2030 in the BAU case. // **Crude Oil:** Roughly 19 GW of power plants were primarily fueled by crude oil in 2018.  Early retirement of roughly 600 MW/year would retire all of these plants by 2050. // **Heavy Fuel Oil:** Roughly 14 GW of power plants were primarily fueled by heavy fuel oil in 2018.  Early retirement of roughly 450 MW/year would retire all of these plants by 2050. // **CCE Category:** Other</v>
      </c>
      <c r="Q477" s="127"/>
      <c r="R477" s="131"/>
      <c r="S477" s="135"/>
      <c r="T477" s="127"/>
    </row>
    <row r="478" spans="1:20" x14ac:dyDescent="0.35">
      <c r="A478" s="124" t="s">
        <v>1321</v>
      </c>
      <c r="B478" s="137" t="s">
        <v>1500</v>
      </c>
      <c r="C478" s="137" t="s">
        <v>115</v>
      </c>
      <c r="D478" s="131" t="s">
        <v>475</v>
      </c>
      <c r="E478" s="127"/>
      <c r="F478" s="131" t="s">
        <v>476</v>
      </c>
      <c r="G478" s="127"/>
      <c r="H478" s="73"/>
      <c r="I478" s="127" t="s">
        <v>30</v>
      </c>
      <c r="J478" s="137" t="s">
        <v>1407</v>
      </c>
      <c r="K478" s="137" t="s">
        <v>578</v>
      </c>
      <c r="L478" s="138"/>
      <c r="M478" s="138"/>
      <c r="N478" s="138"/>
      <c r="O478" s="129"/>
      <c r="P478" s="213" t="str">
        <f>INDEX('Policy Characteristics'!J:J,MATCH($C478,'Policy Characteristics'!$C:$C,0))</f>
        <v>**Description:** This policy causes the specified quantity of otherwise non-retiring capacity of the selected type(s) to be retired each year. In the case of water desalination plants, this represents these plants ceasing to provide electricity to the grid. Note that the fuel use for desalination plants is handled in the Industry sector, not the Electricity sector, of the KSA EPS, so you will need to use an Industry sector policy lever (in addition to this lever) to fully represent the conversion of these plants to reverse osmosis. // **Natural Gas Nonpeaker:** Roughly 17 GW of non-peaker power plants were primarily fueled by natural gas in 2018.  Early retirement of roughly 525 MW/year would retire all of these plants by 2050. // **Desalination Cogen:** There was roughly 13.5 GW of desalination cogeneration capacity in 2018.  Early retirement of roughly 425 MW/year would eliminate the contribution of all of these plants to the grid by 2050. // **Diesel:** Roughly 7 GW of power plants were primarily fueled by diesel in 2018, and most are anticipated to retire or switch to other fuels before 2030 in the BAU case. // **Crude Oil:** Roughly 19 GW of power plants were primarily fueled by crude oil in 2018.  Early retirement of roughly 600 MW/year would retire all of these plants by 2050. // **Heavy Fuel Oil:** Roughly 14 GW of power plants were primarily fueled by heavy fuel oil in 2018.  Early retirement of roughly 450 MW/year would retire all of these plants by 2050. // **CCE Category:** Other</v>
      </c>
      <c r="Q478" s="127"/>
      <c r="R478" s="131"/>
      <c r="S478" s="135"/>
      <c r="T478" s="127"/>
    </row>
    <row r="479" spans="1:20" x14ac:dyDescent="0.35">
      <c r="A479" s="124" t="s">
        <v>1321</v>
      </c>
      <c r="B479" s="137" t="s">
        <v>1500</v>
      </c>
      <c r="C479" s="137" t="s">
        <v>115</v>
      </c>
      <c r="D479" s="131" t="s">
        <v>1008</v>
      </c>
      <c r="E479" s="127"/>
      <c r="F479" s="131" t="s">
        <v>789</v>
      </c>
      <c r="G479" s="127"/>
      <c r="H479" s="73">
        <v>512</v>
      </c>
      <c r="I479" s="127" t="s">
        <v>29</v>
      </c>
      <c r="J479" s="137" t="s">
        <v>1407</v>
      </c>
      <c r="K479" s="137" t="s">
        <v>578</v>
      </c>
      <c r="L479" s="137">
        <v>0</v>
      </c>
      <c r="M479" s="137">
        <v>2000</v>
      </c>
      <c r="N479" s="137">
        <v>25</v>
      </c>
      <c r="O479" s="137" t="s">
        <v>180</v>
      </c>
      <c r="P479" s="213" t="str">
        <f>INDEX('Policy Characteristics'!J:J,MATCH($C479,'Policy Characteristics'!$C:$C,0))</f>
        <v>**Description:** This policy causes the specified quantity of otherwise non-retiring capacity of the selected type(s) to be retired each year. In the case of water desalination plants, this represents these plants ceasing to provide electricity to the grid. Note that the fuel use for desalination plants is handled in the Industry sector, not the Electricity sector, of the KSA EPS, so you will need to use an Industry sector policy lever (in addition to this lever) to fully represent the conversion of these plants to reverse osmosis. // **Natural Gas Nonpeaker:** Roughly 17 GW of non-peaker power plants were primarily fueled by natural gas in 2018.  Early retirement of roughly 525 MW/year would retire all of these plants by 2050. // **Desalination Cogen:** There was roughly 13.5 GW of desalination cogeneration capacity in 2018.  Early retirement of roughly 425 MW/year would eliminate the contribution of all of these plants to the grid by 2050. // **Diesel:** Roughly 7 GW of power plants were primarily fueled by diesel in 2018, and most are anticipated to retire or switch to other fuels before 2030 in the BAU case. // **Crude Oil:** Roughly 19 GW of power plants were primarily fueled by crude oil in 2018.  Early retirement of roughly 600 MW/year would retire all of these plants by 2050. // **Heavy Fuel Oil:** Roughly 14 GW of power plants were primarily fueled by heavy fuel oil in 2018.  Early retirement of roughly 450 MW/year would retire all of these plants by 2050. // **CCE Category:** Other</v>
      </c>
      <c r="Q479" s="127" t="s">
        <v>204</v>
      </c>
      <c r="R479" s="131" t="s">
        <v>205</v>
      </c>
      <c r="S479" s="135" t="s">
        <v>144</v>
      </c>
      <c r="T479" s="127"/>
    </row>
    <row r="480" spans="1:20" x14ac:dyDescent="0.35">
      <c r="A480" s="124" t="s">
        <v>1321</v>
      </c>
      <c r="B480" s="137" t="s">
        <v>1500</v>
      </c>
      <c r="C480" s="137" t="s">
        <v>115</v>
      </c>
      <c r="D480" s="131" t="s">
        <v>1009</v>
      </c>
      <c r="E480" s="127"/>
      <c r="F480" s="131" t="s">
        <v>1010</v>
      </c>
      <c r="G480" s="127"/>
      <c r="H480" s="73">
        <v>513</v>
      </c>
      <c r="I480" s="127" t="s">
        <v>29</v>
      </c>
      <c r="J480" s="137" t="s">
        <v>1407</v>
      </c>
      <c r="K480" s="137" t="s">
        <v>578</v>
      </c>
      <c r="L480" s="137">
        <v>0</v>
      </c>
      <c r="M480" s="137">
        <v>2000</v>
      </c>
      <c r="N480" s="137">
        <v>25</v>
      </c>
      <c r="O480" s="137" t="s">
        <v>180</v>
      </c>
      <c r="P480" s="213" t="str">
        <f>INDEX('Policy Characteristics'!J:J,MATCH($C480,'Policy Characteristics'!$C:$C,0))</f>
        <v>**Description:** This policy causes the specified quantity of otherwise non-retiring capacity of the selected type(s) to be retired each year. In the case of water desalination plants, this represents these plants ceasing to provide electricity to the grid. Note that the fuel use for desalination plants is handled in the Industry sector, not the Electricity sector, of the KSA EPS, so you will need to use an Industry sector policy lever (in addition to this lever) to fully represent the conversion of these plants to reverse osmosis. // **Natural Gas Nonpeaker:** Roughly 17 GW of non-peaker power plants were primarily fueled by natural gas in 2018.  Early retirement of roughly 525 MW/year would retire all of these plants by 2050. // **Desalination Cogen:** There was roughly 13.5 GW of desalination cogeneration capacity in 2018.  Early retirement of roughly 425 MW/year would eliminate the contribution of all of these plants to the grid by 2050. // **Diesel:** Roughly 7 GW of power plants were primarily fueled by diesel in 2018, and most are anticipated to retire or switch to other fuels before 2030 in the BAU case. // **Crude Oil:** Roughly 19 GW of power plants were primarily fueled by crude oil in 2018.  Early retirement of roughly 600 MW/year would retire all of these plants by 2050. // **Heavy Fuel Oil:** Roughly 14 GW of power plants were primarily fueled by heavy fuel oil in 2018.  Early retirement of roughly 450 MW/year would retire all of these plants by 2050. // **CCE Category:** Other</v>
      </c>
      <c r="Q480" s="127" t="s">
        <v>204</v>
      </c>
      <c r="R480" s="131" t="s">
        <v>205</v>
      </c>
      <c r="S480" s="135" t="s">
        <v>144</v>
      </c>
      <c r="T480" s="127"/>
    </row>
    <row r="481" spans="1:20" x14ac:dyDescent="0.35">
      <c r="A481" s="124" t="s">
        <v>1321</v>
      </c>
      <c r="B481" s="137" t="s">
        <v>1500</v>
      </c>
      <c r="C481" s="137" t="s">
        <v>115</v>
      </c>
      <c r="D481" s="131" t="s">
        <v>1096</v>
      </c>
      <c r="E481" s="127"/>
      <c r="F481" s="131" t="s">
        <v>791</v>
      </c>
      <c r="G481" s="127"/>
      <c r="H481" s="73"/>
      <c r="I481" s="127" t="s">
        <v>30</v>
      </c>
      <c r="J481" s="137" t="s">
        <v>1407</v>
      </c>
      <c r="K481" s="137" t="s">
        <v>578</v>
      </c>
      <c r="L481" s="138"/>
      <c r="M481" s="137"/>
      <c r="N481" s="137"/>
      <c r="O481" s="129"/>
      <c r="P481" s="213" t="str">
        <f>INDEX('Policy Characteristics'!J:J,MATCH($C481,'Policy Characteristics'!$C:$C,0))</f>
        <v>**Description:** This policy causes the specified quantity of otherwise non-retiring capacity of the selected type(s) to be retired each year. In the case of water desalination plants, this represents these plants ceasing to provide electricity to the grid. Note that the fuel use for desalination plants is handled in the Industry sector, not the Electricity sector, of the KSA EPS, so you will need to use an Industry sector policy lever (in addition to this lever) to fully represent the conversion of these plants to reverse osmosis. // **Natural Gas Nonpeaker:** Roughly 17 GW of non-peaker power plants were primarily fueled by natural gas in 2018.  Early retirement of roughly 525 MW/year would retire all of these plants by 2050. // **Desalination Cogen:** There was roughly 13.5 GW of desalination cogeneration capacity in 2018.  Early retirement of roughly 425 MW/year would eliminate the contribution of all of these plants to the grid by 2050. // **Diesel:** Roughly 7 GW of power plants were primarily fueled by diesel in 2018, and most are anticipated to retire or switch to other fuels before 2030 in the BAU case. // **Crude Oil:** Roughly 19 GW of power plants were primarily fueled by crude oil in 2018.  Early retirement of roughly 600 MW/year would retire all of these plants by 2050. // **Heavy Fuel Oil:** Roughly 14 GW of power plants were primarily fueled by heavy fuel oil in 2018.  Early retirement of roughly 450 MW/year would retire all of these plants by 2050. // **CCE Category:** Other</v>
      </c>
      <c r="Q481" s="127"/>
      <c r="R481" s="131"/>
      <c r="S481" s="135"/>
      <c r="T481" s="127"/>
    </row>
    <row r="482" spans="1:20" x14ac:dyDescent="0.35">
      <c r="A482" s="124" t="s">
        <v>1321</v>
      </c>
      <c r="B482" s="61" t="s">
        <v>1501</v>
      </c>
      <c r="C482" s="61" t="s">
        <v>116</v>
      </c>
      <c r="D482" s="127" t="s">
        <v>468</v>
      </c>
      <c r="E482" s="127"/>
      <c r="F482" s="127" t="s">
        <v>467</v>
      </c>
      <c r="G482" s="127"/>
      <c r="H482" s="73" t="s">
        <v>182</v>
      </c>
      <c r="I482" s="127" t="s">
        <v>30</v>
      </c>
      <c r="J482" s="61" t="s">
        <v>1408</v>
      </c>
      <c r="K482" s="88"/>
      <c r="L482" s="61"/>
      <c r="M482" s="61"/>
      <c r="N482" s="61"/>
      <c r="O482" s="127"/>
      <c r="P482" s="213" t="str">
        <f>INDEX('Policy Characteristics'!J:J,MATCH($C482,'Policy Characteristics'!$C:$C,0))</f>
        <v>**Description:** In January 2019, the Saudi Arabian Ministry of Energy, Industry, and Mineral Resources announced 2030 targets for onshore wind, solar PV, and solar thermal generating capacity. And as part of Vision 2030, Saudi Arabia announced a target for waste-to-energy generating capacity. // **Guidance for setting values:** The policy levers cause the onshore wind, solar PV, solar thermal, and municipal solid waste portions of this renewable capacity to be built to meet these respective targets.  // **CCE Category:** Reduce</v>
      </c>
      <c r="Q482" s="129"/>
      <c r="R482" s="131"/>
      <c r="S482" s="132"/>
      <c r="T482" s="129"/>
    </row>
    <row r="483" spans="1:20" x14ac:dyDescent="0.35">
      <c r="A483" s="124" t="s">
        <v>1321</v>
      </c>
      <c r="B483" s="137" t="s">
        <v>1501</v>
      </c>
      <c r="C483" s="137" t="s">
        <v>116</v>
      </c>
      <c r="D483" s="131" t="s">
        <v>315</v>
      </c>
      <c r="E483" s="127"/>
      <c r="F483" s="131" t="s">
        <v>316</v>
      </c>
      <c r="G483" s="127"/>
      <c r="H483" s="73"/>
      <c r="I483" s="127" t="s">
        <v>30</v>
      </c>
      <c r="J483" s="137" t="s">
        <v>1408</v>
      </c>
      <c r="K483" s="88"/>
      <c r="L483" s="61"/>
      <c r="M483" s="61"/>
      <c r="N483" s="61"/>
      <c r="O483" s="127"/>
      <c r="P483" s="213" t="str">
        <f>INDEX('Policy Characteristics'!J:J,MATCH($C483,'Policy Characteristics'!$C:$C,0))</f>
        <v>**Description:** In January 2019, the Saudi Arabian Ministry of Energy, Industry, and Mineral Resources announced 2030 targets for onshore wind, solar PV, and solar thermal generating capacity. And as part of Vision 2030, Saudi Arabia announced a target for waste-to-energy generating capacity. // **Guidance for setting values:** The policy levers cause the onshore wind, solar PV, solar thermal, and municipal solid waste portions of this renewable capacity to be built to meet these respective targets.  // **CCE Category:** Reduce</v>
      </c>
      <c r="Q483" s="129"/>
      <c r="R483" s="131"/>
      <c r="S483" s="132"/>
      <c r="T483" s="129"/>
    </row>
    <row r="484" spans="1:20" x14ac:dyDescent="0.35">
      <c r="A484" s="124" t="s">
        <v>1321</v>
      </c>
      <c r="B484" s="137" t="s">
        <v>1501</v>
      </c>
      <c r="C484" s="137" t="s">
        <v>116</v>
      </c>
      <c r="D484" s="131" t="s">
        <v>62</v>
      </c>
      <c r="E484" s="127"/>
      <c r="F484" s="131" t="s">
        <v>76</v>
      </c>
      <c r="G484" s="127"/>
      <c r="H484" s="73"/>
      <c r="I484" s="127" t="s">
        <v>30</v>
      </c>
      <c r="J484" s="137" t="s">
        <v>1408</v>
      </c>
      <c r="K484" s="88"/>
      <c r="L484" s="61"/>
      <c r="M484" s="61"/>
      <c r="N484" s="61"/>
      <c r="O484" s="127"/>
      <c r="P484" s="213" t="str">
        <f>INDEX('Policy Characteristics'!J:J,MATCH($C484,'Policy Characteristics'!$C:$C,0))</f>
        <v>**Description:** In January 2019, the Saudi Arabian Ministry of Energy, Industry, and Mineral Resources announced 2030 targets for onshore wind, solar PV, and solar thermal generating capacity. And as part of Vision 2030, Saudi Arabia announced a target for waste-to-energy generating capacity. // **Guidance for setting values:** The policy levers cause the onshore wind, solar PV, solar thermal, and municipal solid waste portions of this renewable capacity to be built to meet these respective targets.  // **CCE Category:** Reduce</v>
      </c>
      <c r="Q484" s="129"/>
      <c r="R484" s="131"/>
      <c r="S484" s="132"/>
      <c r="T484" s="129"/>
    </row>
    <row r="485" spans="1:20" x14ac:dyDescent="0.35">
      <c r="A485" s="124" t="s">
        <v>1321</v>
      </c>
      <c r="B485" s="137" t="s">
        <v>1501</v>
      </c>
      <c r="C485" s="137" t="s">
        <v>116</v>
      </c>
      <c r="D485" s="131" t="s">
        <v>63</v>
      </c>
      <c r="E485" s="127"/>
      <c r="F485" s="131" t="s">
        <v>77</v>
      </c>
      <c r="G485" s="127"/>
      <c r="H485" s="73"/>
      <c r="I485" s="127" t="s">
        <v>30</v>
      </c>
      <c r="J485" s="137" t="s">
        <v>1408</v>
      </c>
      <c r="K485" s="88"/>
      <c r="L485" s="61"/>
      <c r="M485" s="61"/>
      <c r="N485" s="61"/>
      <c r="O485" s="127"/>
      <c r="P485" s="213" t="str">
        <f>INDEX('Policy Characteristics'!J:J,MATCH($C485,'Policy Characteristics'!$C:$C,0))</f>
        <v>**Description:** In January 2019, the Saudi Arabian Ministry of Energy, Industry, and Mineral Resources announced 2030 targets for onshore wind, solar PV, and solar thermal generating capacity. And as part of Vision 2030, Saudi Arabia announced a target for waste-to-energy generating capacity. // **Guidance for setting values:** The policy levers cause the onshore wind, solar PV, solar thermal, and municipal solid waste portions of this renewable capacity to be built to meet these respective targets.  // **CCE Category:** Reduce</v>
      </c>
      <c r="Q485" s="129"/>
      <c r="R485" s="131"/>
      <c r="S485" s="132"/>
      <c r="T485" s="129"/>
    </row>
    <row r="486" spans="1:20" x14ac:dyDescent="0.35">
      <c r="A486" s="124" t="s">
        <v>1321</v>
      </c>
      <c r="B486" s="137" t="s">
        <v>1501</v>
      </c>
      <c r="C486" s="137" t="s">
        <v>116</v>
      </c>
      <c r="D486" s="131" t="s">
        <v>66</v>
      </c>
      <c r="E486" s="127"/>
      <c r="F486" s="131" t="s">
        <v>80</v>
      </c>
      <c r="G486" s="127"/>
      <c r="H486" s="73"/>
      <c r="I486" s="127" t="s">
        <v>30</v>
      </c>
      <c r="J486" s="137" t="s">
        <v>1408</v>
      </c>
      <c r="K486" s="88"/>
      <c r="L486" s="61"/>
      <c r="M486" s="61"/>
      <c r="N486" s="61"/>
      <c r="O486" s="127"/>
      <c r="P486" s="213" t="str">
        <f>INDEX('Policy Characteristics'!J:J,MATCH($C486,'Policy Characteristics'!$C:$C,0))</f>
        <v>**Description:** In January 2019, the Saudi Arabian Ministry of Energy, Industry, and Mineral Resources announced 2030 targets for onshore wind, solar PV, and solar thermal generating capacity. And as part of Vision 2030, Saudi Arabia announced a target for waste-to-energy generating capacity. // **Guidance for setting values:** The policy levers cause the onshore wind, solar PV, solar thermal, and municipal solid waste portions of this renewable capacity to be built to meet these respective targets.  // **CCE Category:** Reduce</v>
      </c>
      <c r="Q486" s="129"/>
      <c r="R486" s="131"/>
      <c r="S486" s="132"/>
      <c r="T486" s="129"/>
    </row>
    <row r="487" spans="1:20" x14ac:dyDescent="0.35">
      <c r="A487" s="124" t="s">
        <v>1321</v>
      </c>
      <c r="B487" s="137" t="s">
        <v>1501</v>
      </c>
      <c r="C487" s="137" t="s">
        <v>116</v>
      </c>
      <c r="D487" s="131" t="s">
        <v>740</v>
      </c>
      <c r="E487" s="127"/>
      <c r="F487" s="131" t="s">
        <v>454</v>
      </c>
      <c r="G487" s="127"/>
      <c r="H487" s="73"/>
      <c r="I487" s="127" t="s">
        <v>30</v>
      </c>
      <c r="J487" s="137" t="s">
        <v>1408</v>
      </c>
      <c r="K487" s="88"/>
      <c r="L487" s="61"/>
      <c r="M487" s="61"/>
      <c r="N487" s="61"/>
      <c r="O487" s="127"/>
      <c r="P487" s="213" t="str">
        <f>INDEX('Policy Characteristics'!J:J,MATCH($C487,'Policy Characteristics'!$C:$C,0))</f>
        <v>**Description:** In January 2019, the Saudi Arabian Ministry of Energy, Industry, and Mineral Resources announced 2030 targets for onshore wind, solar PV, and solar thermal generating capacity. And as part of Vision 2030, Saudi Arabia announced a target for waste-to-energy generating capacity. // **Guidance for setting values:** The policy levers cause the onshore wind, solar PV, solar thermal, and municipal solid waste portions of this renewable capacity to be built to meet these respective targets.  // **CCE Category:** Reduce</v>
      </c>
      <c r="Q487" s="129"/>
      <c r="R487" s="131"/>
      <c r="S487" s="132"/>
      <c r="T487" s="129"/>
    </row>
    <row r="488" spans="1:20" x14ac:dyDescent="0.35">
      <c r="A488" s="124" t="s">
        <v>1321</v>
      </c>
      <c r="B488" s="137" t="s">
        <v>1501</v>
      </c>
      <c r="C488" s="137" t="s">
        <v>116</v>
      </c>
      <c r="D488" s="131" t="s">
        <v>317</v>
      </c>
      <c r="E488" s="127"/>
      <c r="F488" s="131" t="s">
        <v>319</v>
      </c>
      <c r="G488" s="127"/>
      <c r="H488" s="73"/>
      <c r="I488" s="127" t="s">
        <v>30</v>
      </c>
      <c r="J488" s="137" t="s">
        <v>1408</v>
      </c>
      <c r="K488" s="88"/>
      <c r="L488" s="61"/>
      <c r="M488" s="61"/>
      <c r="N488" s="61"/>
      <c r="O488" s="127"/>
      <c r="P488" s="213" t="str">
        <f>INDEX('Policy Characteristics'!J:J,MATCH($C488,'Policy Characteristics'!$C:$C,0))</f>
        <v>**Description:** In January 2019, the Saudi Arabian Ministry of Energy, Industry, and Mineral Resources announced 2030 targets for onshore wind, solar PV, and solar thermal generating capacity. And as part of Vision 2030, Saudi Arabia announced a target for waste-to-energy generating capacity. // **Guidance for setting values:** The policy levers cause the onshore wind, solar PV, solar thermal, and municipal solid waste portions of this renewable capacity to be built to meet these respective targets.  // **CCE Category:** Reduce</v>
      </c>
      <c r="Q488" s="129"/>
      <c r="R488" s="131"/>
      <c r="S488" s="132"/>
      <c r="T488" s="129"/>
    </row>
    <row r="489" spans="1:20" x14ac:dyDescent="0.35">
      <c r="A489" s="124" t="s">
        <v>1321</v>
      </c>
      <c r="B489" s="137" t="s">
        <v>1501</v>
      </c>
      <c r="C489" s="137" t="s">
        <v>116</v>
      </c>
      <c r="D489" s="131" t="s">
        <v>318</v>
      </c>
      <c r="E489" s="127"/>
      <c r="F489" s="131" t="s">
        <v>320</v>
      </c>
      <c r="G489" s="127"/>
      <c r="H489" s="73"/>
      <c r="I489" s="127" t="s">
        <v>30</v>
      </c>
      <c r="J489" s="137" t="s">
        <v>1408</v>
      </c>
      <c r="K489" s="88"/>
      <c r="L489" s="61"/>
      <c r="M489" s="61"/>
      <c r="N489" s="61"/>
      <c r="O489" s="127"/>
      <c r="P489" s="213" t="str">
        <f>INDEX('Policy Characteristics'!J:J,MATCH($C489,'Policy Characteristics'!$C:$C,0))</f>
        <v>**Description:** In January 2019, the Saudi Arabian Ministry of Energy, Industry, and Mineral Resources announced 2030 targets for onshore wind, solar PV, and solar thermal generating capacity. And as part of Vision 2030, Saudi Arabia announced a target for waste-to-energy generating capacity. // **Guidance for setting values:** The policy levers cause the onshore wind, solar PV, solar thermal, and municipal solid waste portions of this renewable capacity to be built to meet these respective targets.  // **CCE Category:** Reduce</v>
      </c>
      <c r="Q489" s="129"/>
      <c r="R489" s="131"/>
      <c r="S489" s="132"/>
      <c r="T489" s="129"/>
    </row>
    <row r="490" spans="1:20" x14ac:dyDescent="0.35">
      <c r="A490" s="124" t="s">
        <v>1321</v>
      </c>
      <c r="B490" s="137" t="s">
        <v>1501</v>
      </c>
      <c r="C490" s="137" t="s">
        <v>116</v>
      </c>
      <c r="D490" s="131" t="s">
        <v>465</v>
      </c>
      <c r="E490" s="127"/>
      <c r="F490" s="131" t="s">
        <v>464</v>
      </c>
      <c r="G490" s="127"/>
      <c r="H490" s="73"/>
      <c r="I490" s="127" t="s">
        <v>30</v>
      </c>
      <c r="J490" s="137" t="s">
        <v>1408</v>
      </c>
      <c r="K490" s="88"/>
      <c r="L490" s="61"/>
      <c r="M490" s="61"/>
      <c r="N490" s="61"/>
      <c r="O490" s="127"/>
      <c r="P490" s="213" t="str">
        <f>INDEX('Policy Characteristics'!J:J,MATCH($C490,'Policy Characteristics'!$C:$C,0))</f>
        <v>**Description:** In January 2019, the Saudi Arabian Ministry of Energy, Industry, and Mineral Resources announced 2030 targets for onshore wind, solar PV, and solar thermal generating capacity. And as part of Vision 2030, Saudi Arabia announced a target for waste-to-energy generating capacity. // **Guidance for setting values:** The policy levers cause the onshore wind, solar PV, solar thermal, and municipal solid waste portions of this renewable capacity to be built to meet these respective targets.  // **CCE Category:** Reduce</v>
      </c>
      <c r="Q490" s="129"/>
      <c r="R490" s="131"/>
      <c r="S490" s="132"/>
      <c r="T490" s="129"/>
    </row>
    <row r="491" spans="1:20" x14ac:dyDescent="0.35">
      <c r="A491" s="124" t="s">
        <v>1321</v>
      </c>
      <c r="B491" s="137" t="s">
        <v>1501</v>
      </c>
      <c r="C491" s="137" t="s">
        <v>116</v>
      </c>
      <c r="D491" s="131" t="s">
        <v>475</v>
      </c>
      <c r="E491" s="127"/>
      <c r="F491" s="131" t="s">
        <v>476</v>
      </c>
      <c r="G491" s="127"/>
      <c r="H491" s="73"/>
      <c r="I491" s="127" t="s">
        <v>30</v>
      </c>
      <c r="J491" s="137" t="s">
        <v>1408</v>
      </c>
      <c r="K491" s="88"/>
      <c r="L491" s="61"/>
      <c r="M491" s="61"/>
      <c r="N491" s="61"/>
      <c r="O491" s="127"/>
      <c r="P491" s="213" t="str">
        <f>INDEX('Policy Characteristics'!J:J,MATCH($C491,'Policy Characteristics'!$C:$C,0))</f>
        <v>**Description:** In January 2019, the Saudi Arabian Ministry of Energy, Industry, and Mineral Resources announced 2030 targets for onshore wind, solar PV, and solar thermal generating capacity. And as part of Vision 2030, Saudi Arabia announced a target for waste-to-energy generating capacity. // **Guidance for setting values:** The policy levers cause the onshore wind, solar PV, solar thermal, and municipal solid waste portions of this renewable capacity to be built to meet these respective targets.  // **CCE Category:** Reduce</v>
      </c>
      <c r="Q491" s="129"/>
      <c r="R491" s="131"/>
      <c r="S491" s="132"/>
      <c r="T491" s="129"/>
    </row>
    <row r="492" spans="1:20" x14ac:dyDescent="0.35">
      <c r="A492" s="124" t="s">
        <v>1321</v>
      </c>
      <c r="B492" s="137" t="s">
        <v>1501</v>
      </c>
      <c r="C492" s="137" t="s">
        <v>116</v>
      </c>
      <c r="D492" s="131" t="s">
        <v>1008</v>
      </c>
      <c r="E492" s="127"/>
      <c r="F492" s="131" t="s">
        <v>789</v>
      </c>
      <c r="G492" s="127"/>
      <c r="H492" s="73"/>
      <c r="I492" s="127" t="s">
        <v>30</v>
      </c>
      <c r="J492" s="137" t="s">
        <v>1408</v>
      </c>
      <c r="K492" s="88"/>
      <c r="L492" s="61"/>
      <c r="M492" s="61"/>
      <c r="N492" s="61"/>
      <c r="O492" s="127"/>
      <c r="P492" s="213" t="str">
        <f>INDEX('Policy Characteristics'!J:J,MATCH($C492,'Policy Characteristics'!$C:$C,0))</f>
        <v>**Description:** In January 2019, the Saudi Arabian Ministry of Energy, Industry, and Mineral Resources announced 2030 targets for onshore wind, solar PV, and solar thermal generating capacity. And as part of Vision 2030, Saudi Arabia announced a target for waste-to-energy generating capacity. // **Guidance for setting values:** The policy levers cause the onshore wind, solar PV, solar thermal, and municipal solid waste portions of this renewable capacity to be built to meet these respective targets.  // **CCE Category:** Reduce</v>
      </c>
      <c r="Q492" s="129"/>
      <c r="R492" s="131"/>
      <c r="S492" s="132"/>
      <c r="T492" s="129"/>
    </row>
    <row r="493" spans="1:20" x14ac:dyDescent="0.35">
      <c r="A493" s="124" t="s">
        <v>1321</v>
      </c>
      <c r="B493" s="137" t="s">
        <v>1501</v>
      </c>
      <c r="C493" s="137" t="s">
        <v>116</v>
      </c>
      <c r="D493" s="131" t="s">
        <v>1009</v>
      </c>
      <c r="E493" s="127"/>
      <c r="F493" s="131" t="s">
        <v>1010</v>
      </c>
      <c r="G493" s="127"/>
      <c r="H493" s="73"/>
      <c r="I493" s="127" t="s">
        <v>30</v>
      </c>
      <c r="J493" s="137" t="s">
        <v>1408</v>
      </c>
      <c r="K493" s="88"/>
      <c r="L493" s="61"/>
      <c r="M493" s="61"/>
      <c r="N493" s="61"/>
      <c r="O493" s="127"/>
      <c r="P493" s="213" t="str">
        <f>INDEX('Policy Characteristics'!J:J,MATCH($C493,'Policy Characteristics'!$C:$C,0))</f>
        <v>**Description:** In January 2019, the Saudi Arabian Ministry of Energy, Industry, and Mineral Resources announced 2030 targets for onshore wind, solar PV, and solar thermal generating capacity. And as part of Vision 2030, Saudi Arabia announced a target for waste-to-energy generating capacity. // **Guidance for setting values:** The policy levers cause the onshore wind, solar PV, solar thermal, and municipal solid waste portions of this renewable capacity to be built to meet these respective targets.  // **CCE Category:** Reduce</v>
      </c>
      <c r="Q493" s="129"/>
      <c r="R493" s="131"/>
      <c r="S493" s="132"/>
      <c r="T493" s="129"/>
    </row>
    <row r="494" spans="1:20" x14ac:dyDescent="0.35">
      <c r="A494" s="124" t="s">
        <v>1321</v>
      </c>
      <c r="B494" s="137" t="s">
        <v>1501</v>
      </c>
      <c r="C494" s="137" t="s">
        <v>116</v>
      </c>
      <c r="D494" s="131" t="s">
        <v>1096</v>
      </c>
      <c r="E494" s="127"/>
      <c r="F494" s="131" t="s">
        <v>791</v>
      </c>
      <c r="G494" s="127"/>
      <c r="H494" s="73"/>
      <c r="I494" s="127" t="s">
        <v>30</v>
      </c>
      <c r="J494" s="137" t="s">
        <v>1408</v>
      </c>
      <c r="K494" s="88"/>
      <c r="L494" s="61"/>
      <c r="M494" s="61"/>
      <c r="N494" s="61"/>
      <c r="O494" s="127"/>
      <c r="P494" s="213" t="str">
        <f>INDEX('Policy Characteristics'!J:J,MATCH($C494,'Policy Characteristics'!$C:$C,0))</f>
        <v>**Description:** In January 2019, the Saudi Arabian Ministry of Energy, Industry, and Mineral Resources announced 2030 targets for onshore wind, solar PV, and solar thermal generating capacity. And as part of Vision 2030, Saudi Arabia announced a target for waste-to-energy generating capacity. // **Guidance for setting values:** The policy levers cause the onshore wind, solar PV, solar thermal, and municipal solid waste portions of this renewable capacity to be built to meet these respective targets.  // **CCE Category:** Reduce</v>
      </c>
      <c r="Q494" s="129"/>
      <c r="R494" s="131"/>
      <c r="S494" s="132"/>
      <c r="T494" s="129"/>
    </row>
    <row r="495" spans="1:20" x14ac:dyDescent="0.35">
      <c r="A495" s="124" t="s">
        <v>1321</v>
      </c>
      <c r="B495" s="150" t="s">
        <v>1502</v>
      </c>
      <c r="C495" s="150" t="s">
        <v>254</v>
      </c>
      <c r="D495" s="131" t="s">
        <v>468</v>
      </c>
      <c r="E495" s="131" t="s">
        <v>255</v>
      </c>
      <c r="F495" s="127"/>
      <c r="G495" s="131"/>
      <c r="H495" s="154"/>
      <c r="I495" s="131" t="s">
        <v>30</v>
      </c>
      <c r="J495" s="150" t="s">
        <v>1409</v>
      </c>
      <c r="K495" s="61" t="s">
        <v>574</v>
      </c>
      <c r="L495" s="143"/>
      <c r="M495" s="143"/>
      <c r="N495" s="143"/>
      <c r="O495" s="131"/>
      <c r="P495" s="213" t="str">
        <f>INDEX('Policy Characteristics'!J:J,MATCH($C495,'Policy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**New Onshore Wind:** Availability of wind cannot be changed by policy, so the main method of increasing capacity factor is technological improvement of wind turbines.  The U.S. National Renewable Energy Laboratory estimates that "near-future" wind technology could increase capacity factors by about 10 percentage points.  In Saudi Arabia, the average capacity factor of new turbines is roughly 24%, so an improvement to 34% might be represented as a 13%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26% setting of this policy lever. // **CCE Category:** Other</v>
      </c>
      <c r="Q495" s="131"/>
      <c r="R495" s="131"/>
      <c r="S495" s="144"/>
      <c r="T495" s="131"/>
    </row>
    <row r="496" spans="1:20" x14ac:dyDescent="0.35">
      <c r="A496" s="124" t="s">
        <v>1321</v>
      </c>
      <c r="B496" s="155" t="s">
        <v>1502</v>
      </c>
      <c r="C496" s="155" t="s">
        <v>254</v>
      </c>
      <c r="D496" s="131" t="s">
        <v>468</v>
      </c>
      <c r="E496" s="131" t="s">
        <v>256</v>
      </c>
      <c r="F496" s="127"/>
      <c r="G496" s="131"/>
      <c r="H496" s="154"/>
      <c r="I496" s="131" t="s">
        <v>30</v>
      </c>
      <c r="J496" s="155" t="s">
        <v>1409</v>
      </c>
      <c r="K496" s="155" t="s">
        <v>574</v>
      </c>
      <c r="L496" s="143"/>
      <c r="M496" s="143"/>
      <c r="N496" s="143"/>
      <c r="O496" s="131"/>
      <c r="P496" s="213" t="str">
        <f>INDEX('Policy Characteristics'!J:J,MATCH($C496,'Policy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**New Onshore Wind:** Availability of wind cannot be changed by policy, so the main method of increasing capacity factor is technological improvement of wind turbines.  The U.S. National Renewable Energy Laboratory estimates that "near-future" wind technology could increase capacity factors by about 10 percentage points.  In Saudi Arabia, the average capacity factor of new turbines is roughly 24%, so an improvement to 34% might be represented as a 13%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26% setting of this policy lever. // **CCE Category:** Other</v>
      </c>
      <c r="Q496" s="131"/>
      <c r="R496" s="131"/>
      <c r="S496" s="144"/>
      <c r="T496" s="131"/>
    </row>
    <row r="497" spans="1:20" x14ac:dyDescent="0.35">
      <c r="A497" s="124" t="s">
        <v>1321</v>
      </c>
      <c r="B497" s="155" t="s">
        <v>1502</v>
      </c>
      <c r="C497" s="155" t="s">
        <v>254</v>
      </c>
      <c r="D497" s="131" t="s">
        <v>468</v>
      </c>
      <c r="E497" s="131" t="s">
        <v>257</v>
      </c>
      <c r="F497" s="127"/>
      <c r="G497" s="131"/>
      <c r="H497" s="154"/>
      <c r="I497" s="131" t="s">
        <v>30</v>
      </c>
      <c r="J497" s="155" t="s">
        <v>1409</v>
      </c>
      <c r="K497" s="155" t="s">
        <v>574</v>
      </c>
      <c r="L497" s="150"/>
      <c r="M497" s="150"/>
      <c r="N497" s="150"/>
      <c r="O497" s="131"/>
      <c r="P497" s="213" t="str">
        <f>INDEX('Policy Characteristics'!J:J,MATCH($C497,'Policy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**New Onshore Wind:** Availability of wind cannot be changed by policy, so the main method of increasing capacity factor is technological improvement of wind turbines.  The U.S. National Renewable Energy Laboratory estimates that "near-future" wind technology could increase capacity factors by about 10 percentage points.  In Saudi Arabia, the average capacity factor of new turbines is roughly 24%, so an improvement to 34% might be represented as a 13%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26% setting of this policy lever. // **CCE Category:** Other</v>
      </c>
      <c r="Q497" s="131"/>
      <c r="R497" s="131"/>
      <c r="S497" s="144"/>
      <c r="T497" s="131"/>
    </row>
    <row r="498" spans="1:20" x14ac:dyDescent="0.35">
      <c r="A498" s="124" t="s">
        <v>1321</v>
      </c>
      <c r="B498" s="155" t="s">
        <v>1502</v>
      </c>
      <c r="C498" s="155" t="s">
        <v>254</v>
      </c>
      <c r="D498" s="131" t="s">
        <v>315</v>
      </c>
      <c r="E498" s="131" t="s">
        <v>255</v>
      </c>
      <c r="F498" s="131" t="s">
        <v>310</v>
      </c>
      <c r="G498" s="131" t="s">
        <v>316</v>
      </c>
      <c r="H498" s="154">
        <v>141</v>
      </c>
      <c r="I498" s="131" t="s">
        <v>30</v>
      </c>
      <c r="J498" s="155" t="s">
        <v>1409</v>
      </c>
      <c r="K498" s="155" t="s">
        <v>574</v>
      </c>
      <c r="L498" s="143">
        <v>0</v>
      </c>
      <c r="M498" s="143">
        <v>0.6</v>
      </c>
      <c r="N498" s="143">
        <v>0.01</v>
      </c>
      <c r="O498" s="131" t="s">
        <v>258</v>
      </c>
      <c r="P498" s="213" t="str">
        <f>INDEX('Policy Characteristics'!J:J,MATCH($C498,'Policy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**New Onshore Wind:** Availability of wind cannot be changed by policy, so the main method of increasing capacity factor is technological improvement of wind turbines.  The U.S. National Renewable Energy Laboratory estimates that "near-future" wind technology could increase capacity factors by about 10 percentage points.  In Saudi Arabia, the average capacity factor of new turbines is roughly 24%, so an improvement to 34% might be represented as a 13%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26% setting of this policy lever. // **CCE Category:** Other</v>
      </c>
      <c r="Q498" s="131" t="s">
        <v>515</v>
      </c>
      <c r="R498" s="131" t="s">
        <v>259</v>
      </c>
      <c r="S498" s="144" t="s">
        <v>321</v>
      </c>
      <c r="T498" s="131"/>
    </row>
    <row r="499" spans="1:20" x14ac:dyDescent="0.35">
      <c r="A499" s="124" t="s">
        <v>1321</v>
      </c>
      <c r="B499" s="155" t="s">
        <v>1502</v>
      </c>
      <c r="C499" s="155" t="s">
        <v>254</v>
      </c>
      <c r="D499" s="131" t="s">
        <v>315</v>
      </c>
      <c r="E499" s="131" t="s">
        <v>256</v>
      </c>
      <c r="F499" s="131"/>
      <c r="G499" s="131"/>
      <c r="H499" s="154"/>
      <c r="I499" s="131" t="s">
        <v>30</v>
      </c>
      <c r="J499" s="155" t="s">
        <v>1409</v>
      </c>
      <c r="K499" s="155" t="s">
        <v>574</v>
      </c>
      <c r="L499" s="143"/>
      <c r="M499" s="143"/>
      <c r="N499" s="143"/>
      <c r="O499" s="131"/>
      <c r="P499" s="213" t="str">
        <f>INDEX('Policy Characteristics'!J:J,MATCH($C499,'Policy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**New Onshore Wind:** Availability of wind cannot be changed by policy, so the main method of increasing capacity factor is technological improvement of wind turbines.  The U.S. National Renewable Energy Laboratory estimates that "near-future" wind technology could increase capacity factors by about 10 percentage points.  In Saudi Arabia, the average capacity factor of new turbines is roughly 24%, so an improvement to 34% might be represented as a 13%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26% setting of this policy lever. // **CCE Category:** Other</v>
      </c>
      <c r="Q499" s="131"/>
      <c r="R499" s="131"/>
      <c r="S499" s="144"/>
      <c r="T499" s="131"/>
    </row>
    <row r="500" spans="1:20" x14ac:dyDescent="0.35">
      <c r="A500" s="124" t="s">
        <v>1321</v>
      </c>
      <c r="B500" s="155" t="s">
        <v>1502</v>
      </c>
      <c r="C500" s="155" t="s">
        <v>254</v>
      </c>
      <c r="D500" s="131" t="s">
        <v>315</v>
      </c>
      <c r="E500" s="131" t="s">
        <v>257</v>
      </c>
      <c r="F500" s="131"/>
      <c r="G500" s="131"/>
      <c r="H500" s="154"/>
      <c r="I500" s="131" t="s">
        <v>30</v>
      </c>
      <c r="J500" s="155" t="s">
        <v>1409</v>
      </c>
      <c r="K500" s="155" t="s">
        <v>574</v>
      </c>
      <c r="L500" s="150"/>
      <c r="M500" s="150"/>
      <c r="N500" s="150"/>
      <c r="O500" s="131"/>
      <c r="P500" s="213" t="str">
        <f>INDEX('Policy Characteristics'!J:J,MATCH($C500,'Policy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**New Onshore Wind:** Availability of wind cannot be changed by policy, so the main method of increasing capacity factor is technological improvement of wind turbines.  The U.S. National Renewable Energy Laboratory estimates that "near-future" wind technology could increase capacity factors by about 10 percentage points.  In Saudi Arabia, the average capacity factor of new turbines is roughly 24%, so an improvement to 34% might be represented as a 13%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26% setting of this policy lever. // **CCE Category:** Other</v>
      </c>
      <c r="Q500" s="131"/>
      <c r="R500" s="131"/>
      <c r="S500" s="144"/>
      <c r="T500" s="131"/>
    </row>
    <row r="501" spans="1:20" x14ac:dyDescent="0.35">
      <c r="A501" s="124" t="s">
        <v>1321</v>
      </c>
      <c r="B501" s="155" t="s">
        <v>1502</v>
      </c>
      <c r="C501" s="155" t="s">
        <v>254</v>
      </c>
      <c r="D501" s="131" t="s">
        <v>62</v>
      </c>
      <c r="E501" s="131" t="s">
        <v>255</v>
      </c>
      <c r="F501" s="131"/>
      <c r="G501" s="131"/>
      <c r="H501" s="154"/>
      <c r="I501" s="131" t="s">
        <v>30</v>
      </c>
      <c r="J501" s="155" t="s">
        <v>1409</v>
      </c>
      <c r="K501" s="155" t="s">
        <v>574</v>
      </c>
      <c r="L501" s="150"/>
      <c r="M501" s="150"/>
      <c r="N501" s="150"/>
      <c r="O501" s="131"/>
      <c r="P501" s="213" t="str">
        <f>INDEX('Policy Characteristics'!J:J,MATCH($C501,'Policy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**New Onshore Wind:** Availability of wind cannot be changed by policy, so the main method of increasing capacity factor is technological improvement of wind turbines.  The U.S. National Renewable Energy Laboratory estimates that "near-future" wind technology could increase capacity factors by about 10 percentage points.  In Saudi Arabia, the average capacity factor of new turbines is roughly 24%, so an improvement to 34% might be represented as a 13%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26% setting of this policy lever. // **CCE Category:** Other</v>
      </c>
      <c r="Q501" s="131"/>
      <c r="R501" s="131"/>
      <c r="S501" s="144"/>
      <c r="T501" s="131"/>
    </row>
    <row r="502" spans="1:20" x14ac:dyDescent="0.35">
      <c r="A502" s="124" t="s">
        <v>1321</v>
      </c>
      <c r="B502" s="155" t="s">
        <v>1502</v>
      </c>
      <c r="C502" s="155" t="s">
        <v>254</v>
      </c>
      <c r="D502" s="131" t="s">
        <v>62</v>
      </c>
      <c r="E502" s="131" t="s">
        <v>256</v>
      </c>
      <c r="F502" s="131"/>
      <c r="G502" s="131"/>
      <c r="H502" s="154"/>
      <c r="I502" s="131" t="s">
        <v>30</v>
      </c>
      <c r="J502" s="155" t="s">
        <v>1409</v>
      </c>
      <c r="K502" s="155" t="s">
        <v>574</v>
      </c>
      <c r="L502" s="150"/>
      <c r="M502" s="150"/>
      <c r="N502" s="150"/>
      <c r="O502" s="131"/>
      <c r="P502" s="213" t="str">
        <f>INDEX('Policy Characteristics'!J:J,MATCH($C502,'Policy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**New Onshore Wind:** Availability of wind cannot be changed by policy, so the main method of increasing capacity factor is technological improvement of wind turbines.  The U.S. National Renewable Energy Laboratory estimates that "near-future" wind technology could increase capacity factors by about 10 percentage points.  In Saudi Arabia, the average capacity factor of new turbines is roughly 24%, so an improvement to 34% might be represented as a 13%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26% setting of this policy lever. // **CCE Category:** Other</v>
      </c>
      <c r="Q502" s="131"/>
      <c r="R502" s="131"/>
      <c r="S502" s="144"/>
      <c r="T502" s="131"/>
    </row>
    <row r="503" spans="1:20" x14ac:dyDescent="0.35">
      <c r="A503" s="124" t="s">
        <v>1321</v>
      </c>
      <c r="B503" s="155" t="s">
        <v>1502</v>
      </c>
      <c r="C503" s="155" t="s">
        <v>254</v>
      </c>
      <c r="D503" s="131" t="s">
        <v>62</v>
      </c>
      <c r="E503" s="131" t="s">
        <v>257</v>
      </c>
      <c r="F503" s="131"/>
      <c r="G503" s="131"/>
      <c r="H503" s="154"/>
      <c r="I503" s="131" t="s">
        <v>30</v>
      </c>
      <c r="J503" s="155" t="s">
        <v>1409</v>
      </c>
      <c r="K503" s="155" t="s">
        <v>574</v>
      </c>
      <c r="L503" s="150"/>
      <c r="M503" s="150"/>
      <c r="N503" s="150"/>
      <c r="O503" s="131"/>
      <c r="P503" s="213" t="str">
        <f>INDEX('Policy Characteristics'!J:J,MATCH($C503,'Policy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**New Onshore Wind:** Availability of wind cannot be changed by policy, so the main method of increasing capacity factor is technological improvement of wind turbines.  The U.S. National Renewable Energy Laboratory estimates that "near-future" wind technology could increase capacity factors by about 10 percentage points.  In Saudi Arabia, the average capacity factor of new turbines is roughly 24%, so an improvement to 34% might be represented as a 13%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26% setting of this policy lever. // **CCE Category:** Other</v>
      </c>
      <c r="Q503" s="131"/>
      <c r="R503" s="131"/>
      <c r="S503" s="144"/>
      <c r="T503" s="131"/>
    </row>
    <row r="504" spans="1:20" x14ac:dyDescent="0.35">
      <c r="A504" s="124" t="s">
        <v>1321</v>
      </c>
      <c r="B504" s="155" t="s">
        <v>1502</v>
      </c>
      <c r="C504" s="155" t="s">
        <v>254</v>
      </c>
      <c r="D504" s="131" t="s">
        <v>63</v>
      </c>
      <c r="E504" s="131" t="s">
        <v>255</v>
      </c>
      <c r="F504" s="131"/>
      <c r="G504" s="131"/>
      <c r="H504" s="154"/>
      <c r="I504" s="131" t="s">
        <v>30</v>
      </c>
      <c r="J504" s="155" t="s">
        <v>1409</v>
      </c>
      <c r="K504" s="155" t="s">
        <v>574</v>
      </c>
      <c r="L504" s="150"/>
      <c r="M504" s="150"/>
      <c r="N504" s="150"/>
      <c r="O504" s="131"/>
      <c r="P504" s="213" t="str">
        <f>INDEX('Policy Characteristics'!J:J,MATCH($C504,'Policy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**New Onshore Wind:** Availability of wind cannot be changed by policy, so the main method of increasing capacity factor is technological improvement of wind turbines.  The U.S. National Renewable Energy Laboratory estimates that "near-future" wind technology could increase capacity factors by about 10 percentage points.  In Saudi Arabia, the average capacity factor of new turbines is roughly 24%, so an improvement to 34% might be represented as a 13%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26% setting of this policy lever. // **CCE Category:** Other</v>
      </c>
      <c r="Q504" s="131"/>
      <c r="R504" s="131"/>
      <c r="S504" s="144"/>
      <c r="T504" s="131"/>
    </row>
    <row r="505" spans="1:20" x14ac:dyDescent="0.35">
      <c r="A505" s="124" t="s">
        <v>1321</v>
      </c>
      <c r="B505" s="155" t="s">
        <v>1502</v>
      </c>
      <c r="C505" s="155" t="s">
        <v>254</v>
      </c>
      <c r="D505" s="131" t="s">
        <v>63</v>
      </c>
      <c r="E505" s="131" t="s">
        <v>256</v>
      </c>
      <c r="F505" s="131"/>
      <c r="G505" s="131"/>
      <c r="H505" s="154"/>
      <c r="I505" s="131" t="s">
        <v>30</v>
      </c>
      <c r="J505" s="155" t="s">
        <v>1409</v>
      </c>
      <c r="K505" s="155" t="s">
        <v>574</v>
      </c>
      <c r="L505" s="150"/>
      <c r="M505" s="150"/>
      <c r="N505" s="150"/>
      <c r="O505" s="131"/>
      <c r="P505" s="213" t="str">
        <f>INDEX('Policy Characteristics'!J:J,MATCH($C505,'Policy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**New Onshore Wind:** Availability of wind cannot be changed by policy, so the main method of increasing capacity factor is technological improvement of wind turbines.  The U.S. National Renewable Energy Laboratory estimates that "near-future" wind technology could increase capacity factors by about 10 percentage points.  In Saudi Arabia, the average capacity factor of new turbines is roughly 24%, so an improvement to 34% might be represented as a 13%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26% setting of this policy lever. // **CCE Category:** Other</v>
      </c>
      <c r="Q505" s="131"/>
      <c r="R505" s="131"/>
      <c r="S505" s="144"/>
      <c r="T505" s="131"/>
    </row>
    <row r="506" spans="1:20" x14ac:dyDescent="0.35">
      <c r="A506" s="124" t="s">
        <v>1321</v>
      </c>
      <c r="B506" s="155" t="s">
        <v>1502</v>
      </c>
      <c r="C506" s="155" t="s">
        <v>254</v>
      </c>
      <c r="D506" s="131" t="s">
        <v>63</v>
      </c>
      <c r="E506" s="131" t="s">
        <v>257</v>
      </c>
      <c r="F506" s="131"/>
      <c r="G506" s="131"/>
      <c r="H506" s="154"/>
      <c r="I506" s="131" t="s">
        <v>30</v>
      </c>
      <c r="J506" s="155" t="s">
        <v>1409</v>
      </c>
      <c r="K506" s="155" t="s">
        <v>574</v>
      </c>
      <c r="L506" s="150"/>
      <c r="M506" s="150"/>
      <c r="N506" s="150"/>
      <c r="O506" s="131"/>
      <c r="P506" s="213" t="str">
        <f>INDEX('Policy Characteristics'!J:J,MATCH($C506,'Policy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**New Onshore Wind:** Availability of wind cannot be changed by policy, so the main method of increasing capacity factor is technological improvement of wind turbines.  The U.S. National Renewable Energy Laboratory estimates that "near-future" wind technology could increase capacity factors by about 10 percentage points.  In Saudi Arabia, the average capacity factor of new turbines is roughly 24%, so an improvement to 34% might be represented as a 13%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26% setting of this policy lever. // **CCE Category:** Other</v>
      </c>
      <c r="Q506" s="131"/>
      <c r="R506" s="131"/>
      <c r="S506" s="144"/>
      <c r="T506" s="131"/>
    </row>
    <row r="507" spans="1:20" x14ac:dyDescent="0.35">
      <c r="A507" s="124" t="s">
        <v>1321</v>
      </c>
      <c r="B507" s="155" t="s">
        <v>1502</v>
      </c>
      <c r="C507" s="155" t="s">
        <v>254</v>
      </c>
      <c r="D507" s="131" t="s">
        <v>469</v>
      </c>
      <c r="E507" s="131" t="s">
        <v>255</v>
      </c>
      <c r="F507" s="131"/>
      <c r="G507" s="131"/>
      <c r="H507" s="154"/>
      <c r="I507" s="131" t="s">
        <v>30</v>
      </c>
      <c r="J507" s="155" t="s">
        <v>1409</v>
      </c>
      <c r="K507" s="155" t="s">
        <v>574</v>
      </c>
      <c r="L507" s="150"/>
      <c r="M507" s="150"/>
      <c r="N507" s="150"/>
      <c r="O507" s="131"/>
      <c r="P507" s="213" t="str">
        <f>INDEX('Policy Characteristics'!J:J,MATCH($C507,'Policy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**New Onshore Wind:** Availability of wind cannot be changed by policy, so the main method of increasing capacity factor is technological improvement of wind turbines.  The U.S. National Renewable Energy Laboratory estimates that "near-future" wind technology could increase capacity factors by about 10 percentage points.  In Saudi Arabia, the average capacity factor of new turbines is roughly 24%, so an improvement to 34% might be represented as a 13%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26% setting of this policy lever. // **CCE Category:** Other</v>
      </c>
      <c r="Q507" s="131"/>
      <c r="R507" s="131"/>
      <c r="S507" s="144"/>
      <c r="T507" s="131"/>
    </row>
    <row r="508" spans="1:20" x14ac:dyDescent="0.35">
      <c r="A508" s="124" t="s">
        <v>1321</v>
      </c>
      <c r="B508" s="155" t="s">
        <v>1502</v>
      </c>
      <c r="C508" s="155" t="s">
        <v>254</v>
      </c>
      <c r="D508" s="131" t="s">
        <v>469</v>
      </c>
      <c r="E508" s="131" t="s">
        <v>256</v>
      </c>
      <c r="F508" s="131"/>
      <c r="G508" s="131"/>
      <c r="H508" s="154"/>
      <c r="I508" s="131" t="s">
        <v>30</v>
      </c>
      <c r="J508" s="155" t="s">
        <v>1409</v>
      </c>
      <c r="K508" s="155" t="s">
        <v>574</v>
      </c>
      <c r="L508" s="150"/>
      <c r="M508" s="150"/>
      <c r="N508" s="150"/>
      <c r="O508" s="131"/>
      <c r="P508" s="213" t="str">
        <f>INDEX('Policy Characteristics'!J:J,MATCH($C508,'Policy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**New Onshore Wind:** Availability of wind cannot be changed by policy, so the main method of increasing capacity factor is technological improvement of wind turbines.  The U.S. National Renewable Energy Laboratory estimates that "near-future" wind technology could increase capacity factors by about 10 percentage points.  In Saudi Arabia, the average capacity factor of new turbines is roughly 24%, so an improvement to 34% might be represented as a 13%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26% setting of this policy lever. // **CCE Category:** Other</v>
      </c>
      <c r="Q508" s="131"/>
      <c r="R508" s="131"/>
      <c r="S508" s="144"/>
      <c r="T508" s="131"/>
    </row>
    <row r="509" spans="1:20" x14ac:dyDescent="0.35">
      <c r="A509" s="124" t="s">
        <v>1321</v>
      </c>
      <c r="B509" s="155" t="s">
        <v>1502</v>
      </c>
      <c r="C509" s="155" t="s">
        <v>254</v>
      </c>
      <c r="D509" s="131" t="s">
        <v>469</v>
      </c>
      <c r="E509" s="131" t="s">
        <v>257</v>
      </c>
      <c r="F509" s="131" t="s">
        <v>322</v>
      </c>
      <c r="G509" s="131" t="s">
        <v>473</v>
      </c>
      <c r="H509" s="154">
        <v>143</v>
      </c>
      <c r="I509" s="131" t="s">
        <v>29</v>
      </c>
      <c r="J509" s="155" t="s">
        <v>1409</v>
      </c>
      <c r="K509" s="155" t="s">
        <v>574</v>
      </c>
      <c r="L509" s="143">
        <v>0</v>
      </c>
      <c r="M509" s="143">
        <v>0.25</v>
      </c>
      <c r="N509" s="143">
        <v>0.01</v>
      </c>
      <c r="O509" s="131" t="s">
        <v>258</v>
      </c>
      <c r="P509" s="213" t="str">
        <f>INDEX('Policy Characteristics'!J:J,MATCH($C509,'Policy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**New Onshore Wind:** Availability of wind cannot be changed by policy, so the main method of increasing capacity factor is technological improvement of wind turbines.  The U.S. National Renewable Energy Laboratory estimates that "near-future" wind technology could increase capacity factors by about 10 percentage points.  In Saudi Arabia, the average capacity factor of new turbines is roughly 24%, so an improvement to 34% might be represented as a 13%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26% setting of this policy lever. // **CCE Category:** Other</v>
      </c>
      <c r="Q509" s="131" t="s">
        <v>515</v>
      </c>
      <c r="R509" s="131" t="s">
        <v>259</v>
      </c>
      <c r="S509" s="144" t="s">
        <v>324</v>
      </c>
      <c r="T509" s="131"/>
    </row>
    <row r="510" spans="1:20" x14ac:dyDescent="0.35">
      <c r="A510" s="124" t="s">
        <v>1321</v>
      </c>
      <c r="B510" s="155" t="s">
        <v>1502</v>
      </c>
      <c r="C510" s="155" t="s">
        <v>254</v>
      </c>
      <c r="D510" s="131" t="s">
        <v>64</v>
      </c>
      <c r="E510" s="131" t="s">
        <v>255</v>
      </c>
      <c r="F510" s="131"/>
      <c r="G510" s="131"/>
      <c r="H510" s="154"/>
      <c r="I510" s="131" t="s">
        <v>30</v>
      </c>
      <c r="J510" s="155" t="s">
        <v>1409</v>
      </c>
      <c r="K510" s="155" t="s">
        <v>574</v>
      </c>
      <c r="L510" s="150"/>
      <c r="M510" s="150"/>
      <c r="N510" s="150"/>
      <c r="O510" s="131"/>
      <c r="P510" s="213" t="str">
        <f>INDEX('Policy Characteristics'!J:J,MATCH($C510,'Policy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**New Onshore Wind:** Availability of wind cannot be changed by policy, so the main method of increasing capacity factor is technological improvement of wind turbines.  The U.S. National Renewable Energy Laboratory estimates that "near-future" wind technology could increase capacity factors by about 10 percentage points.  In Saudi Arabia, the average capacity factor of new turbines is roughly 24%, so an improvement to 34% might be represented as a 13%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26% setting of this policy lever. // **CCE Category:** Other</v>
      </c>
      <c r="Q510" s="131"/>
      <c r="R510" s="131"/>
      <c r="S510" s="144"/>
      <c r="T510" s="131"/>
    </row>
    <row r="511" spans="1:20" x14ac:dyDescent="0.35">
      <c r="A511" s="124" t="s">
        <v>1321</v>
      </c>
      <c r="B511" s="155" t="s">
        <v>1502</v>
      </c>
      <c r="C511" s="155" t="s">
        <v>254</v>
      </c>
      <c r="D511" s="131" t="s">
        <v>64</v>
      </c>
      <c r="E511" s="131" t="s">
        <v>256</v>
      </c>
      <c r="F511" s="131"/>
      <c r="G511" s="131"/>
      <c r="H511" s="154"/>
      <c r="I511" s="131" t="s">
        <v>30</v>
      </c>
      <c r="J511" s="155" t="s">
        <v>1409</v>
      </c>
      <c r="K511" s="155" t="s">
        <v>574</v>
      </c>
      <c r="L511" s="150"/>
      <c r="M511" s="150"/>
      <c r="N511" s="150"/>
      <c r="O511" s="131"/>
      <c r="P511" s="213" t="str">
        <f>INDEX('Policy Characteristics'!J:J,MATCH($C511,'Policy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**New Onshore Wind:** Availability of wind cannot be changed by policy, so the main method of increasing capacity factor is technological improvement of wind turbines.  The U.S. National Renewable Energy Laboratory estimates that "near-future" wind technology could increase capacity factors by about 10 percentage points.  In Saudi Arabia, the average capacity factor of new turbines is roughly 24%, so an improvement to 34% might be represented as a 13%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26% setting of this policy lever. // **CCE Category:** Other</v>
      </c>
      <c r="Q511" s="131"/>
      <c r="R511" s="131"/>
      <c r="S511" s="144"/>
      <c r="T511" s="131"/>
    </row>
    <row r="512" spans="1:20" x14ac:dyDescent="0.35">
      <c r="A512" s="124" t="s">
        <v>1321</v>
      </c>
      <c r="B512" s="155" t="s">
        <v>1502</v>
      </c>
      <c r="C512" s="155" t="s">
        <v>254</v>
      </c>
      <c r="D512" s="131" t="s">
        <v>64</v>
      </c>
      <c r="E512" s="131" t="s">
        <v>257</v>
      </c>
      <c r="F512" s="131" t="s">
        <v>322</v>
      </c>
      <c r="G512" s="131" t="s">
        <v>78</v>
      </c>
      <c r="H512" s="154">
        <v>144</v>
      </c>
      <c r="I512" s="131" t="s">
        <v>29</v>
      </c>
      <c r="J512" s="155" t="s">
        <v>1409</v>
      </c>
      <c r="K512" s="155" t="s">
        <v>574</v>
      </c>
      <c r="L512" s="143">
        <v>0</v>
      </c>
      <c r="M512" s="143">
        <v>0.3</v>
      </c>
      <c r="N512" s="143">
        <v>0.01</v>
      </c>
      <c r="O512" s="131" t="s">
        <v>258</v>
      </c>
      <c r="P512" s="213" t="str">
        <f>INDEX('Policy Characteristics'!J:J,MATCH($C512,'Policy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**New Onshore Wind:** Availability of wind cannot be changed by policy, so the main method of increasing capacity factor is technological improvement of wind turbines.  The U.S. National Renewable Energy Laboratory estimates that "near-future" wind technology could increase capacity factors by about 10 percentage points.  In Saudi Arabia, the average capacity factor of new turbines is roughly 24%, so an improvement to 34% might be represented as a 13%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26% setting of this policy lever. // **CCE Category:** Other</v>
      </c>
      <c r="Q512" s="131" t="s">
        <v>515</v>
      </c>
      <c r="R512" s="131" t="s">
        <v>259</v>
      </c>
      <c r="S512" s="144" t="s">
        <v>323</v>
      </c>
      <c r="T512" s="131"/>
    </row>
    <row r="513" spans="1:20" x14ac:dyDescent="0.35">
      <c r="A513" s="124" t="s">
        <v>1321</v>
      </c>
      <c r="B513" s="155" t="s">
        <v>1502</v>
      </c>
      <c r="C513" s="155" t="s">
        <v>254</v>
      </c>
      <c r="D513" s="131" t="s">
        <v>65</v>
      </c>
      <c r="E513" s="131" t="s">
        <v>255</v>
      </c>
      <c r="F513" s="131"/>
      <c r="G513" s="131"/>
      <c r="H513" s="154"/>
      <c r="I513" s="131" t="s">
        <v>30</v>
      </c>
      <c r="J513" s="155" t="s">
        <v>1409</v>
      </c>
      <c r="K513" s="155" t="s">
        <v>574</v>
      </c>
      <c r="L513" s="150"/>
      <c r="M513" s="150"/>
      <c r="N513" s="150"/>
      <c r="O513" s="131"/>
      <c r="P513" s="213" t="str">
        <f>INDEX('Policy Characteristics'!J:J,MATCH($C513,'Policy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**New Onshore Wind:** Availability of wind cannot be changed by policy, so the main method of increasing capacity factor is technological improvement of wind turbines.  The U.S. National Renewable Energy Laboratory estimates that "near-future" wind technology could increase capacity factors by about 10 percentage points.  In Saudi Arabia, the average capacity factor of new turbines is roughly 24%, so an improvement to 34% might be represented as a 13%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26% setting of this policy lever. // **CCE Category:** Other</v>
      </c>
      <c r="Q513" s="131"/>
      <c r="R513" s="131"/>
      <c r="S513" s="144"/>
      <c r="T513" s="131"/>
    </row>
    <row r="514" spans="1:20" x14ac:dyDescent="0.35">
      <c r="A514" s="124" t="s">
        <v>1321</v>
      </c>
      <c r="B514" s="155" t="s">
        <v>1502</v>
      </c>
      <c r="C514" s="155" t="s">
        <v>254</v>
      </c>
      <c r="D514" s="131" t="s">
        <v>65</v>
      </c>
      <c r="E514" s="131" t="s">
        <v>256</v>
      </c>
      <c r="F514" s="131"/>
      <c r="G514" s="131"/>
      <c r="H514" s="154"/>
      <c r="I514" s="131" t="s">
        <v>30</v>
      </c>
      <c r="J514" s="155" t="s">
        <v>1409</v>
      </c>
      <c r="K514" s="155" t="s">
        <v>574</v>
      </c>
      <c r="L514" s="150"/>
      <c r="M514" s="150"/>
      <c r="N514" s="150"/>
      <c r="O514" s="131"/>
      <c r="P514" s="213" t="str">
        <f>INDEX('Policy Characteristics'!J:J,MATCH($C514,'Policy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**New Onshore Wind:** Availability of wind cannot be changed by policy, so the main method of increasing capacity factor is technological improvement of wind turbines.  The U.S. National Renewable Energy Laboratory estimates that "near-future" wind technology could increase capacity factors by about 10 percentage points.  In Saudi Arabia, the average capacity factor of new turbines is roughly 24%, so an improvement to 34% might be represented as a 13%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26% setting of this policy lever. // **CCE Category:** Other</v>
      </c>
      <c r="Q514" s="131"/>
      <c r="R514" s="131"/>
      <c r="S514" s="144"/>
      <c r="T514" s="131"/>
    </row>
    <row r="515" spans="1:20" x14ac:dyDescent="0.35">
      <c r="A515" s="124" t="s">
        <v>1321</v>
      </c>
      <c r="B515" s="155" t="s">
        <v>1502</v>
      </c>
      <c r="C515" s="155" t="s">
        <v>254</v>
      </c>
      <c r="D515" s="131" t="s">
        <v>65</v>
      </c>
      <c r="E515" s="131" t="s">
        <v>257</v>
      </c>
      <c r="F515" s="131"/>
      <c r="G515" s="131"/>
      <c r="H515" s="154"/>
      <c r="I515" s="131" t="s">
        <v>30</v>
      </c>
      <c r="J515" s="155" t="s">
        <v>1409</v>
      </c>
      <c r="K515" s="155" t="s">
        <v>574</v>
      </c>
      <c r="L515" s="150"/>
      <c r="M515" s="150"/>
      <c r="N515" s="150"/>
      <c r="O515" s="131"/>
      <c r="P515" s="213" t="str">
        <f>INDEX('Policy Characteristics'!J:J,MATCH($C515,'Policy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**New Onshore Wind:** Availability of wind cannot be changed by policy, so the main method of increasing capacity factor is technological improvement of wind turbines.  The U.S. National Renewable Energy Laboratory estimates that "near-future" wind technology could increase capacity factors by about 10 percentage points.  In Saudi Arabia, the average capacity factor of new turbines is roughly 24%, so an improvement to 34% might be represented as a 13%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26% setting of this policy lever. // **CCE Category:** Other</v>
      </c>
      <c r="Q515" s="131"/>
      <c r="R515" s="131"/>
      <c r="S515" s="144"/>
      <c r="T515" s="131"/>
    </row>
    <row r="516" spans="1:20" x14ac:dyDescent="0.35">
      <c r="A516" s="124" t="s">
        <v>1321</v>
      </c>
      <c r="B516" s="155" t="s">
        <v>1502</v>
      </c>
      <c r="C516" s="155" t="s">
        <v>254</v>
      </c>
      <c r="D516" s="131" t="s">
        <v>66</v>
      </c>
      <c r="E516" s="131" t="s">
        <v>255</v>
      </c>
      <c r="F516" s="131"/>
      <c r="G516" s="131"/>
      <c r="H516" s="154"/>
      <c r="I516" s="131" t="s">
        <v>30</v>
      </c>
      <c r="J516" s="155" t="s">
        <v>1409</v>
      </c>
      <c r="K516" s="155" t="s">
        <v>574</v>
      </c>
      <c r="L516" s="150"/>
      <c r="M516" s="150"/>
      <c r="N516" s="150"/>
      <c r="O516" s="131"/>
      <c r="P516" s="213" t="str">
        <f>INDEX('Policy Characteristics'!J:J,MATCH($C516,'Policy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**New Onshore Wind:** Availability of wind cannot be changed by policy, so the main method of increasing capacity factor is technological improvement of wind turbines.  The U.S. National Renewable Energy Laboratory estimates that "near-future" wind technology could increase capacity factors by about 10 percentage points.  In Saudi Arabia, the average capacity factor of new turbines is roughly 24%, so an improvement to 34% might be represented as a 13%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26% setting of this policy lever. // **CCE Category:** Other</v>
      </c>
      <c r="Q516" s="131"/>
      <c r="R516" s="131"/>
      <c r="S516" s="144"/>
      <c r="T516" s="131"/>
    </row>
    <row r="517" spans="1:20" x14ac:dyDescent="0.35">
      <c r="A517" s="124" t="s">
        <v>1321</v>
      </c>
      <c r="B517" s="155" t="s">
        <v>1502</v>
      </c>
      <c r="C517" s="155" t="s">
        <v>254</v>
      </c>
      <c r="D517" s="131" t="s">
        <v>66</v>
      </c>
      <c r="E517" s="131" t="s">
        <v>256</v>
      </c>
      <c r="F517" s="131"/>
      <c r="G517" s="131"/>
      <c r="H517" s="154"/>
      <c r="I517" s="131" t="s">
        <v>30</v>
      </c>
      <c r="J517" s="155" t="s">
        <v>1409</v>
      </c>
      <c r="K517" s="155" t="s">
        <v>574</v>
      </c>
      <c r="L517" s="150"/>
      <c r="M517" s="150"/>
      <c r="N517" s="150"/>
      <c r="O517" s="131"/>
      <c r="P517" s="213" t="str">
        <f>INDEX('Policy Characteristics'!J:J,MATCH($C517,'Policy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**New Onshore Wind:** Availability of wind cannot be changed by policy, so the main method of increasing capacity factor is technological improvement of wind turbines.  The U.S. National Renewable Energy Laboratory estimates that "near-future" wind technology could increase capacity factors by about 10 percentage points.  In Saudi Arabia, the average capacity factor of new turbines is roughly 24%, so an improvement to 34% might be represented as a 13%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26% setting of this policy lever. // **CCE Category:** Other</v>
      </c>
      <c r="Q517" s="131"/>
      <c r="R517" s="131"/>
      <c r="S517" s="144"/>
      <c r="T517" s="131"/>
    </row>
    <row r="518" spans="1:20" x14ac:dyDescent="0.35">
      <c r="A518" s="124" t="s">
        <v>1321</v>
      </c>
      <c r="B518" s="155" t="s">
        <v>1502</v>
      </c>
      <c r="C518" s="155" t="s">
        <v>254</v>
      </c>
      <c r="D518" s="131" t="s">
        <v>66</v>
      </c>
      <c r="E518" s="131" t="s">
        <v>257</v>
      </c>
      <c r="F518" s="131"/>
      <c r="G518" s="131"/>
      <c r="H518" s="154"/>
      <c r="I518" s="131" t="s">
        <v>30</v>
      </c>
      <c r="J518" s="155" t="s">
        <v>1409</v>
      </c>
      <c r="K518" s="155" t="s">
        <v>574</v>
      </c>
      <c r="L518" s="150"/>
      <c r="M518" s="150"/>
      <c r="N518" s="150"/>
      <c r="O518" s="131"/>
      <c r="P518" s="213" t="str">
        <f>INDEX('Policy Characteristics'!J:J,MATCH($C518,'Policy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**New Onshore Wind:** Availability of wind cannot be changed by policy, so the main method of increasing capacity factor is technological improvement of wind turbines.  The U.S. National Renewable Energy Laboratory estimates that "near-future" wind technology could increase capacity factors by about 10 percentage points.  In Saudi Arabia, the average capacity factor of new turbines is roughly 24%, so an improvement to 34% might be represented as a 13%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26% setting of this policy lever. // **CCE Category:** Other</v>
      </c>
      <c r="Q518" s="131"/>
      <c r="R518" s="131"/>
      <c r="S518" s="144"/>
      <c r="T518" s="131"/>
    </row>
    <row r="519" spans="1:20" x14ac:dyDescent="0.35">
      <c r="A519" s="124" t="s">
        <v>1321</v>
      </c>
      <c r="B519" s="155" t="s">
        <v>1502</v>
      </c>
      <c r="C519" s="155" t="s">
        <v>254</v>
      </c>
      <c r="D519" s="131" t="s">
        <v>317</v>
      </c>
      <c r="E519" s="131" t="s">
        <v>255</v>
      </c>
      <c r="F519" s="131"/>
      <c r="G519" s="131"/>
      <c r="H519" s="154"/>
      <c r="I519" s="131" t="s">
        <v>30</v>
      </c>
      <c r="J519" s="155" t="s">
        <v>1409</v>
      </c>
      <c r="K519" s="155" t="s">
        <v>574</v>
      </c>
      <c r="L519" s="150"/>
      <c r="M519" s="150"/>
      <c r="N519" s="150"/>
      <c r="O519" s="131"/>
      <c r="P519" s="213" t="str">
        <f>INDEX('Policy Characteristics'!J:J,MATCH($C519,'Policy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**New Onshore Wind:** Availability of wind cannot be changed by policy, so the main method of increasing capacity factor is technological improvement of wind turbines.  The U.S. National Renewable Energy Laboratory estimates that "near-future" wind technology could increase capacity factors by about 10 percentage points.  In Saudi Arabia, the average capacity factor of new turbines is roughly 24%, so an improvement to 34% might be represented as a 13%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26% setting of this policy lever. // **CCE Category:** Other</v>
      </c>
      <c r="Q519" s="131"/>
      <c r="R519" s="131"/>
      <c r="S519" s="144"/>
      <c r="T519" s="131"/>
    </row>
    <row r="520" spans="1:20" x14ac:dyDescent="0.35">
      <c r="A520" s="124" t="s">
        <v>1321</v>
      </c>
      <c r="B520" s="155" t="s">
        <v>1502</v>
      </c>
      <c r="C520" s="155" t="s">
        <v>254</v>
      </c>
      <c r="D520" s="131" t="s">
        <v>317</v>
      </c>
      <c r="E520" s="131" t="s">
        <v>256</v>
      </c>
      <c r="F520" s="131"/>
      <c r="G520" s="131"/>
      <c r="H520" s="154"/>
      <c r="I520" s="131" t="s">
        <v>30</v>
      </c>
      <c r="J520" s="155" t="s">
        <v>1409</v>
      </c>
      <c r="K520" s="155" t="s">
        <v>574</v>
      </c>
      <c r="L520" s="150"/>
      <c r="M520" s="150"/>
      <c r="N520" s="150"/>
      <c r="O520" s="131"/>
      <c r="P520" s="213" t="str">
        <f>INDEX('Policy Characteristics'!J:J,MATCH($C520,'Policy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**New Onshore Wind:** Availability of wind cannot be changed by policy, so the main method of increasing capacity factor is technological improvement of wind turbines.  The U.S. National Renewable Energy Laboratory estimates that "near-future" wind technology could increase capacity factors by about 10 percentage points.  In Saudi Arabia, the average capacity factor of new turbines is roughly 24%, so an improvement to 34% might be represented as a 13%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26% setting of this policy lever. // **CCE Category:** Other</v>
      </c>
      <c r="Q520" s="131"/>
      <c r="R520" s="131"/>
      <c r="S520" s="144"/>
      <c r="T520" s="131"/>
    </row>
    <row r="521" spans="1:20" x14ac:dyDescent="0.35">
      <c r="A521" s="124" t="s">
        <v>1321</v>
      </c>
      <c r="B521" s="155" t="s">
        <v>1502</v>
      </c>
      <c r="C521" s="155" t="s">
        <v>254</v>
      </c>
      <c r="D521" s="131" t="s">
        <v>317</v>
      </c>
      <c r="E521" s="131" t="s">
        <v>257</v>
      </c>
      <c r="F521" s="131"/>
      <c r="G521" s="131"/>
      <c r="H521" s="154"/>
      <c r="I521" s="131" t="s">
        <v>30</v>
      </c>
      <c r="J521" s="155" t="s">
        <v>1409</v>
      </c>
      <c r="K521" s="155" t="s">
        <v>574</v>
      </c>
      <c r="L521" s="150"/>
      <c r="M521" s="150"/>
      <c r="N521" s="150"/>
      <c r="O521" s="131"/>
      <c r="P521" s="213" t="str">
        <f>INDEX('Policy Characteristics'!J:J,MATCH($C521,'Policy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**New Onshore Wind:** Availability of wind cannot be changed by policy, so the main method of increasing capacity factor is technological improvement of wind turbines.  The U.S. National Renewable Energy Laboratory estimates that "near-future" wind technology could increase capacity factors by about 10 percentage points.  In Saudi Arabia, the average capacity factor of new turbines is roughly 24%, so an improvement to 34% might be represented as a 13%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26% setting of this policy lever. // **CCE Category:** Other</v>
      </c>
      <c r="Q521" s="131"/>
      <c r="R521" s="131"/>
      <c r="S521" s="144"/>
      <c r="T521" s="131"/>
    </row>
    <row r="522" spans="1:20" x14ac:dyDescent="0.35">
      <c r="A522" s="124" t="s">
        <v>1321</v>
      </c>
      <c r="B522" s="155" t="s">
        <v>1502</v>
      </c>
      <c r="C522" s="155" t="s">
        <v>254</v>
      </c>
      <c r="D522" s="131" t="s">
        <v>318</v>
      </c>
      <c r="E522" s="131" t="s">
        <v>255</v>
      </c>
      <c r="F522" s="131"/>
      <c r="G522" s="131"/>
      <c r="H522" s="154"/>
      <c r="I522" s="131" t="s">
        <v>30</v>
      </c>
      <c r="J522" s="155" t="s">
        <v>1409</v>
      </c>
      <c r="K522" s="155" t="s">
        <v>574</v>
      </c>
      <c r="L522" s="150"/>
      <c r="M522" s="150"/>
      <c r="N522" s="150"/>
      <c r="O522" s="131"/>
      <c r="P522" s="213" t="str">
        <f>INDEX('Policy Characteristics'!J:J,MATCH($C522,'Policy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**New Onshore Wind:** Availability of wind cannot be changed by policy, so the main method of increasing capacity factor is technological improvement of wind turbines.  The U.S. National Renewable Energy Laboratory estimates that "near-future" wind technology could increase capacity factors by about 10 percentage points.  In Saudi Arabia, the average capacity factor of new turbines is roughly 24%, so an improvement to 34% might be represented as a 13%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26% setting of this policy lever. // **CCE Category:** Other</v>
      </c>
      <c r="Q522" s="131"/>
      <c r="R522" s="131"/>
      <c r="S522" s="144"/>
      <c r="T522" s="131"/>
    </row>
    <row r="523" spans="1:20" x14ac:dyDescent="0.35">
      <c r="A523" s="124" t="s">
        <v>1321</v>
      </c>
      <c r="B523" s="155" t="s">
        <v>1502</v>
      </c>
      <c r="C523" s="155" t="s">
        <v>254</v>
      </c>
      <c r="D523" s="131" t="s">
        <v>318</v>
      </c>
      <c r="E523" s="131" t="s">
        <v>256</v>
      </c>
      <c r="F523" s="131"/>
      <c r="G523" s="131"/>
      <c r="H523" s="154"/>
      <c r="I523" s="131" t="s">
        <v>30</v>
      </c>
      <c r="J523" s="155" t="s">
        <v>1409</v>
      </c>
      <c r="K523" s="155" t="s">
        <v>574</v>
      </c>
      <c r="L523" s="150"/>
      <c r="M523" s="150"/>
      <c r="N523" s="150"/>
      <c r="O523" s="131"/>
      <c r="P523" s="213" t="str">
        <f>INDEX('Policy Characteristics'!J:J,MATCH($C523,'Policy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**New Onshore Wind:** Availability of wind cannot be changed by policy, so the main method of increasing capacity factor is technological improvement of wind turbines.  The U.S. National Renewable Energy Laboratory estimates that "near-future" wind technology could increase capacity factors by about 10 percentage points.  In Saudi Arabia, the average capacity factor of new turbines is roughly 24%, so an improvement to 34% might be represented as a 13%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26% setting of this policy lever. // **CCE Category:** Other</v>
      </c>
      <c r="Q523" s="131"/>
      <c r="R523" s="131"/>
      <c r="S523" s="144"/>
      <c r="T523" s="131"/>
    </row>
    <row r="524" spans="1:20" x14ac:dyDescent="0.35">
      <c r="A524" s="124" t="s">
        <v>1321</v>
      </c>
      <c r="B524" s="155" t="s">
        <v>1502</v>
      </c>
      <c r="C524" s="155" t="s">
        <v>254</v>
      </c>
      <c r="D524" s="131" t="s">
        <v>318</v>
      </c>
      <c r="E524" s="131" t="s">
        <v>257</v>
      </c>
      <c r="F524" s="131"/>
      <c r="G524" s="131"/>
      <c r="H524" s="154"/>
      <c r="I524" s="131" t="s">
        <v>30</v>
      </c>
      <c r="J524" s="155" t="s">
        <v>1409</v>
      </c>
      <c r="K524" s="155" t="s">
        <v>574</v>
      </c>
      <c r="L524" s="150"/>
      <c r="M524" s="150"/>
      <c r="N524" s="150"/>
      <c r="O524" s="131"/>
      <c r="P524" s="213" t="str">
        <f>INDEX('Policy Characteristics'!J:J,MATCH($C524,'Policy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**New Onshore Wind:** Availability of wind cannot be changed by policy, so the main method of increasing capacity factor is technological improvement of wind turbines.  The U.S. National Renewable Energy Laboratory estimates that "near-future" wind technology could increase capacity factors by about 10 percentage points.  In Saudi Arabia, the average capacity factor of new turbines is roughly 24%, so an improvement to 34% might be represented as a 13%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26% setting of this policy lever. // **CCE Category:** Other</v>
      </c>
      <c r="Q524" s="131"/>
      <c r="R524" s="131"/>
      <c r="S524" s="144"/>
      <c r="T524" s="131"/>
    </row>
    <row r="525" spans="1:20" x14ac:dyDescent="0.35">
      <c r="A525" s="124" t="s">
        <v>1321</v>
      </c>
      <c r="B525" s="155" t="s">
        <v>1502</v>
      </c>
      <c r="C525" s="155" t="s">
        <v>254</v>
      </c>
      <c r="D525" s="131" t="s">
        <v>465</v>
      </c>
      <c r="E525" s="131" t="s">
        <v>255</v>
      </c>
      <c r="F525" s="131"/>
      <c r="G525" s="131"/>
      <c r="H525" s="154"/>
      <c r="I525" s="131" t="s">
        <v>30</v>
      </c>
      <c r="J525" s="155" t="s">
        <v>1409</v>
      </c>
      <c r="K525" s="155" t="s">
        <v>574</v>
      </c>
      <c r="L525" s="138"/>
      <c r="M525" s="138"/>
      <c r="N525" s="138"/>
      <c r="O525" s="129"/>
      <c r="P525" s="213" t="str">
        <f>INDEX('Policy Characteristics'!J:J,MATCH($C525,'Policy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**New Onshore Wind:** Availability of wind cannot be changed by policy, so the main method of increasing capacity factor is technological improvement of wind turbines.  The U.S. National Renewable Energy Laboratory estimates that "near-future" wind technology could increase capacity factors by about 10 percentage points.  In Saudi Arabia, the average capacity factor of new turbines is roughly 24%, so an improvement to 34% might be represented as a 13%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26% setting of this policy lever. // **CCE Category:** Other</v>
      </c>
      <c r="Q525" s="131"/>
      <c r="R525" s="131"/>
      <c r="S525" s="144"/>
      <c r="T525" s="131"/>
    </row>
    <row r="526" spans="1:20" s="2" customFormat="1" x14ac:dyDescent="0.35">
      <c r="A526" s="124" t="s">
        <v>1321</v>
      </c>
      <c r="B526" s="155" t="s">
        <v>1502</v>
      </c>
      <c r="C526" s="155" t="s">
        <v>254</v>
      </c>
      <c r="D526" s="131" t="s">
        <v>465</v>
      </c>
      <c r="E526" s="131" t="s">
        <v>256</v>
      </c>
      <c r="F526" s="131"/>
      <c r="G526" s="131"/>
      <c r="H526" s="154"/>
      <c r="I526" s="131" t="s">
        <v>30</v>
      </c>
      <c r="J526" s="155" t="s">
        <v>1409</v>
      </c>
      <c r="K526" s="155" t="s">
        <v>574</v>
      </c>
      <c r="L526" s="138"/>
      <c r="M526" s="138"/>
      <c r="N526" s="138"/>
      <c r="O526" s="129"/>
      <c r="P526" s="213" t="str">
        <f>INDEX('Policy Characteristics'!J:J,MATCH($C526,'Policy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**New Onshore Wind:** Availability of wind cannot be changed by policy, so the main method of increasing capacity factor is technological improvement of wind turbines.  The U.S. National Renewable Energy Laboratory estimates that "near-future" wind technology could increase capacity factors by about 10 percentage points.  In Saudi Arabia, the average capacity factor of new turbines is roughly 24%, so an improvement to 34% might be represented as a 13%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26% setting of this policy lever. // **CCE Category:** Other</v>
      </c>
      <c r="Q526" s="131"/>
      <c r="R526" s="131"/>
      <c r="S526" s="144"/>
      <c r="T526" s="131"/>
    </row>
    <row r="527" spans="1:20" x14ac:dyDescent="0.35">
      <c r="A527" s="124" t="s">
        <v>1321</v>
      </c>
      <c r="B527" s="155" t="s">
        <v>1502</v>
      </c>
      <c r="C527" s="155" t="s">
        <v>254</v>
      </c>
      <c r="D527" s="131" t="s">
        <v>465</v>
      </c>
      <c r="E527" s="131" t="s">
        <v>257</v>
      </c>
      <c r="F527" s="131"/>
      <c r="G527" s="131"/>
      <c r="H527" s="154"/>
      <c r="I527" s="131" t="s">
        <v>30</v>
      </c>
      <c r="J527" s="155" t="s">
        <v>1409</v>
      </c>
      <c r="K527" s="155" t="s">
        <v>574</v>
      </c>
      <c r="L527" s="138"/>
      <c r="M527" s="138"/>
      <c r="N527" s="138"/>
      <c r="O527" s="129"/>
      <c r="P527" s="213" t="str">
        <f>INDEX('Policy Characteristics'!J:J,MATCH($C527,'Policy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**New Onshore Wind:** Availability of wind cannot be changed by policy, so the main method of increasing capacity factor is technological improvement of wind turbines.  The U.S. National Renewable Energy Laboratory estimates that "near-future" wind technology could increase capacity factors by about 10 percentage points.  In Saudi Arabia, the average capacity factor of new turbines is roughly 24%, so an improvement to 34% might be represented as a 13%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26% setting of this policy lever. // **CCE Category:** Other</v>
      </c>
      <c r="Q527" s="131"/>
      <c r="R527" s="131"/>
      <c r="S527" s="144"/>
      <c r="T527" s="131"/>
    </row>
    <row r="528" spans="1:20" x14ac:dyDescent="0.35">
      <c r="A528" s="124" t="s">
        <v>1321</v>
      </c>
      <c r="B528" s="155" t="s">
        <v>1502</v>
      </c>
      <c r="C528" s="155" t="s">
        <v>254</v>
      </c>
      <c r="D528" s="131" t="s">
        <v>475</v>
      </c>
      <c r="E528" s="131" t="s">
        <v>255</v>
      </c>
      <c r="F528" s="131"/>
      <c r="G528" s="131"/>
      <c r="H528" s="154"/>
      <c r="I528" s="131" t="s">
        <v>30</v>
      </c>
      <c r="J528" s="155" t="s">
        <v>1409</v>
      </c>
      <c r="K528" s="155" t="s">
        <v>574</v>
      </c>
      <c r="L528" s="138"/>
      <c r="M528" s="138"/>
      <c r="N528" s="138"/>
      <c r="O528" s="129"/>
      <c r="P528" s="213" t="str">
        <f>INDEX('Policy Characteristics'!J:J,MATCH($C528,'Policy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**New Onshore Wind:** Availability of wind cannot be changed by policy, so the main method of increasing capacity factor is technological improvement of wind turbines.  The U.S. National Renewable Energy Laboratory estimates that "near-future" wind technology could increase capacity factors by about 10 percentage points.  In Saudi Arabia, the average capacity factor of new turbines is roughly 24%, so an improvement to 34% might be represented as a 13%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26% setting of this policy lever. // **CCE Category:** Other</v>
      </c>
      <c r="Q528" s="131"/>
      <c r="R528" s="131"/>
      <c r="S528" s="144"/>
      <c r="T528" s="131"/>
    </row>
    <row r="529" spans="1:20" x14ac:dyDescent="0.35">
      <c r="A529" s="124" t="s">
        <v>1321</v>
      </c>
      <c r="B529" s="155" t="s">
        <v>1502</v>
      </c>
      <c r="C529" s="155" t="s">
        <v>254</v>
      </c>
      <c r="D529" s="131" t="s">
        <v>475</v>
      </c>
      <c r="E529" s="131" t="s">
        <v>256</v>
      </c>
      <c r="F529" s="131"/>
      <c r="G529" s="131"/>
      <c r="H529" s="154"/>
      <c r="I529" s="131" t="s">
        <v>30</v>
      </c>
      <c r="J529" s="155" t="s">
        <v>1409</v>
      </c>
      <c r="K529" s="155" t="s">
        <v>574</v>
      </c>
      <c r="L529" s="138"/>
      <c r="M529" s="138"/>
      <c r="N529" s="138"/>
      <c r="O529" s="129"/>
      <c r="P529" s="213" t="str">
        <f>INDEX('Policy Characteristics'!J:J,MATCH($C529,'Policy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**New Onshore Wind:** Availability of wind cannot be changed by policy, so the main method of increasing capacity factor is technological improvement of wind turbines.  The U.S. National Renewable Energy Laboratory estimates that "near-future" wind technology could increase capacity factors by about 10 percentage points.  In Saudi Arabia, the average capacity factor of new turbines is roughly 24%, so an improvement to 34% might be represented as a 13%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26% setting of this policy lever. // **CCE Category:** Other</v>
      </c>
      <c r="Q529" s="131"/>
      <c r="R529" s="131"/>
      <c r="S529" s="144"/>
      <c r="T529" s="131"/>
    </row>
    <row r="530" spans="1:20" x14ac:dyDescent="0.35">
      <c r="A530" s="124" t="s">
        <v>1321</v>
      </c>
      <c r="B530" s="155" t="s">
        <v>1502</v>
      </c>
      <c r="C530" s="155" t="s">
        <v>254</v>
      </c>
      <c r="D530" s="131" t="s">
        <v>475</v>
      </c>
      <c r="E530" s="131" t="s">
        <v>257</v>
      </c>
      <c r="F530" s="131"/>
      <c r="G530" s="131"/>
      <c r="H530" s="154"/>
      <c r="I530" s="131" t="s">
        <v>30</v>
      </c>
      <c r="J530" s="155" t="s">
        <v>1409</v>
      </c>
      <c r="K530" s="155" t="s">
        <v>574</v>
      </c>
      <c r="L530" s="138"/>
      <c r="M530" s="138"/>
      <c r="N530" s="138"/>
      <c r="O530" s="129"/>
      <c r="P530" s="213" t="str">
        <f>INDEX('Policy Characteristics'!J:J,MATCH($C530,'Policy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**New Onshore Wind:** Availability of wind cannot be changed by policy, so the main method of increasing capacity factor is technological improvement of wind turbines.  The U.S. National Renewable Energy Laboratory estimates that "near-future" wind technology could increase capacity factors by about 10 percentage points.  In Saudi Arabia, the average capacity factor of new turbines is roughly 24%, so an improvement to 34% might be represented as a 13%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26% setting of this policy lever. // **CCE Category:** Other</v>
      </c>
      <c r="Q530" s="131"/>
      <c r="R530" s="131"/>
      <c r="S530" s="144"/>
      <c r="T530" s="131"/>
    </row>
    <row r="531" spans="1:20" x14ac:dyDescent="0.35">
      <c r="A531" s="124" t="s">
        <v>1321</v>
      </c>
      <c r="B531" s="155" t="s">
        <v>1502</v>
      </c>
      <c r="C531" s="155" t="s">
        <v>254</v>
      </c>
      <c r="D531" s="131" t="s">
        <v>1008</v>
      </c>
      <c r="E531" s="131" t="s">
        <v>255</v>
      </c>
      <c r="F531" s="131"/>
      <c r="G531" s="131"/>
      <c r="H531" s="154"/>
      <c r="I531" s="131" t="s">
        <v>30</v>
      </c>
      <c r="J531" s="155" t="s">
        <v>1409</v>
      </c>
      <c r="K531" s="155" t="s">
        <v>574</v>
      </c>
      <c r="L531" s="138"/>
      <c r="M531" s="138"/>
      <c r="N531" s="138"/>
      <c r="O531" s="129"/>
      <c r="P531" s="213" t="str">
        <f>INDEX('Policy Characteristics'!J:J,MATCH($C531,'Policy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**New Onshore Wind:** Availability of wind cannot be changed by policy, so the main method of increasing capacity factor is technological improvement of wind turbines.  The U.S. National Renewable Energy Laboratory estimates that "near-future" wind technology could increase capacity factors by about 10 percentage points.  In Saudi Arabia, the average capacity factor of new turbines is roughly 24%, so an improvement to 34% might be represented as a 13%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26% setting of this policy lever. // **CCE Category:** Other</v>
      </c>
      <c r="Q531" s="131"/>
      <c r="R531" s="131"/>
      <c r="S531" s="144"/>
      <c r="T531" s="131"/>
    </row>
    <row r="532" spans="1:20" x14ac:dyDescent="0.35">
      <c r="A532" s="124" t="s">
        <v>1321</v>
      </c>
      <c r="B532" s="155" t="s">
        <v>1502</v>
      </c>
      <c r="C532" s="155" t="s">
        <v>254</v>
      </c>
      <c r="D532" s="131" t="s">
        <v>1008</v>
      </c>
      <c r="E532" s="131" t="s">
        <v>256</v>
      </c>
      <c r="F532" s="131"/>
      <c r="G532" s="131"/>
      <c r="H532" s="154"/>
      <c r="I532" s="131" t="s">
        <v>30</v>
      </c>
      <c r="J532" s="155" t="s">
        <v>1409</v>
      </c>
      <c r="K532" s="155" t="s">
        <v>574</v>
      </c>
      <c r="L532" s="138"/>
      <c r="M532" s="138"/>
      <c r="N532" s="138"/>
      <c r="O532" s="129"/>
      <c r="P532" s="213" t="str">
        <f>INDEX('Policy Characteristics'!J:J,MATCH($C532,'Policy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**New Onshore Wind:** Availability of wind cannot be changed by policy, so the main method of increasing capacity factor is technological improvement of wind turbines.  The U.S. National Renewable Energy Laboratory estimates that "near-future" wind technology could increase capacity factors by about 10 percentage points.  In Saudi Arabia, the average capacity factor of new turbines is roughly 24%, so an improvement to 34% might be represented as a 13%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26% setting of this policy lever. // **CCE Category:** Other</v>
      </c>
      <c r="Q532" s="131"/>
      <c r="R532" s="131"/>
      <c r="S532" s="144"/>
      <c r="T532" s="131"/>
    </row>
    <row r="533" spans="1:20" x14ac:dyDescent="0.35">
      <c r="A533" s="124" t="s">
        <v>1321</v>
      </c>
      <c r="B533" s="155" t="s">
        <v>1502</v>
      </c>
      <c r="C533" s="155" t="s">
        <v>254</v>
      </c>
      <c r="D533" s="131" t="s">
        <v>1008</v>
      </c>
      <c r="E533" s="131" t="s">
        <v>257</v>
      </c>
      <c r="F533" s="131"/>
      <c r="G533" s="131"/>
      <c r="H533" s="154"/>
      <c r="I533" s="131" t="s">
        <v>30</v>
      </c>
      <c r="J533" s="155" t="s">
        <v>1409</v>
      </c>
      <c r="K533" s="155" t="s">
        <v>574</v>
      </c>
      <c r="L533" s="138"/>
      <c r="M533" s="138"/>
      <c r="N533" s="138"/>
      <c r="O533" s="129"/>
      <c r="P533" s="213" t="str">
        <f>INDEX('Policy Characteristics'!J:J,MATCH($C533,'Policy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**New Onshore Wind:** Availability of wind cannot be changed by policy, so the main method of increasing capacity factor is technological improvement of wind turbines.  The U.S. National Renewable Energy Laboratory estimates that "near-future" wind technology could increase capacity factors by about 10 percentage points.  In Saudi Arabia, the average capacity factor of new turbines is roughly 24%, so an improvement to 34% might be represented as a 13%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26% setting of this policy lever. // **CCE Category:** Other</v>
      </c>
      <c r="Q533" s="131"/>
      <c r="R533" s="131"/>
      <c r="S533" s="144"/>
      <c r="T533" s="131"/>
    </row>
    <row r="534" spans="1:20" x14ac:dyDescent="0.35">
      <c r="A534" s="124" t="s">
        <v>1321</v>
      </c>
      <c r="B534" s="155" t="s">
        <v>1502</v>
      </c>
      <c r="C534" s="155" t="s">
        <v>254</v>
      </c>
      <c r="D534" s="131" t="s">
        <v>1009</v>
      </c>
      <c r="E534" s="131" t="s">
        <v>255</v>
      </c>
      <c r="F534" s="131"/>
      <c r="G534" s="131"/>
      <c r="H534" s="154"/>
      <c r="I534" s="131" t="s">
        <v>30</v>
      </c>
      <c r="J534" s="155" t="s">
        <v>1409</v>
      </c>
      <c r="K534" s="155" t="s">
        <v>574</v>
      </c>
      <c r="L534" s="138"/>
      <c r="M534" s="138"/>
      <c r="N534" s="138"/>
      <c r="O534" s="129"/>
      <c r="P534" s="213" t="str">
        <f>INDEX('Policy Characteristics'!J:J,MATCH($C534,'Policy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**New Onshore Wind:** Availability of wind cannot be changed by policy, so the main method of increasing capacity factor is technological improvement of wind turbines.  The U.S. National Renewable Energy Laboratory estimates that "near-future" wind technology could increase capacity factors by about 10 percentage points.  In Saudi Arabia, the average capacity factor of new turbines is roughly 24%, so an improvement to 34% might be represented as a 13%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26% setting of this policy lever. // **CCE Category:** Other</v>
      </c>
      <c r="Q534" s="131"/>
      <c r="R534" s="131"/>
      <c r="S534" s="144"/>
      <c r="T534" s="131"/>
    </row>
    <row r="535" spans="1:20" x14ac:dyDescent="0.35">
      <c r="A535" s="124" t="s">
        <v>1321</v>
      </c>
      <c r="B535" s="155" t="s">
        <v>1502</v>
      </c>
      <c r="C535" s="155" t="s">
        <v>254</v>
      </c>
      <c r="D535" s="131" t="s">
        <v>1009</v>
      </c>
      <c r="E535" s="131" t="s">
        <v>256</v>
      </c>
      <c r="F535" s="131"/>
      <c r="G535" s="131"/>
      <c r="H535" s="154"/>
      <c r="I535" s="131" t="s">
        <v>30</v>
      </c>
      <c r="J535" s="155" t="s">
        <v>1409</v>
      </c>
      <c r="K535" s="155" t="s">
        <v>574</v>
      </c>
      <c r="L535" s="138"/>
      <c r="M535" s="138"/>
      <c r="N535" s="138"/>
      <c r="O535" s="129"/>
      <c r="P535" s="213" t="str">
        <f>INDEX('Policy Characteristics'!J:J,MATCH($C535,'Policy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**New Onshore Wind:** Availability of wind cannot be changed by policy, so the main method of increasing capacity factor is technological improvement of wind turbines.  The U.S. National Renewable Energy Laboratory estimates that "near-future" wind technology could increase capacity factors by about 10 percentage points.  In Saudi Arabia, the average capacity factor of new turbines is roughly 24%, so an improvement to 34% might be represented as a 13%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26% setting of this policy lever. // **CCE Category:** Other</v>
      </c>
      <c r="Q535" s="131"/>
      <c r="R535" s="131"/>
      <c r="S535" s="144"/>
      <c r="T535" s="131"/>
    </row>
    <row r="536" spans="1:20" x14ac:dyDescent="0.35">
      <c r="A536" s="124" t="s">
        <v>1321</v>
      </c>
      <c r="B536" s="155" t="s">
        <v>1502</v>
      </c>
      <c r="C536" s="155" t="s">
        <v>254</v>
      </c>
      <c r="D536" s="131" t="s">
        <v>1009</v>
      </c>
      <c r="E536" s="131" t="s">
        <v>257</v>
      </c>
      <c r="F536" s="131"/>
      <c r="G536" s="131"/>
      <c r="H536" s="154"/>
      <c r="I536" s="131" t="s">
        <v>30</v>
      </c>
      <c r="J536" s="155" t="s">
        <v>1409</v>
      </c>
      <c r="K536" s="155" t="s">
        <v>574</v>
      </c>
      <c r="L536" s="138"/>
      <c r="M536" s="138"/>
      <c r="N536" s="138"/>
      <c r="O536" s="129"/>
      <c r="P536" s="213" t="str">
        <f>INDEX('Policy Characteristics'!J:J,MATCH($C536,'Policy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**New Onshore Wind:** Availability of wind cannot be changed by policy, so the main method of increasing capacity factor is technological improvement of wind turbines.  The U.S. National Renewable Energy Laboratory estimates that "near-future" wind technology could increase capacity factors by about 10 percentage points.  In Saudi Arabia, the average capacity factor of new turbines is roughly 24%, so an improvement to 34% might be represented as a 13%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26% setting of this policy lever. // **CCE Category:** Other</v>
      </c>
      <c r="Q536" s="131"/>
      <c r="R536" s="131"/>
      <c r="S536" s="144"/>
      <c r="T536" s="131"/>
    </row>
    <row r="537" spans="1:20" x14ac:dyDescent="0.35">
      <c r="A537" s="124" t="s">
        <v>1321</v>
      </c>
      <c r="B537" s="155" t="s">
        <v>1502</v>
      </c>
      <c r="C537" s="155" t="s">
        <v>254</v>
      </c>
      <c r="D537" s="131" t="s">
        <v>1096</v>
      </c>
      <c r="E537" s="131" t="s">
        <v>255</v>
      </c>
      <c r="F537" s="131"/>
      <c r="G537" s="131"/>
      <c r="H537" s="154"/>
      <c r="I537" s="131" t="s">
        <v>30</v>
      </c>
      <c r="J537" s="155" t="s">
        <v>1409</v>
      </c>
      <c r="K537" s="155" t="s">
        <v>574</v>
      </c>
      <c r="L537" s="138"/>
      <c r="M537" s="138"/>
      <c r="N537" s="138"/>
      <c r="O537" s="129"/>
      <c r="P537" s="213" t="str">
        <f>INDEX('Policy Characteristics'!J:J,MATCH($C537,'Policy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**New Onshore Wind:** Availability of wind cannot be changed by policy, so the main method of increasing capacity factor is technological improvement of wind turbines.  The U.S. National Renewable Energy Laboratory estimates that "near-future" wind technology could increase capacity factors by about 10 percentage points.  In Saudi Arabia, the average capacity factor of new turbines is roughly 24%, so an improvement to 34% might be represented as a 13%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26% setting of this policy lever. // **CCE Category:** Other</v>
      </c>
      <c r="Q537" s="131"/>
      <c r="R537" s="131"/>
      <c r="S537" s="144"/>
      <c r="T537" s="131"/>
    </row>
    <row r="538" spans="1:20" x14ac:dyDescent="0.35">
      <c r="A538" s="124" t="s">
        <v>1321</v>
      </c>
      <c r="B538" s="155" t="s">
        <v>1502</v>
      </c>
      <c r="C538" s="155" t="s">
        <v>254</v>
      </c>
      <c r="D538" s="131" t="s">
        <v>1096</v>
      </c>
      <c r="E538" s="131" t="s">
        <v>256</v>
      </c>
      <c r="F538" s="131"/>
      <c r="G538" s="131"/>
      <c r="H538" s="154"/>
      <c r="I538" s="131" t="s">
        <v>30</v>
      </c>
      <c r="J538" s="155" t="s">
        <v>1409</v>
      </c>
      <c r="K538" s="155" t="s">
        <v>574</v>
      </c>
      <c r="L538" s="138"/>
      <c r="M538" s="138"/>
      <c r="N538" s="138"/>
      <c r="O538" s="129"/>
      <c r="P538" s="213" t="str">
        <f>INDEX('Policy Characteristics'!J:J,MATCH($C538,'Policy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**New Onshore Wind:** Availability of wind cannot be changed by policy, so the main method of increasing capacity factor is technological improvement of wind turbines.  The U.S. National Renewable Energy Laboratory estimates that "near-future" wind technology could increase capacity factors by about 10 percentage points.  In Saudi Arabia, the average capacity factor of new turbines is roughly 24%, so an improvement to 34% might be represented as a 13%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26% setting of this policy lever. // **CCE Category:** Other</v>
      </c>
      <c r="Q538" s="131"/>
      <c r="R538" s="131"/>
      <c r="S538" s="144"/>
      <c r="T538" s="131"/>
    </row>
    <row r="539" spans="1:20" x14ac:dyDescent="0.35">
      <c r="A539" s="124" t="s">
        <v>1321</v>
      </c>
      <c r="B539" s="155" t="s">
        <v>1502</v>
      </c>
      <c r="C539" s="155" t="s">
        <v>254</v>
      </c>
      <c r="D539" s="131" t="s">
        <v>1096</v>
      </c>
      <c r="E539" s="131" t="s">
        <v>257</v>
      </c>
      <c r="F539" s="131"/>
      <c r="G539" s="131"/>
      <c r="H539" s="154"/>
      <c r="I539" s="131" t="s">
        <v>30</v>
      </c>
      <c r="J539" s="155" t="s">
        <v>1409</v>
      </c>
      <c r="K539" s="155" t="s">
        <v>574</v>
      </c>
      <c r="L539" s="138"/>
      <c r="M539" s="138"/>
      <c r="N539" s="138"/>
      <c r="O539" s="129"/>
      <c r="P539" s="213" t="str">
        <f>INDEX('Policy Characteristics'!J:J,MATCH($C539,'Policy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**New Onshore Wind:** Availability of wind cannot be changed by policy, so the main method of increasing capacity factor is technological improvement of wind turbines.  The U.S. National Renewable Energy Laboratory estimates that "near-future" wind technology could increase capacity factors by about 10 percentage points.  In Saudi Arabia, the average capacity factor of new turbines is roughly 24%, so an improvement to 34% might be represented as a 13%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26% setting of this policy lever. // **CCE Category:** Other</v>
      </c>
      <c r="Q539" s="131"/>
      <c r="R539" s="131"/>
      <c r="S539" s="144"/>
      <c r="T539" s="131"/>
    </row>
    <row r="540" spans="1:20" x14ac:dyDescent="0.35">
      <c r="A540" s="124" t="s">
        <v>1321</v>
      </c>
      <c r="B540" s="155" t="s">
        <v>1502</v>
      </c>
      <c r="C540" s="155" t="s">
        <v>254</v>
      </c>
      <c r="D540" s="131" t="s">
        <v>475</v>
      </c>
      <c r="E540" s="131" t="s">
        <v>257</v>
      </c>
      <c r="F540" s="131" t="s">
        <v>322</v>
      </c>
      <c r="G540" s="131" t="s">
        <v>476</v>
      </c>
      <c r="H540" s="154">
        <v>182</v>
      </c>
      <c r="I540" s="131" t="s">
        <v>30</v>
      </c>
      <c r="J540" s="155" t="s">
        <v>1409</v>
      </c>
      <c r="K540" s="137" t="s">
        <v>574</v>
      </c>
      <c r="L540" s="143">
        <v>0</v>
      </c>
      <c r="M540" s="143">
        <v>0.25</v>
      </c>
      <c r="N540" s="143">
        <v>0.01</v>
      </c>
      <c r="O540" s="131" t="s">
        <v>258</v>
      </c>
      <c r="P540" s="213" t="str">
        <f>INDEX('Policy Characteristics'!J:J,MATCH($C540,'Policy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**New Onshore Wind:** Availability of wind cannot be changed by policy, so the main method of increasing capacity factor is technological improvement of wind turbines.  The U.S. National Renewable Energy Laboratory estimates that "near-future" wind technology could increase capacity factors by about 10 percentage points.  In Saudi Arabia, the average capacity factor of new turbines is roughly 24%, so an improvement to 34% might be represented as a 13%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26% setting of this policy lever. // **CCE Category:** Other</v>
      </c>
      <c r="Q540" s="131" t="s">
        <v>515</v>
      </c>
      <c r="R540" s="131" t="s">
        <v>259</v>
      </c>
      <c r="S540" s="144" t="s">
        <v>324</v>
      </c>
      <c r="T540" s="131"/>
    </row>
    <row r="541" spans="1:20" x14ac:dyDescent="0.35">
      <c r="A541" s="4"/>
      <c r="B541" s="4"/>
      <c r="C541" s="4"/>
      <c r="H541" s="4"/>
      <c r="J541" s="4"/>
      <c r="M541" s="4"/>
      <c r="N541" s="4"/>
      <c r="R541" s="4"/>
      <c r="T541" s="4"/>
    </row>
    <row r="542" spans="1:20" x14ac:dyDescent="0.35">
      <c r="A542" s="4"/>
      <c r="B542" s="4"/>
      <c r="C542" s="4"/>
      <c r="H542" s="4"/>
      <c r="J542" s="4"/>
      <c r="M542" s="4"/>
      <c r="N542" s="4"/>
      <c r="R542" s="4"/>
      <c r="T542" s="4"/>
    </row>
    <row r="543" spans="1:20" x14ac:dyDescent="0.35">
      <c r="A543" s="4"/>
      <c r="B543" s="4"/>
      <c r="C543" s="4"/>
      <c r="H543" s="4"/>
      <c r="J543" s="4"/>
      <c r="M543" s="4"/>
      <c r="N543" s="4"/>
      <c r="R543" s="4"/>
      <c r="T543" s="4"/>
    </row>
    <row r="544" spans="1:20" x14ac:dyDescent="0.35">
      <c r="A544" s="4"/>
      <c r="B544" s="4"/>
      <c r="C544" s="4"/>
      <c r="H544" s="4"/>
      <c r="J544" s="4"/>
      <c r="M544" s="4"/>
      <c r="N544" s="4"/>
      <c r="R544" s="4"/>
      <c r="T544" s="4"/>
    </row>
    <row r="545" spans="9:19" s="4" customFormat="1" x14ac:dyDescent="0.35">
      <c r="S545" s="6"/>
    </row>
    <row r="546" spans="9:19" s="4" customFormat="1" x14ac:dyDescent="0.35">
      <c r="S546" s="6"/>
    </row>
    <row r="547" spans="9:19" s="4" customFormat="1" x14ac:dyDescent="0.35">
      <c r="I547" s="50"/>
      <c r="S547" s="6"/>
    </row>
    <row r="548" spans="9:19" s="4" customFormat="1" x14ac:dyDescent="0.35">
      <c r="S548" s="6"/>
    </row>
    <row r="549" spans="9:19" s="4" customFormat="1" x14ac:dyDescent="0.35">
      <c r="S549" s="6"/>
    </row>
    <row r="550" spans="9:19" s="4" customFormat="1" x14ac:dyDescent="0.35">
      <c r="S550" s="6"/>
    </row>
    <row r="551" spans="9:19" s="4" customFormat="1" x14ac:dyDescent="0.35">
      <c r="S551" s="6"/>
    </row>
    <row r="552" spans="9:19" s="4" customFormat="1" x14ac:dyDescent="0.35">
      <c r="S552" s="6"/>
    </row>
    <row r="553" spans="9:19" s="4" customFormat="1" x14ac:dyDescent="0.35">
      <c r="S553" s="6"/>
    </row>
    <row r="554" spans="9:19" s="4" customFormat="1" x14ac:dyDescent="0.35">
      <c r="S554" s="6"/>
    </row>
    <row r="555" spans="9:19" s="4" customFormat="1" x14ac:dyDescent="0.35">
      <c r="S555" s="6"/>
    </row>
    <row r="556" spans="9:19" s="4" customFormat="1" x14ac:dyDescent="0.35">
      <c r="S556" s="6"/>
    </row>
    <row r="557" spans="9:19" s="4" customFormat="1" x14ac:dyDescent="0.35">
      <c r="S557" s="6"/>
    </row>
    <row r="558" spans="9:19" s="4" customFormat="1" x14ac:dyDescent="0.35">
      <c r="S558" s="6"/>
    </row>
    <row r="559" spans="9:19" s="4" customFormat="1" x14ac:dyDescent="0.35">
      <c r="S559" s="6"/>
    </row>
    <row r="560" spans="9:19" s="4" customFormat="1" x14ac:dyDescent="0.35">
      <c r="S560" s="6"/>
    </row>
  </sheetData>
  <sortState xmlns:xlrd2="http://schemas.microsoft.com/office/spreadsheetml/2017/richdata2" ref="A119:I139">
    <sortCondition ref="B119:B139"/>
  </sortState>
  <conditionalFormatting sqref="I541:I546 I548:I1048576">
    <cfRule type="containsText" dxfId="40" priority="121" operator="containsText" text="No">
      <formula>NOT(ISERROR(SEARCH("No",I541)))</formula>
    </cfRule>
  </conditionalFormatting>
  <conditionalFormatting sqref="I76:I88 I487:I488 I522 I527:I540 I90:I99 I12:I19 I24 I33:I36 I43:I46 I53:I59 I38:I39 I48:I49 I63:I64 I113:I176 I492:I520 I373:I485 I178:I302 I1:I9">
    <cfRule type="containsText" dxfId="39" priority="40" operator="containsText" text="No">
      <formula>NOT(ISERROR(SEARCH("No",I1)))</formula>
    </cfRule>
  </conditionalFormatting>
  <conditionalFormatting sqref="I523:I526">
    <cfRule type="containsText" dxfId="38" priority="39" operator="containsText" text="No">
      <formula>NOT(ISERROR(SEARCH("No",I523)))</formula>
    </cfRule>
  </conditionalFormatting>
  <conditionalFormatting sqref="I66 I74 I22 I32 I42 I52">
    <cfRule type="containsText" dxfId="37" priority="38" operator="containsText" text="No">
      <formula>NOT(ISERROR(SEARCH("No",I22)))</formula>
    </cfRule>
  </conditionalFormatting>
  <conditionalFormatting sqref="I75">
    <cfRule type="containsText" dxfId="36" priority="37" operator="containsText" text="No">
      <formula>NOT(ISERROR(SEARCH("No",I75)))</formula>
    </cfRule>
  </conditionalFormatting>
  <conditionalFormatting sqref="I65">
    <cfRule type="containsText" dxfId="35" priority="36" operator="containsText" text="No">
      <formula>NOT(ISERROR(SEARCH("No",I65)))</formula>
    </cfRule>
  </conditionalFormatting>
  <conditionalFormatting sqref="I67:I73">
    <cfRule type="containsText" dxfId="34" priority="35" operator="containsText" text="No">
      <formula>NOT(ISERROR(SEARCH("No",I67)))</formula>
    </cfRule>
  </conditionalFormatting>
  <conditionalFormatting sqref="I89">
    <cfRule type="containsText" dxfId="33" priority="34" operator="containsText" text="No">
      <formula>NOT(ISERROR(SEARCH("No",I89)))</formula>
    </cfRule>
  </conditionalFormatting>
  <conditionalFormatting sqref="I100">
    <cfRule type="containsText" dxfId="32" priority="33" operator="containsText" text="No">
      <formula>NOT(ISERROR(SEARCH("No",I100)))</formula>
    </cfRule>
  </conditionalFormatting>
  <conditionalFormatting sqref="I486">
    <cfRule type="containsText" dxfId="31" priority="32" operator="containsText" text="No">
      <formula>NOT(ISERROR(SEARCH("No",I486)))</formula>
    </cfRule>
  </conditionalFormatting>
  <conditionalFormatting sqref="I521">
    <cfRule type="containsText" dxfId="30" priority="31" operator="containsText" text="No">
      <formula>NOT(ISERROR(SEARCH("No",I521)))</formula>
    </cfRule>
  </conditionalFormatting>
  <conditionalFormatting sqref="I60:I62">
    <cfRule type="containsText" dxfId="29" priority="30" operator="containsText" text="No">
      <formula>NOT(ISERROR(SEARCH("No",I60)))</formula>
    </cfRule>
  </conditionalFormatting>
  <conditionalFormatting sqref="I50:I51">
    <cfRule type="containsText" dxfId="28" priority="29" operator="containsText" text="No">
      <formula>NOT(ISERROR(SEARCH("No",I50)))</formula>
    </cfRule>
  </conditionalFormatting>
  <conditionalFormatting sqref="I40:I41">
    <cfRule type="containsText" dxfId="27" priority="28" operator="containsText" text="No">
      <formula>NOT(ISERROR(SEARCH("No",I40)))</formula>
    </cfRule>
  </conditionalFormatting>
  <conditionalFormatting sqref="I30:I31">
    <cfRule type="containsText" dxfId="26" priority="27" operator="containsText" text="No">
      <formula>NOT(ISERROR(SEARCH("No",I30)))</formula>
    </cfRule>
  </conditionalFormatting>
  <conditionalFormatting sqref="I20:I21">
    <cfRule type="containsText" dxfId="25" priority="26" operator="containsText" text="No">
      <formula>NOT(ISERROR(SEARCH("No",I20)))</formula>
    </cfRule>
  </conditionalFormatting>
  <conditionalFormatting sqref="I10:I11">
    <cfRule type="containsText" dxfId="24" priority="25" operator="containsText" text="No">
      <formula>NOT(ISERROR(SEARCH("No",I10)))</formula>
    </cfRule>
  </conditionalFormatting>
  <conditionalFormatting sqref="I23">
    <cfRule type="containsText" dxfId="23" priority="24" operator="containsText" text="No">
      <formula>NOT(ISERROR(SEARCH("No",I23)))</formula>
    </cfRule>
  </conditionalFormatting>
  <conditionalFormatting sqref="I25:I29">
    <cfRule type="containsText" dxfId="22" priority="23" operator="containsText" text="No">
      <formula>NOT(ISERROR(SEARCH("No",I25)))</formula>
    </cfRule>
  </conditionalFormatting>
  <conditionalFormatting sqref="I37">
    <cfRule type="containsText" dxfId="21" priority="22" operator="containsText" text="No">
      <formula>NOT(ISERROR(SEARCH("No",I37)))</formula>
    </cfRule>
  </conditionalFormatting>
  <conditionalFormatting sqref="I47">
    <cfRule type="containsText" dxfId="20" priority="21" operator="containsText" text="No">
      <formula>NOT(ISERROR(SEARCH("No",I47)))</formula>
    </cfRule>
  </conditionalFormatting>
  <conditionalFormatting sqref="I101:I105 I107:I108 I110">
    <cfRule type="containsText" dxfId="19" priority="20" operator="containsText" text="No">
      <formula>NOT(ISERROR(SEARCH("No",I101)))</formula>
    </cfRule>
  </conditionalFormatting>
  <conditionalFormatting sqref="I111:I112">
    <cfRule type="containsText" dxfId="18" priority="19" operator="containsText" text="No">
      <formula>NOT(ISERROR(SEARCH("No",I111)))</formula>
    </cfRule>
  </conditionalFormatting>
  <conditionalFormatting sqref="I303:I304 I306:I309 I312">
    <cfRule type="containsText" dxfId="17" priority="18" operator="containsText" text="No">
      <formula>NOT(ISERROR(SEARCH("No",I303)))</formula>
    </cfRule>
  </conditionalFormatting>
  <conditionalFormatting sqref="I313:I316 I318:I320 I322">
    <cfRule type="containsText" dxfId="16" priority="17" operator="containsText" text="No">
      <formula>NOT(ISERROR(SEARCH("No",I313)))</formula>
    </cfRule>
  </conditionalFormatting>
  <conditionalFormatting sqref="I323:I326 I328 I332">
    <cfRule type="containsText" dxfId="15" priority="16" operator="containsText" text="No">
      <formula>NOT(ISERROR(SEARCH("No",I323)))</formula>
    </cfRule>
  </conditionalFormatting>
  <conditionalFormatting sqref="I333:I342">
    <cfRule type="containsText" dxfId="14" priority="15" operator="containsText" text="No">
      <formula>NOT(ISERROR(SEARCH("No",I333)))</formula>
    </cfRule>
  </conditionalFormatting>
  <conditionalFormatting sqref="I343:I352">
    <cfRule type="containsText" dxfId="13" priority="14" operator="containsText" text="No">
      <formula>NOT(ISERROR(SEARCH("No",I343)))</formula>
    </cfRule>
  </conditionalFormatting>
  <conditionalFormatting sqref="I353:I362">
    <cfRule type="containsText" dxfId="12" priority="13" operator="containsText" text="No">
      <formula>NOT(ISERROR(SEARCH("No",I353)))</formula>
    </cfRule>
  </conditionalFormatting>
  <conditionalFormatting sqref="I363:I372">
    <cfRule type="containsText" dxfId="11" priority="12" operator="containsText" text="No">
      <formula>NOT(ISERROR(SEARCH("No",I363)))</formula>
    </cfRule>
  </conditionalFormatting>
  <conditionalFormatting sqref="I177">
    <cfRule type="containsText" dxfId="10" priority="11" operator="containsText" text="No">
      <formula>NOT(ISERROR(SEARCH("No",I177)))</formula>
    </cfRule>
  </conditionalFormatting>
  <conditionalFormatting sqref="I489:I491">
    <cfRule type="containsText" dxfId="9" priority="10" operator="containsText" text="No">
      <formula>NOT(ISERROR(SEARCH("No",I489)))</formula>
    </cfRule>
  </conditionalFormatting>
  <conditionalFormatting sqref="I305">
    <cfRule type="containsText" dxfId="8" priority="9" operator="containsText" text="No">
      <formula>NOT(ISERROR(SEARCH("No",I305)))</formula>
    </cfRule>
  </conditionalFormatting>
  <conditionalFormatting sqref="I310">
    <cfRule type="containsText" dxfId="7" priority="8" operator="containsText" text="No">
      <formula>NOT(ISERROR(SEARCH("No",I310)))</formula>
    </cfRule>
  </conditionalFormatting>
  <conditionalFormatting sqref="I311">
    <cfRule type="containsText" dxfId="6" priority="7" operator="containsText" text="No">
      <formula>NOT(ISERROR(SEARCH("No",I311)))</formula>
    </cfRule>
  </conditionalFormatting>
  <conditionalFormatting sqref="I317">
    <cfRule type="containsText" dxfId="5" priority="6" operator="containsText" text="No">
      <formula>NOT(ISERROR(SEARCH("No",I317)))</formula>
    </cfRule>
  </conditionalFormatting>
  <conditionalFormatting sqref="I321">
    <cfRule type="containsText" dxfId="4" priority="5" operator="containsText" text="No">
      <formula>NOT(ISERROR(SEARCH("No",I321)))</formula>
    </cfRule>
  </conditionalFormatting>
  <conditionalFormatting sqref="I327">
    <cfRule type="containsText" dxfId="3" priority="4" operator="containsText" text="No">
      <formula>NOT(ISERROR(SEARCH("No",I327)))</formula>
    </cfRule>
  </conditionalFormatting>
  <conditionalFormatting sqref="I329:I331">
    <cfRule type="containsText" dxfId="2" priority="3" operator="containsText" text="No">
      <formula>NOT(ISERROR(SEARCH("No",I329)))</formula>
    </cfRule>
  </conditionalFormatting>
  <conditionalFormatting sqref="I106">
    <cfRule type="containsText" dxfId="1" priority="2" operator="containsText" text="No">
      <formula>NOT(ISERROR(SEARCH("No",I106)))</formula>
    </cfRule>
  </conditionalFormatting>
  <conditionalFormatting sqref="I109">
    <cfRule type="containsText" dxfId="0" priority="1" operator="containsText" text="No">
      <formula>NOT(ISERROR(SEARCH("No",I109)))</formula>
    </cfRule>
  </conditionalFormatting>
  <hyperlinks>
    <hyperlink ref="T302" r:id="rId1" display="https://www.fas.org/sgp/crs/misc/R40562.pdf, p.3, paragraph 1" xr:uid="{675C7FF0-8E4B-4D88-885C-5CB84569FEB6}"/>
    <hyperlink ref="S288" r:id="rId2" xr:uid="{14C839E7-6E0A-4B7C-B21D-F5DF529B549E}"/>
  </hyperlinks>
  <pageMargins left="0.7" right="0.7" top="0.75" bottom="0.75" header="0.3" footer="0.3"/>
  <pageSetup orientation="portrait" horizontalDpi="1200" verticalDpi="1200" r:id="rId3"/>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R119"/>
  <sheetViews>
    <sheetView topLeftCell="F1" zoomScaleNormal="100" workbookViewId="0">
      <pane ySplit="1" topLeftCell="A2" activePane="bottomLeft" state="frozen"/>
      <selection pane="bottomLeft" activeCell="N2" sqref="N2"/>
    </sheetView>
  </sheetViews>
  <sheetFormatPr defaultColWidth="9.08984375" defaultRowHeight="14.5" x14ac:dyDescent="0.35"/>
  <cols>
    <col min="1" max="1" width="37.26953125" style="52" customWidth="1"/>
    <col min="2" max="2" width="27.54296875" style="52" customWidth="1"/>
    <col min="3" max="3" width="18.7265625" style="52" customWidth="1"/>
    <col min="4" max="4" width="16.36328125" style="52" customWidth="1"/>
    <col min="5" max="5" width="30.08984375" style="52" customWidth="1"/>
    <col min="6" max="6" width="95" style="52" customWidth="1"/>
    <col min="7" max="7" width="37.36328125" style="52" customWidth="1"/>
    <col min="8" max="8" width="34.26953125" style="52" customWidth="1"/>
    <col min="9" max="16384" width="9.08984375" style="52"/>
  </cols>
  <sheetData>
    <row r="1" spans="1:18" s="60" customFormat="1" ht="43.5" x14ac:dyDescent="0.35">
      <c r="A1" s="57" t="s">
        <v>598</v>
      </c>
      <c r="B1" s="58" t="s">
        <v>599</v>
      </c>
      <c r="C1" s="58" t="s">
        <v>46</v>
      </c>
      <c r="D1" s="58" t="s">
        <v>48</v>
      </c>
      <c r="E1" s="58" t="s">
        <v>460</v>
      </c>
      <c r="F1" s="58" t="s">
        <v>47</v>
      </c>
      <c r="G1" s="58" t="s">
        <v>618</v>
      </c>
      <c r="H1" s="59" t="s">
        <v>309</v>
      </c>
      <c r="I1" s="1" t="s">
        <v>1331</v>
      </c>
      <c r="J1" s="1" t="s">
        <v>1332</v>
      </c>
      <c r="K1" s="1" t="s">
        <v>1333</v>
      </c>
      <c r="L1" s="1" t="s">
        <v>1334</v>
      </c>
      <c r="M1" s="1" t="s">
        <v>1335</v>
      </c>
      <c r="N1" s="1" t="s">
        <v>1336</v>
      </c>
      <c r="O1" s="1" t="s">
        <v>1337</v>
      </c>
      <c r="P1" s="1" t="s">
        <v>1338</v>
      </c>
      <c r="Q1" s="1" t="s">
        <v>1339</v>
      </c>
      <c r="R1" s="1" t="s">
        <v>1340</v>
      </c>
    </row>
    <row r="2" spans="1:18" x14ac:dyDescent="0.35">
      <c r="A2" s="64" t="s">
        <v>622</v>
      </c>
      <c r="B2" s="62" t="s">
        <v>623</v>
      </c>
      <c r="C2" s="62" t="s">
        <v>49</v>
      </c>
      <c r="D2" s="62" t="s">
        <v>50</v>
      </c>
      <c r="E2" s="62" t="s">
        <v>367</v>
      </c>
      <c r="F2" s="62" t="s">
        <v>169</v>
      </c>
      <c r="I2" s="52" t="str">
        <f>Targets!A2</f>
        <v>KSA INDC Contribution</v>
      </c>
      <c r="J2" s="52">
        <f>Targets!B2</f>
        <v>2030</v>
      </c>
      <c r="K2" s="52">
        <f>Targets!C2</f>
        <v>745</v>
      </c>
      <c r="L2" s="52">
        <f>Targets!D2</f>
        <v>745</v>
      </c>
      <c r="M2" s="52" t="str">
        <f>Targets!E2</f>
        <v>The Kingdom of Saudi Arabia submitted its Intended Nationally Determined Contributions (INDCs) to the UNFCCC in Nov 2015.  The submission outlined plans to achieve avoidance of up to 130 million tons of CO2e annually by 2030 relative to a dynamic baseline.</v>
      </c>
    </row>
    <row r="3" spans="1:18" x14ac:dyDescent="0.35">
      <c r="A3" s="64" t="s">
        <v>622</v>
      </c>
      <c r="B3" s="62" t="s">
        <v>624</v>
      </c>
      <c r="C3" s="63" t="s">
        <v>49</v>
      </c>
      <c r="D3" s="63" t="s">
        <v>50</v>
      </c>
      <c r="E3" s="63" t="s">
        <v>367</v>
      </c>
      <c r="F3" s="62" t="s">
        <v>597</v>
      </c>
      <c r="H3" s="62"/>
    </row>
    <row r="4" spans="1:18" ht="72.5" x14ac:dyDescent="0.35">
      <c r="A4" s="104" t="s">
        <v>622</v>
      </c>
      <c r="B4" s="96" t="s">
        <v>625</v>
      </c>
      <c r="C4" s="97" t="s">
        <v>51</v>
      </c>
      <c r="D4" s="97" t="s">
        <v>50</v>
      </c>
      <c r="E4" s="96" t="s">
        <v>367</v>
      </c>
      <c r="F4" s="97" t="s">
        <v>814</v>
      </c>
      <c r="G4" s="97" t="s">
        <v>1194</v>
      </c>
      <c r="H4" s="97" t="s">
        <v>871</v>
      </c>
    </row>
    <row r="5" spans="1:18" ht="29" x14ac:dyDescent="0.35">
      <c r="A5" s="64" t="s">
        <v>622</v>
      </c>
      <c r="B5" s="63" t="s">
        <v>626</v>
      </c>
      <c r="C5" s="62" t="s">
        <v>51</v>
      </c>
      <c r="D5" s="62" t="s">
        <v>50</v>
      </c>
      <c r="E5" s="63" t="s">
        <v>367</v>
      </c>
      <c r="F5" s="62" t="s">
        <v>815</v>
      </c>
      <c r="G5" s="62" t="s">
        <v>670</v>
      </c>
      <c r="H5" s="62" t="s">
        <v>671</v>
      </c>
    </row>
    <row r="6" spans="1:18" ht="29" x14ac:dyDescent="0.35">
      <c r="A6" s="64" t="s">
        <v>622</v>
      </c>
      <c r="B6" s="63" t="s">
        <v>627</v>
      </c>
      <c r="C6" s="62" t="s">
        <v>51</v>
      </c>
      <c r="D6" s="62" t="s">
        <v>52</v>
      </c>
      <c r="E6" s="63" t="s">
        <v>367</v>
      </c>
      <c r="F6" s="62" t="s">
        <v>921</v>
      </c>
      <c r="G6" s="52" t="s">
        <v>922</v>
      </c>
      <c r="H6" s="62" t="s">
        <v>923</v>
      </c>
    </row>
    <row r="7" spans="1:18" x14ac:dyDescent="0.35">
      <c r="A7" s="64" t="s">
        <v>622</v>
      </c>
      <c r="B7" s="63" t="s">
        <v>127</v>
      </c>
      <c r="C7" s="62" t="s">
        <v>49</v>
      </c>
      <c r="D7" s="62" t="s">
        <v>50</v>
      </c>
      <c r="E7" s="62" t="s">
        <v>367</v>
      </c>
      <c r="F7" s="62" t="s">
        <v>744</v>
      </c>
      <c r="H7" s="62"/>
    </row>
    <row r="8" spans="1:18" x14ac:dyDescent="0.35">
      <c r="A8" s="64" t="s">
        <v>622</v>
      </c>
      <c r="B8" s="63" t="s">
        <v>742</v>
      </c>
      <c r="C8" s="62" t="s">
        <v>49</v>
      </c>
      <c r="D8" s="62" t="s">
        <v>50</v>
      </c>
      <c r="E8" s="62" t="s">
        <v>367</v>
      </c>
      <c r="F8" s="62" t="s">
        <v>745</v>
      </c>
      <c r="H8" s="62"/>
    </row>
    <row r="9" spans="1:18" x14ac:dyDescent="0.35">
      <c r="A9" s="64" t="s">
        <v>622</v>
      </c>
      <c r="B9" s="63" t="s">
        <v>81</v>
      </c>
      <c r="C9" s="62" t="s">
        <v>49</v>
      </c>
      <c r="D9" s="62" t="s">
        <v>50</v>
      </c>
      <c r="E9" s="62" t="s">
        <v>367</v>
      </c>
      <c r="F9" s="62" t="s">
        <v>746</v>
      </c>
      <c r="H9" s="62"/>
    </row>
    <row r="10" spans="1:18" x14ac:dyDescent="0.35">
      <c r="A10" s="64" t="s">
        <v>622</v>
      </c>
      <c r="B10" s="63" t="s">
        <v>7</v>
      </c>
      <c r="C10" s="62" t="s">
        <v>49</v>
      </c>
      <c r="D10" s="62" t="s">
        <v>50</v>
      </c>
      <c r="E10" s="62" t="s">
        <v>367</v>
      </c>
      <c r="F10" s="62" t="s">
        <v>767</v>
      </c>
      <c r="H10" s="62"/>
    </row>
    <row r="11" spans="1:18" x14ac:dyDescent="0.35">
      <c r="A11" s="64" t="s">
        <v>622</v>
      </c>
      <c r="B11" s="63" t="s">
        <v>743</v>
      </c>
      <c r="C11" s="62" t="s">
        <v>49</v>
      </c>
      <c r="D11" s="62" t="s">
        <v>50</v>
      </c>
      <c r="E11" s="62" t="s">
        <v>367</v>
      </c>
      <c r="F11" s="62" t="s">
        <v>747</v>
      </c>
      <c r="H11" s="62"/>
    </row>
    <row r="12" spans="1:18" x14ac:dyDescent="0.35">
      <c r="A12" s="64" t="s">
        <v>622</v>
      </c>
      <c r="B12" s="63" t="s">
        <v>4</v>
      </c>
      <c r="C12" s="62" t="s">
        <v>49</v>
      </c>
      <c r="D12" s="62" t="s">
        <v>50</v>
      </c>
      <c r="E12" s="62" t="s">
        <v>367</v>
      </c>
      <c r="F12" s="62" t="s">
        <v>748</v>
      </c>
      <c r="H12" s="62"/>
    </row>
    <row r="13" spans="1:18" x14ac:dyDescent="0.35">
      <c r="A13" s="64" t="s">
        <v>622</v>
      </c>
      <c r="B13" s="96" t="s">
        <v>1099</v>
      </c>
      <c r="C13" s="62" t="s">
        <v>49</v>
      </c>
      <c r="D13" s="62" t="s">
        <v>50</v>
      </c>
      <c r="E13" s="62" t="s">
        <v>367</v>
      </c>
      <c r="F13" s="62" t="s">
        <v>749</v>
      </c>
      <c r="H13" s="62"/>
    </row>
    <row r="14" spans="1:18" ht="15" thickBot="1" x14ac:dyDescent="0.4">
      <c r="A14" s="107" t="s">
        <v>622</v>
      </c>
      <c r="B14" s="108" t="s">
        <v>792</v>
      </c>
      <c r="C14" s="109" t="s">
        <v>49</v>
      </c>
      <c r="D14" s="109" t="s">
        <v>50</v>
      </c>
      <c r="E14" s="109" t="s">
        <v>367</v>
      </c>
      <c r="F14" s="109" t="s">
        <v>813</v>
      </c>
      <c r="G14" s="110"/>
      <c r="H14" s="109"/>
    </row>
    <row r="15" spans="1:18" x14ac:dyDescent="0.35">
      <c r="A15" s="63" t="s">
        <v>628</v>
      </c>
      <c r="B15" s="63" t="s">
        <v>505</v>
      </c>
      <c r="C15" s="62" t="s">
        <v>49</v>
      </c>
      <c r="D15" s="62" t="s">
        <v>50</v>
      </c>
      <c r="E15" s="62" t="s">
        <v>367</v>
      </c>
      <c r="F15" s="62" t="s">
        <v>617</v>
      </c>
      <c r="H15" s="62"/>
    </row>
    <row r="16" spans="1:18" x14ac:dyDescent="0.35">
      <c r="A16" s="63" t="s">
        <v>628</v>
      </c>
      <c r="B16" s="64" t="s">
        <v>513</v>
      </c>
      <c r="C16" s="62" t="s">
        <v>49</v>
      </c>
      <c r="D16" s="62" t="s">
        <v>50</v>
      </c>
      <c r="E16" s="62" t="s">
        <v>367</v>
      </c>
      <c r="F16" s="62" t="s">
        <v>608</v>
      </c>
      <c r="H16" s="62"/>
    </row>
    <row r="17" spans="1:8" x14ac:dyDescent="0.35">
      <c r="A17" s="63" t="s">
        <v>628</v>
      </c>
      <c r="B17" s="64" t="s">
        <v>514</v>
      </c>
      <c r="C17" s="62" t="s">
        <v>49</v>
      </c>
      <c r="D17" s="62" t="s">
        <v>50</v>
      </c>
      <c r="E17" s="62" t="s">
        <v>367</v>
      </c>
      <c r="F17" s="62" t="s">
        <v>607</v>
      </c>
      <c r="H17" s="62"/>
    </row>
    <row r="18" spans="1:8" x14ac:dyDescent="0.35">
      <c r="A18" s="63" t="s">
        <v>628</v>
      </c>
      <c r="B18" s="64" t="s">
        <v>604</v>
      </c>
      <c r="C18" s="62" t="s">
        <v>49</v>
      </c>
      <c r="D18" s="62" t="s">
        <v>50</v>
      </c>
      <c r="E18" s="62" t="s">
        <v>367</v>
      </c>
      <c r="F18" s="62" t="s">
        <v>606</v>
      </c>
      <c r="H18" s="62"/>
    </row>
    <row r="19" spans="1:8" x14ac:dyDescent="0.35">
      <c r="A19" s="63" t="s">
        <v>628</v>
      </c>
      <c r="B19" s="64" t="s">
        <v>603</v>
      </c>
      <c r="C19" s="62" t="s">
        <v>49</v>
      </c>
      <c r="D19" s="62" t="s">
        <v>50</v>
      </c>
      <c r="E19" s="62" t="s">
        <v>605</v>
      </c>
      <c r="F19" s="62" t="s">
        <v>612</v>
      </c>
      <c r="H19" s="62"/>
    </row>
    <row r="20" spans="1:8" x14ac:dyDescent="0.35">
      <c r="A20" s="63" t="s">
        <v>628</v>
      </c>
      <c r="B20" s="64" t="s">
        <v>508</v>
      </c>
      <c r="C20" s="62" t="s">
        <v>49</v>
      </c>
      <c r="D20" s="62" t="s">
        <v>50</v>
      </c>
      <c r="E20" s="62" t="s">
        <v>605</v>
      </c>
      <c r="F20" s="62" t="s">
        <v>613</v>
      </c>
      <c r="H20" s="62"/>
    </row>
    <row r="21" spans="1:8" x14ac:dyDescent="0.35">
      <c r="A21" s="63" t="s">
        <v>628</v>
      </c>
      <c r="B21" s="64" t="s">
        <v>511</v>
      </c>
      <c r="C21" s="62" t="s">
        <v>49</v>
      </c>
      <c r="D21" s="62" t="s">
        <v>50</v>
      </c>
      <c r="E21" s="62" t="s">
        <v>605</v>
      </c>
      <c r="F21" s="62" t="s">
        <v>610</v>
      </c>
      <c r="H21" s="62"/>
    </row>
    <row r="22" spans="1:8" x14ac:dyDescent="0.35">
      <c r="A22" s="63" t="s">
        <v>628</v>
      </c>
      <c r="B22" s="64" t="s">
        <v>512</v>
      </c>
      <c r="C22" s="62" t="s">
        <v>49</v>
      </c>
      <c r="D22" s="62" t="s">
        <v>50</v>
      </c>
      <c r="E22" s="62" t="s">
        <v>605</v>
      </c>
      <c r="F22" s="62" t="s">
        <v>609</v>
      </c>
      <c r="H22" s="62"/>
    </row>
    <row r="23" spans="1:8" x14ac:dyDescent="0.35">
      <c r="A23" s="63" t="s">
        <v>628</v>
      </c>
      <c r="B23" s="64" t="s">
        <v>507</v>
      </c>
      <c r="C23" s="62" t="s">
        <v>49</v>
      </c>
      <c r="D23" s="62" t="s">
        <v>50</v>
      </c>
      <c r="E23" s="62" t="s">
        <v>367</v>
      </c>
      <c r="F23" s="62" t="s">
        <v>614</v>
      </c>
      <c r="H23" s="62"/>
    </row>
    <row r="24" spans="1:8" x14ac:dyDescent="0.35">
      <c r="A24" s="63" t="s">
        <v>628</v>
      </c>
      <c r="B24" s="64" t="s">
        <v>506</v>
      </c>
      <c r="C24" s="62" t="s">
        <v>49</v>
      </c>
      <c r="D24" s="62" t="s">
        <v>50</v>
      </c>
      <c r="E24" s="62" t="s">
        <v>605</v>
      </c>
      <c r="F24" s="62" t="s">
        <v>616</v>
      </c>
      <c r="H24" s="62"/>
    </row>
    <row r="25" spans="1:8" x14ac:dyDescent="0.35">
      <c r="A25" s="63" t="s">
        <v>628</v>
      </c>
      <c r="B25" s="64" t="s">
        <v>510</v>
      </c>
      <c r="C25" s="62" t="s">
        <v>49</v>
      </c>
      <c r="D25" s="62" t="s">
        <v>50</v>
      </c>
      <c r="E25" s="62" t="s">
        <v>367</v>
      </c>
      <c r="F25" s="62" t="s">
        <v>611</v>
      </c>
      <c r="H25" s="62"/>
    </row>
    <row r="26" spans="1:8" ht="15" thickBot="1" x14ac:dyDescent="0.4">
      <c r="A26" s="111" t="s">
        <v>628</v>
      </c>
      <c r="B26" s="107" t="s">
        <v>503</v>
      </c>
      <c r="C26" s="109" t="s">
        <v>49</v>
      </c>
      <c r="D26" s="109" t="s">
        <v>50</v>
      </c>
      <c r="E26" s="109" t="s">
        <v>367</v>
      </c>
      <c r="F26" s="109" t="s">
        <v>615</v>
      </c>
      <c r="G26" s="110"/>
      <c r="H26" s="109"/>
    </row>
    <row r="27" spans="1:8" ht="58" x14ac:dyDescent="0.35">
      <c r="A27" s="96" t="s">
        <v>629</v>
      </c>
      <c r="B27" s="96" t="s">
        <v>625</v>
      </c>
      <c r="C27" s="97" t="s">
        <v>51</v>
      </c>
      <c r="D27" s="97" t="s">
        <v>52</v>
      </c>
      <c r="E27" s="97" t="s">
        <v>367</v>
      </c>
      <c r="F27" s="97" t="s">
        <v>1150</v>
      </c>
      <c r="G27" s="102" t="s">
        <v>1151</v>
      </c>
      <c r="H27" s="97" t="s">
        <v>1152</v>
      </c>
    </row>
    <row r="28" spans="1:8" ht="72.5" x14ac:dyDescent="0.35">
      <c r="A28" s="63" t="s">
        <v>629</v>
      </c>
      <c r="B28" s="63" t="s">
        <v>816</v>
      </c>
      <c r="C28" s="62" t="s">
        <v>51</v>
      </c>
      <c r="D28" s="62" t="s">
        <v>52</v>
      </c>
      <c r="E28" s="62" t="s">
        <v>367</v>
      </c>
      <c r="F28" s="62" t="s">
        <v>686</v>
      </c>
      <c r="G28" s="102" t="s">
        <v>1100</v>
      </c>
      <c r="H28" s="62" t="s">
        <v>687</v>
      </c>
    </row>
    <row r="29" spans="1:8" ht="29.5" thickBot="1" x14ac:dyDescent="0.4">
      <c r="A29" s="111" t="s">
        <v>629</v>
      </c>
      <c r="B29" s="111" t="s">
        <v>630</v>
      </c>
      <c r="C29" s="109" t="s">
        <v>51</v>
      </c>
      <c r="D29" s="109" t="s">
        <v>52</v>
      </c>
      <c r="E29" s="109" t="s">
        <v>367</v>
      </c>
      <c r="F29" s="112" t="s">
        <v>1153</v>
      </c>
      <c r="G29" s="112" t="s">
        <v>1154</v>
      </c>
      <c r="H29" s="115" t="s">
        <v>1155</v>
      </c>
    </row>
    <row r="30" spans="1:8" x14ac:dyDescent="0.35">
      <c r="A30" s="63" t="s">
        <v>1103</v>
      </c>
      <c r="B30" s="63" t="s">
        <v>888</v>
      </c>
      <c r="C30" s="62" t="s">
        <v>49</v>
      </c>
      <c r="D30" s="62" t="s">
        <v>456</v>
      </c>
      <c r="E30" s="52" t="s">
        <v>367</v>
      </c>
      <c r="F30" s="52" t="s">
        <v>169</v>
      </c>
      <c r="H30" s="62"/>
    </row>
    <row r="31" spans="1:8" x14ac:dyDescent="0.35">
      <c r="A31" s="63" t="s">
        <v>1103</v>
      </c>
      <c r="B31" s="63" t="s">
        <v>127</v>
      </c>
      <c r="C31" s="62" t="s">
        <v>49</v>
      </c>
      <c r="D31" s="62" t="s">
        <v>456</v>
      </c>
      <c r="E31" s="52" t="s">
        <v>367</v>
      </c>
      <c r="F31" s="62" t="s">
        <v>744</v>
      </c>
      <c r="H31" s="62"/>
    </row>
    <row r="32" spans="1:8" x14ac:dyDescent="0.35">
      <c r="A32" s="63" t="s">
        <v>1103</v>
      </c>
      <c r="B32" s="63" t="s">
        <v>742</v>
      </c>
      <c r="C32" s="62" t="s">
        <v>49</v>
      </c>
      <c r="D32" s="62" t="s">
        <v>456</v>
      </c>
      <c r="E32" s="52" t="s">
        <v>367</v>
      </c>
      <c r="F32" s="62" t="s">
        <v>745</v>
      </c>
      <c r="H32" s="62"/>
    </row>
    <row r="33" spans="1:8" x14ac:dyDescent="0.35">
      <c r="A33" s="63" t="s">
        <v>1103</v>
      </c>
      <c r="B33" s="96" t="s">
        <v>792</v>
      </c>
      <c r="C33" s="62" t="s">
        <v>49</v>
      </c>
      <c r="D33" s="62" t="s">
        <v>456</v>
      </c>
      <c r="E33" s="52" t="s">
        <v>367</v>
      </c>
      <c r="F33" s="62" t="s">
        <v>813</v>
      </c>
      <c r="H33" s="62"/>
    </row>
    <row r="34" spans="1:8" x14ac:dyDescent="0.35">
      <c r="A34" s="63" t="s">
        <v>1103</v>
      </c>
      <c r="B34" s="63" t="s">
        <v>81</v>
      </c>
      <c r="C34" s="62" t="s">
        <v>49</v>
      </c>
      <c r="D34" s="62" t="s">
        <v>456</v>
      </c>
      <c r="E34" s="52" t="s">
        <v>367</v>
      </c>
      <c r="F34" s="62" t="s">
        <v>746</v>
      </c>
      <c r="H34" s="62"/>
    </row>
    <row r="35" spans="1:8" x14ac:dyDescent="0.35">
      <c r="A35" s="63" t="s">
        <v>1103</v>
      </c>
      <c r="B35" s="63" t="s">
        <v>7</v>
      </c>
      <c r="C35" s="62" t="s">
        <v>49</v>
      </c>
      <c r="D35" s="62" t="s">
        <v>456</v>
      </c>
      <c r="E35" s="52" t="s">
        <v>367</v>
      </c>
      <c r="F35" s="62" t="s">
        <v>767</v>
      </c>
      <c r="H35" s="62"/>
    </row>
    <row r="36" spans="1:8" ht="15" thickBot="1" x14ac:dyDescent="0.4">
      <c r="A36" s="111" t="s">
        <v>1103</v>
      </c>
      <c r="B36" s="111" t="s">
        <v>4</v>
      </c>
      <c r="C36" s="109" t="s">
        <v>49</v>
      </c>
      <c r="D36" s="109" t="s">
        <v>456</v>
      </c>
      <c r="E36" s="110" t="s">
        <v>367</v>
      </c>
      <c r="F36" s="109" t="s">
        <v>748</v>
      </c>
      <c r="G36" s="110"/>
      <c r="H36" s="109"/>
    </row>
    <row r="37" spans="1:8" ht="43.5" x14ac:dyDescent="0.35">
      <c r="A37" s="63" t="s">
        <v>371</v>
      </c>
      <c r="B37" s="63" t="s">
        <v>726</v>
      </c>
      <c r="C37" s="62" t="s">
        <v>51</v>
      </c>
      <c r="D37" s="62" t="s">
        <v>457</v>
      </c>
      <c r="E37" s="102" t="s">
        <v>1057</v>
      </c>
      <c r="F37" s="52" t="s">
        <v>728</v>
      </c>
      <c r="H37" s="62"/>
    </row>
    <row r="38" spans="1:8" ht="43.5" x14ac:dyDescent="0.35">
      <c r="A38" s="63" t="s">
        <v>371</v>
      </c>
      <c r="B38" s="63" t="s">
        <v>727</v>
      </c>
      <c r="C38" s="62" t="s">
        <v>51</v>
      </c>
      <c r="D38" s="62" t="s">
        <v>457</v>
      </c>
      <c r="E38" s="102" t="s">
        <v>1057</v>
      </c>
      <c r="F38" s="52" t="s">
        <v>728</v>
      </c>
      <c r="H38" s="62"/>
    </row>
    <row r="39" spans="1:8" ht="43.5" x14ac:dyDescent="0.35">
      <c r="A39" s="63" t="s">
        <v>371</v>
      </c>
      <c r="B39" s="63" t="s">
        <v>690</v>
      </c>
      <c r="C39" s="62" t="s">
        <v>51</v>
      </c>
      <c r="D39" s="62" t="s">
        <v>457</v>
      </c>
      <c r="E39" s="102" t="s">
        <v>1057</v>
      </c>
      <c r="F39" s="52" t="s">
        <v>724</v>
      </c>
      <c r="H39" s="62"/>
    </row>
    <row r="40" spans="1:8" ht="44" thickBot="1" x14ac:dyDescent="0.4">
      <c r="A40" s="111" t="s">
        <v>371</v>
      </c>
      <c r="B40" s="111" t="s">
        <v>691</v>
      </c>
      <c r="C40" s="109" t="s">
        <v>51</v>
      </c>
      <c r="D40" s="109" t="s">
        <v>457</v>
      </c>
      <c r="E40" s="112" t="s">
        <v>1057</v>
      </c>
      <c r="F40" s="110" t="s">
        <v>724</v>
      </c>
      <c r="G40" s="110"/>
      <c r="H40" s="109"/>
    </row>
    <row r="41" spans="1:8" ht="43.5" x14ac:dyDescent="0.35">
      <c r="A41" s="63" t="s">
        <v>631</v>
      </c>
      <c r="B41" s="63" t="s">
        <v>729</v>
      </c>
      <c r="C41" s="62" t="s">
        <v>51</v>
      </c>
      <c r="D41" s="62" t="s">
        <v>50</v>
      </c>
      <c r="E41" s="102" t="s">
        <v>1058</v>
      </c>
      <c r="F41" s="52" t="s">
        <v>730</v>
      </c>
      <c r="G41" s="52" t="s">
        <v>1156</v>
      </c>
      <c r="H41" s="62" t="s">
        <v>700</v>
      </c>
    </row>
    <row r="42" spans="1:8" x14ac:dyDescent="0.35">
      <c r="A42" s="63" t="s">
        <v>631</v>
      </c>
      <c r="B42" s="106" t="s">
        <v>1080</v>
      </c>
      <c r="C42" s="62" t="s">
        <v>49</v>
      </c>
      <c r="D42" s="62" t="s">
        <v>50</v>
      </c>
      <c r="E42" s="102" t="s">
        <v>1058</v>
      </c>
      <c r="F42" s="52" t="s">
        <v>1081</v>
      </c>
      <c r="H42" s="62"/>
    </row>
    <row r="43" spans="1:8" ht="29" x14ac:dyDescent="0.35">
      <c r="A43" s="63" t="s">
        <v>631</v>
      </c>
      <c r="B43" s="63" t="s">
        <v>692</v>
      </c>
      <c r="C43" s="62" t="s">
        <v>51</v>
      </c>
      <c r="D43" s="62" t="s">
        <v>50</v>
      </c>
      <c r="E43" s="102" t="s">
        <v>1058</v>
      </c>
      <c r="F43" s="52" t="s">
        <v>731</v>
      </c>
      <c r="G43" s="52" t="s">
        <v>1144</v>
      </c>
      <c r="H43" s="62" t="s">
        <v>701</v>
      </c>
    </row>
    <row r="44" spans="1:8" ht="15" thickBot="1" x14ac:dyDescent="0.4">
      <c r="A44" s="111" t="s">
        <v>631</v>
      </c>
      <c r="B44" s="113" t="s">
        <v>1080</v>
      </c>
      <c r="C44" s="109" t="s">
        <v>49</v>
      </c>
      <c r="D44" s="109" t="s">
        <v>50</v>
      </c>
      <c r="E44" s="112" t="s">
        <v>1058</v>
      </c>
      <c r="F44" s="110" t="s">
        <v>1082</v>
      </c>
      <c r="G44" s="110"/>
      <c r="H44" s="109"/>
    </row>
    <row r="45" spans="1:8" ht="87" x14ac:dyDescent="0.35">
      <c r="A45" s="63" t="s">
        <v>1079</v>
      </c>
      <c r="B45" s="63" t="s">
        <v>954</v>
      </c>
      <c r="C45" s="62" t="s">
        <v>51</v>
      </c>
      <c r="D45" s="62" t="s">
        <v>50</v>
      </c>
      <c r="E45" s="102" t="s">
        <v>1058</v>
      </c>
      <c r="F45" s="4" t="s">
        <v>955</v>
      </c>
      <c r="G45" s="4" t="s">
        <v>956</v>
      </c>
      <c r="H45" s="4" t="s">
        <v>947</v>
      </c>
    </row>
    <row r="46" spans="1:8" ht="43.5" x14ac:dyDescent="0.35">
      <c r="A46" s="63" t="s">
        <v>1079</v>
      </c>
      <c r="B46" s="63" t="s">
        <v>958</v>
      </c>
      <c r="C46" s="62" t="s">
        <v>51</v>
      </c>
      <c r="D46" s="62" t="s">
        <v>50</v>
      </c>
      <c r="E46" s="102" t="s">
        <v>1058</v>
      </c>
      <c r="F46" s="4" t="s">
        <v>966</v>
      </c>
      <c r="G46" s="4" t="s">
        <v>967</v>
      </c>
      <c r="H46" s="4" t="s">
        <v>968</v>
      </c>
    </row>
    <row r="47" spans="1:8" ht="58" x14ac:dyDescent="0.35">
      <c r="A47" s="63" t="s">
        <v>1079</v>
      </c>
      <c r="B47" s="63" t="s">
        <v>959</v>
      </c>
      <c r="C47" s="62" t="s">
        <v>51</v>
      </c>
      <c r="D47" s="62" t="s">
        <v>50</v>
      </c>
      <c r="E47" s="102" t="s">
        <v>1058</v>
      </c>
      <c r="F47" s="4" t="s">
        <v>977</v>
      </c>
      <c r="G47" s="4" t="s">
        <v>975</v>
      </c>
      <c r="H47" s="4" t="s">
        <v>976</v>
      </c>
    </row>
    <row r="48" spans="1:8" ht="43.5" x14ac:dyDescent="0.35">
      <c r="A48" s="63" t="s">
        <v>1079</v>
      </c>
      <c r="B48" s="63" t="s">
        <v>960</v>
      </c>
      <c r="C48" s="62" t="s">
        <v>51</v>
      </c>
      <c r="D48" s="62" t="s">
        <v>50</v>
      </c>
      <c r="E48" s="102" t="s">
        <v>1058</v>
      </c>
      <c r="F48" s="4" t="s">
        <v>971</v>
      </c>
      <c r="G48" s="4" t="s">
        <v>967</v>
      </c>
      <c r="H48" s="4" t="s">
        <v>969</v>
      </c>
    </row>
    <row r="49" spans="1:8" ht="43.5" x14ac:dyDescent="0.35">
      <c r="A49" s="63" t="s">
        <v>1079</v>
      </c>
      <c r="B49" s="63" t="s">
        <v>961</v>
      </c>
      <c r="C49" s="62" t="s">
        <v>51</v>
      </c>
      <c r="D49" s="62" t="s">
        <v>50</v>
      </c>
      <c r="E49" s="102" t="s">
        <v>1058</v>
      </c>
      <c r="F49" s="4" t="s">
        <v>972</v>
      </c>
      <c r="G49" s="4" t="s">
        <v>967</v>
      </c>
      <c r="H49" s="4" t="s">
        <v>970</v>
      </c>
    </row>
    <row r="50" spans="1:8" ht="58" x14ac:dyDescent="0.35">
      <c r="A50" s="63" t="s">
        <v>1079</v>
      </c>
      <c r="B50" s="63" t="s">
        <v>962</v>
      </c>
      <c r="C50" s="62" t="s">
        <v>51</v>
      </c>
      <c r="D50" s="62" t="s">
        <v>50</v>
      </c>
      <c r="E50" s="102" t="s">
        <v>1058</v>
      </c>
      <c r="F50" s="4" t="s">
        <v>978</v>
      </c>
      <c r="G50" s="4" t="s">
        <v>975</v>
      </c>
      <c r="H50" s="4" t="s">
        <v>976</v>
      </c>
    </row>
    <row r="51" spans="1:8" ht="72.5" x14ac:dyDescent="0.35">
      <c r="A51" s="63" t="s">
        <v>1079</v>
      </c>
      <c r="B51" s="96" t="s">
        <v>1059</v>
      </c>
      <c r="C51" s="62" t="s">
        <v>51</v>
      </c>
      <c r="D51" s="62" t="s">
        <v>50</v>
      </c>
      <c r="E51" s="102" t="s">
        <v>1058</v>
      </c>
      <c r="F51" s="4" t="s">
        <v>979</v>
      </c>
      <c r="G51" s="4" t="s">
        <v>975</v>
      </c>
      <c r="H51" s="4" t="s">
        <v>976</v>
      </c>
    </row>
    <row r="52" spans="1:8" ht="58.5" thickBot="1" x14ac:dyDescent="0.4">
      <c r="A52" s="111" t="s">
        <v>1079</v>
      </c>
      <c r="B52" s="111" t="s">
        <v>982</v>
      </c>
      <c r="C52" s="109" t="s">
        <v>51</v>
      </c>
      <c r="D52" s="109" t="s">
        <v>50</v>
      </c>
      <c r="E52" s="112" t="s">
        <v>1058</v>
      </c>
      <c r="F52" s="114" t="s">
        <v>981</v>
      </c>
      <c r="G52" s="114" t="s">
        <v>975</v>
      </c>
      <c r="H52" s="114" t="s">
        <v>980</v>
      </c>
    </row>
    <row r="53" spans="1:8" ht="29" x14ac:dyDescent="0.35">
      <c r="A53" s="63" t="s">
        <v>632</v>
      </c>
      <c r="B53" s="63" t="s">
        <v>633</v>
      </c>
      <c r="C53" s="62" t="s">
        <v>49</v>
      </c>
      <c r="D53" s="62" t="s">
        <v>50</v>
      </c>
      <c r="E53" s="62" t="s">
        <v>368</v>
      </c>
      <c r="F53" s="62" t="s">
        <v>260</v>
      </c>
      <c r="H53" s="62"/>
    </row>
    <row r="54" spans="1:8" ht="29.5" thickBot="1" x14ac:dyDescent="0.4">
      <c r="A54" s="111" t="s">
        <v>632</v>
      </c>
      <c r="B54" s="111" t="s">
        <v>634</v>
      </c>
      <c r="C54" s="109" t="s">
        <v>49</v>
      </c>
      <c r="D54" s="109" t="s">
        <v>50</v>
      </c>
      <c r="E54" s="112" t="s">
        <v>1058</v>
      </c>
      <c r="F54" s="109" t="s">
        <v>53</v>
      </c>
      <c r="G54" s="110"/>
      <c r="H54" s="109"/>
    </row>
    <row r="55" spans="1:8" ht="101.5" x14ac:dyDescent="0.35">
      <c r="A55" s="63" t="s">
        <v>783</v>
      </c>
      <c r="B55" s="63" t="s">
        <v>635</v>
      </c>
      <c r="C55" s="62" t="s">
        <v>51</v>
      </c>
      <c r="D55" s="62" t="s">
        <v>52</v>
      </c>
      <c r="E55" s="62" t="s">
        <v>369</v>
      </c>
      <c r="F55" s="97" t="s">
        <v>1202</v>
      </c>
      <c r="G55" s="102" t="s">
        <v>1203</v>
      </c>
      <c r="H55" s="97" t="s">
        <v>1204</v>
      </c>
    </row>
    <row r="56" spans="1:8" ht="116" x14ac:dyDescent="0.35">
      <c r="A56" s="63" t="s">
        <v>783</v>
      </c>
      <c r="B56" s="63" t="s">
        <v>636</v>
      </c>
      <c r="C56" s="62" t="s">
        <v>51</v>
      </c>
      <c r="D56" s="62" t="s">
        <v>50</v>
      </c>
      <c r="E56" s="62" t="s">
        <v>369</v>
      </c>
      <c r="F56" s="97" t="s">
        <v>1205</v>
      </c>
      <c r="G56" s="102" t="s">
        <v>1203</v>
      </c>
      <c r="H56" s="97" t="s">
        <v>1204</v>
      </c>
    </row>
    <row r="57" spans="1:8" ht="101.5" x14ac:dyDescent="0.35">
      <c r="A57" s="63" t="s">
        <v>783</v>
      </c>
      <c r="B57" s="63" t="s">
        <v>637</v>
      </c>
      <c r="C57" s="62" t="s">
        <v>51</v>
      </c>
      <c r="D57" s="62" t="s">
        <v>52</v>
      </c>
      <c r="E57" s="62" t="s">
        <v>370</v>
      </c>
      <c r="F57" s="97" t="s">
        <v>1206</v>
      </c>
      <c r="G57" s="102" t="s">
        <v>1203</v>
      </c>
      <c r="H57" s="97" t="s">
        <v>1204</v>
      </c>
    </row>
    <row r="58" spans="1:8" ht="116" x14ac:dyDescent="0.35">
      <c r="A58" s="63" t="s">
        <v>783</v>
      </c>
      <c r="B58" s="63" t="s">
        <v>638</v>
      </c>
      <c r="C58" s="62" t="s">
        <v>51</v>
      </c>
      <c r="D58" s="62" t="s">
        <v>50</v>
      </c>
      <c r="E58" s="62" t="s">
        <v>370</v>
      </c>
      <c r="F58" s="97" t="s">
        <v>1207</v>
      </c>
      <c r="G58" s="102" t="s">
        <v>1203</v>
      </c>
      <c r="H58" s="97" t="s">
        <v>1204</v>
      </c>
    </row>
    <row r="59" spans="1:8" ht="44" thickBot="1" x14ac:dyDescent="0.4">
      <c r="A59" s="111" t="s">
        <v>783</v>
      </c>
      <c r="B59" s="111" t="s">
        <v>784</v>
      </c>
      <c r="C59" s="109" t="s">
        <v>51</v>
      </c>
      <c r="D59" s="109" t="s">
        <v>52</v>
      </c>
      <c r="E59" s="109" t="s">
        <v>369</v>
      </c>
      <c r="F59" s="109" t="s">
        <v>817</v>
      </c>
      <c r="G59" s="115" t="s">
        <v>1101</v>
      </c>
      <c r="H59" s="109" t="s">
        <v>818</v>
      </c>
    </row>
    <row r="60" spans="1:8" ht="87" x14ac:dyDescent="0.35">
      <c r="A60" s="63" t="s">
        <v>776</v>
      </c>
      <c r="B60" s="63" t="s">
        <v>639</v>
      </c>
      <c r="C60" s="62" t="s">
        <v>51</v>
      </c>
      <c r="D60" s="62" t="s">
        <v>659</v>
      </c>
      <c r="E60" s="97" t="s">
        <v>1060</v>
      </c>
      <c r="F60" s="97" t="s">
        <v>1208</v>
      </c>
      <c r="G60" s="102" t="s">
        <v>1209</v>
      </c>
      <c r="H60" s="97" t="s">
        <v>1210</v>
      </c>
    </row>
    <row r="61" spans="1:8" ht="29" x14ac:dyDescent="0.35">
      <c r="A61" s="63" t="s">
        <v>776</v>
      </c>
      <c r="B61" s="63" t="s">
        <v>640</v>
      </c>
      <c r="C61" s="62" t="s">
        <v>51</v>
      </c>
      <c r="D61" s="62" t="s">
        <v>50</v>
      </c>
      <c r="E61" s="62" t="s">
        <v>369</v>
      </c>
      <c r="F61" s="62" t="s">
        <v>660</v>
      </c>
      <c r="G61" s="52" t="s">
        <v>662</v>
      </c>
      <c r="H61" s="62" t="s">
        <v>661</v>
      </c>
    </row>
    <row r="62" spans="1:8" ht="87" x14ac:dyDescent="0.35">
      <c r="A62" s="4" t="s">
        <v>776</v>
      </c>
      <c r="B62" s="63" t="s">
        <v>777</v>
      </c>
      <c r="C62" s="62" t="s">
        <v>51</v>
      </c>
      <c r="D62" s="62" t="s">
        <v>52</v>
      </c>
      <c r="E62" s="62" t="s">
        <v>779</v>
      </c>
      <c r="F62" s="97" t="s">
        <v>1211</v>
      </c>
      <c r="G62" s="102" t="s">
        <v>1212</v>
      </c>
      <c r="H62" s="97" t="s">
        <v>1213</v>
      </c>
    </row>
    <row r="63" spans="1:8" ht="87.5" thickBot="1" x14ac:dyDescent="0.4">
      <c r="A63" s="114" t="s">
        <v>776</v>
      </c>
      <c r="B63" s="111" t="s">
        <v>778</v>
      </c>
      <c r="C63" s="109" t="s">
        <v>51</v>
      </c>
      <c r="D63" s="109" t="s">
        <v>52</v>
      </c>
      <c r="E63" s="109" t="s">
        <v>779</v>
      </c>
      <c r="F63" s="115" t="s">
        <v>1214</v>
      </c>
      <c r="G63" s="112" t="s">
        <v>1212</v>
      </c>
      <c r="H63" s="115" t="s">
        <v>1213</v>
      </c>
    </row>
    <row r="64" spans="1:8" ht="43.5" x14ac:dyDescent="0.35">
      <c r="A64" s="63" t="s">
        <v>641</v>
      </c>
      <c r="B64" s="63" t="s">
        <v>642</v>
      </c>
      <c r="C64" s="62" t="s">
        <v>51</v>
      </c>
      <c r="D64" s="62" t="s">
        <v>52</v>
      </c>
      <c r="E64" s="97" t="s">
        <v>1061</v>
      </c>
      <c r="F64" s="62" t="s">
        <v>663</v>
      </c>
      <c r="G64" s="102" t="s">
        <v>1063</v>
      </c>
      <c r="H64" s="62" t="s">
        <v>881</v>
      </c>
    </row>
    <row r="65" spans="1:8" ht="29.5" thickBot="1" x14ac:dyDescent="0.4">
      <c r="A65" s="111" t="s">
        <v>641</v>
      </c>
      <c r="B65" s="111" t="s">
        <v>643</v>
      </c>
      <c r="C65" s="109" t="s">
        <v>51</v>
      </c>
      <c r="D65" s="109" t="s">
        <v>52</v>
      </c>
      <c r="E65" s="115" t="s">
        <v>1062</v>
      </c>
      <c r="F65" s="115" t="s">
        <v>1045</v>
      </c>
      <c r="G65" s="112" t="s">
        <v>1046</v>
      </c>
      <c r="H65" s="115" t="s">
        <v>1047</v>
      </c>
    </row>
    <row r="66" spans="1:8" ht="43.5" x14ac:dyDescent="0.35">
      <c r="A66" s="63" t="s">
        <v>1083</v>
      </c>
      <c r="B66" s="63" t="s">
        <v>1084</v>
      </c>
      <c r="C66" s="62" t="s">
        <v>51</v>
      </c>
      <c r="D66" s="62" t="s">
        <v>52</v>
      </c>
      <c r="E66" s="62" t="s">
        <v>502</v>
      </c>
      <c r="F66" s="97" t="s">
        <v>1195</v>
      </c>
      <c r="G66" s="97" t="s">
        <v>1196</v>
      </c>
      <c r="H66" s="97" t="s">
        <v>1197</v>
      </c>
    </row>
    <row r="67" spans="1:8" ht="43.5" x14ac:dyDescent="0.35">
      <c r="A67" s="63" t="s">
        <v>1083</v>
      </c>
      <c r="B67" s="63" t="s">
        <v>1085</v>
      </c>
      <c r="C67" s="62" t="s">
        <v>51</v>
      </c>
      <c r="D67" s="62" t="s">
        <v>52</v>
      </c>
      <c r="E67" s="62" t="s">
        <v>665</v>
      </c>
      <c r="F67" s="97" t="s">
        <v>1117</v>
      </c>
      <c r="G67" s="97" t="s">
        <v>1118</v>
      </c>
      <c r="H67" s="97" t="s">
        <v>1119</v>
      </c>
    </row>
    <row r="68" spans="1:8" ht="43.5" x14ac:dyDescent="0.35">
      <c r="A68" s="63" t="s">
        <v>1083</v>
      </c>
      <c r="B68" s="63" t="s">
        <v>1086</v>
      </c>
      <c r="C68" s="62" t="s">
        <v>51</v>
      </c>
      <c r="D68" s="62" t="s">
        <v>52</v>
      </c>
      <c r="E68" s="62" t="s">
        <v>665</v>
      </c>
      <c r="F68" s="97" t="s">
        <v>1120</v>
      </c>
      <c r="G68" s="97" t="s">
        <v>1115</v>
      </c>
      <c r="H68" s="97" t="s">
        <v>1116</v>
      </c>
    </row>
    <row r="69" spans="1:8" ht="43.5" x14ac:dyDescent="0.35">
      <c r="A69" s="63" t="s">
        <v>1083</v>
      </c>
      <c r="B69" s="63" t="s">
        <v>1087</v>
      </c>
      <c r="C69" s="62" t="s">
        <v>51</v>
      </c>
      <c r="D69" s="62" t="s">
        <v>52</v>
      </c>
      <c r="E69" s="62" t="s">
        <v>665</v>
      </c>
      <c r="F69" s="97" t="s">
        <v>1121</v>
      </c>
      <c r="G69" s="97" t="s">
        <v>1122</v>
      </c>
      <c r="H69" s="97" t="s">
        <v>1123</v>
      </c>
    </row>
    <row r="70" spans="1:8" ht="29" x14ac:dyDescent="0.35">
      <c r="A70" s="63" t="s">
        <v>1083</v>
      </c>
      <c r="B70" s="63" t="s">
        <v>1088</v>
      </c>
      <c r="C70" s="62" t="s">
        <v>51</v>
      </c>
      <c r="D70" s="62" t="s">
        <v>52</v>
      </c>
      <c r="E70" s="62" t="s">
        <v>665</v>
      </c>
      <c r="F70" s="62" t="s">
        <v>819</v>
      </c>
      <c r="G70" s="62" t="s">
        <v>820</v>
      </c>
      <c r="H70" s="62" t="s">
        <v>918</v>
      </c>
    </row>
    <row r="71" spans="1:8" ht="43.5" x14ac:dyDescent="0.35">
      <c r="A71" s="63" t="s">
        <v>1083</v>
      </c>
      <c r="B71" s="63" t="s">
        <v>1089</v>
      </c>
      <c r="C71" s="62" t="s">
        <v>51</v>
      </c>
      <c r="D71" s="62" t="s">
        <v>52</v>
      </c>
      <c r="E71" s="62" t="s">
        <v>664</v>
      </c>
      <c r="F71" s="97" t="s">
        <v>1198</v>
      </c>
      <c r="G71" s="97" t="s">
        <v>1196</v>
      </c>
      <c r="H71" s="97" t="s">
        <v>1197</v>
      </c>
    </row>
    <row r="72" spans="1:8" ht="29" x14ac:dyDescent="0.35">
      <c r="A72" s="63" t="s">
        <v>1083</v>
      </c>
      <c r="B72" s="63" t="s">
        <v>1090</v>
      </c>
      <c r="C72" s="62" t="s">
        <v>51</v>
      </c>
      <c r="D72" s="62" t="s">
        <v>52</v>
      </c>
      <c r="E72" s="62" t="s">
        <v>689</v>
      </c>
      <c r="F72" s="97" t="s">
        <v>1124</v>
      </c>
      <c r="G72" s="97" t="s">
        <v>1118</v>
      </c>
      <c r="H72" s="97" t="s">
        <v>1119</v>
      </c>
    </row>
    <row r="73" spans="1:8" ht="29" x14ac:dyDescent="0.35">
      <c r="A73" s="63" t="s">
        <v>1083</v>
      </c>
      <c r="B73" s="63" t="s">
        <v>1091</v>
      </c>
      <c r="C73" s="62" t="s">
        <v>51</v>
      </c>
      <c r="D73" s="62" t="s">
        <v>52</v>
      </c>
      <c r="E73" s="62" t="s">
        <v>664</v>
      </c>
      <c r="F73" s="97" t="s">
        <v>1125</v>
      </c>
      <c r="G73" s="97" t="s">
        <v>1115</v>
      </c>
      <c r="H73" s="97" t="s">
        <v>1116</v>
      </c>
    </row>
    <row r="74" spans="1:8" ht="43.5" x14ac:dyDescent="0.35">
      <c r="A74" s="63" t="s">
        <v>1083</v>
      </c>
      <c r="B74" s="63" t="s">
        <v>1092</v>
      </c>
      <c r="C74" s="62" t="s">
        <v>51</v>
      </c>
      <c r="D74" s="62" t="s">
        <v>52</v>
      </c>
      <c r="E74" s="62" t="s">
        <v>664</v>
      </c>
      <c r="F74" s="97" t="s">
        <v>1126</v>
      </c>
      <c r="G74" s="97" t="s">
        <v>1122</v>
      </c>
      <c r="H74" s="97" t="s">
        <v>1123</v>
      </c>
    </row>
    <row r="75" spans="1:8" ht="29.5" thickBot="1" x14ac:dyDescent="0.4">
      <c r="A75" s="111" t="s">
        <v>1083</v>
      </c>
      <c r="B75" s="111" t="s">
        <v>1093</v>
      </c>
      <c r="C75" s="109" t="s">
        <v>51</v>
      </c>
      <c r="D75" s="109" t="s">
        <v>52</v>
      </c>
      <c r="E75" s="109" t="s">
        <v>664</v>
      </c>
      <c r="F75" s="109" t="s">
        <v>919</v>
      </c>
      <c r="G75" s="109" t="s">
        <v>820</v>
      </c>
      <c r="H75" s="109" t="s">
        <v>918</v>
      </c>
    </row>
    <row r="76" spans="1:8" ht="101.5" x14ac:dyDescent="0.35">
      <c r="A76" s="96" t="s">
        <v>658</v>
      </c>
      <c r="B76" s="96" t="s">
        <v>646</v>
      </c>
      <c r="C76" s="97" t="s">
        <v>51</v>
      </c>
      <c r="D76" s="97" t="s">
        <v>52</v>
      </c>
      <c r="E76" s="97" t="s">
        <v>367</v>
      </c>
      <c r="F76" s="97" t="s">
        <v>1048</v>
      </c>
      <c r="G76" s="97" t="s">
        <v>1157</v>
      </c>
      <c r="H76" s="97" t="s">
        <v>1049</v>
      </c>
    </row>
    <row r="77" spans="1:8" ht="87" x14ac:dyDescent="0.35">
      <c r="A77" s="63" t="s">
        <v>658</v>
      </c>
      <c r="B77" s="63" t="s">
        <v>647</v>
      </c>
      <c r="C77" s="62" t="s">
        <v>51</v>
      </c>
      <c r="D77" s="62" t="s">
        <v>52</v>
      </c>
      <c r="E77" s="62" t="s">
        <v>479</v>
      </c>
      <c r="F77" s="62" t="s">
        <v>1199</v>
      </c>
      <c r="G77" s="62" t="s">
        <v>926</v>
      </c>
      <c r="H77" s="62" t="s">
        <v>927</v>
      </c>
    </row>
    <row r="78" spans="1:8" ht="87.5" thickBot="1" x14ac:dyDescent="0.4">
      <c r="A78" s="108" t="s">
        <v>658</v>
      </c>
      <c r="B78" s="108" t="s">
        <v>699</v>
      </c>
      <c r="C78" s="115" t="s">
        <v>51</v>
      </c>
      <c r="D78" s="115" t="s">
        <v>52</v>
      </c>
      <c r="E78" s="115" t="s">
        <v>479</v>
      </c>
      <c r="F78" s="115" t="s">
        <v>1050</v>
      </c>
      <c r="G78" s="115" t="s">
        <v>1157</v>
      </c>
      <c r="H78" s="115" t="s">
        <v>1049</v>
      </c>
    </row>
    <row r="79" spans="1:8" ht="43.5" x14ac:dyDescent="0.35">
      <c r="A79" s="65" t="s">
        <v>1102</v>
      </c>
      <c r="B79" s="63" t="s">
        <v>1105</v>
      </c>
      <c r="C79" s="62" t="s">
        <v>51</v>
      </c>
      <c r="D79" s="62" t="s">
        <v>52</v>
      </c>
      <c r="E79" s="62" t="s">
        <v>479</v>
      </c>
      <c r="F79" s="97" t="s">
        <v>1051</v>
      </c>
      <c r="G79" s="102" t="s">
        <v>1109</v>
      </c>
      <c r="H79" s="97" t="s">
        <v>1052</v>
      </c>
    </row>
    <row r="80" spans="1:8" ht="58" x14ac:dyDescent="0.35">
      <c r="A80" s="65" t="s">
        <v>1102</v>
      </c>
      <c r="B80" s="63" t="s">
        <v>1106</v>
      </c>
      <c r="C80" s="62" t="s">
        <v>51</v>
      </c>
      <c r="D80" s="62" t="s">
        <v>52</v>
      </c>
      <c r="E80" s="62" t="s">
        <v>479</v>
      </c>
      <c r="F80" s="97" t="s">
        <v>1110</v>
      </c>
      <c r="G80" s="102" t="s">
        <v>1111</v>
      </c>
      <c r="H80" s="97" t="s">
        <v>1112</v>
      </c>
    </row>
    <row r="81" spans="1:8" ht="58" x14ac:dyDescent="0.35">
      <c r="A81" s="65" t="s">
        <v>1102</v>
      </c>
      <c r="B81" s="63" t="s">
        <v>1107</v>
      </c>
      <c r="C81" s="62" t="s">
        <v>51</v>
      </c>
      <c r="D81" s="62" t="s">
        <v>52</v>
      </c>
      <c r="E81" s="62" t="s">
        <v>479</v>
      </c>
      <c r="F81" s="97" t="s">
        <v>1113</v>
      </c>
      <c r="G81" s="102" t="s">
        <v>1109</v>
      </c>
      <c r="H81" s="97" t="s">
        <v>1052</v>
      </c>
    </row>
    <row r="82" spans="1:8" ht="73" thickBot="1" x14ac:dyDescent="0.4">
      <c r="A82" s="116" t="s">
        <v>1102</v>
      </c>
      <c r="B82" s="111" t="s">
        <v>1108</v>
      </c>
      <c r="C82" s="109" t="s">
        <v>51</v>
      </c>
      <c r="D82" s="109" t="s">
        <v>52</v>
      </c>
      <c r="E82" s="109" t="s">
        <v>479</v>
      </c>
      <c r="F82" s="115" t="s">
        <v>1114</v>
      </c>
      <c r="G82" s="112" t="s">
        <v>1111</v>
      </c>
      <c r="H82" s="115" t="s">
        <v>1112</v>
      </c>
    </row>
    <row r="83" spans="1:8" ht="58" x14ac:dyDescent="0.35">
      <c r="A83" s="103" t="s">
        <v>694</v>
      </c>
      <c r="B83" s="96" t="s">
        <v>695</v>
      </c>
      <c r="C83" s="97" t="s">
        <v>51</v>
      </c>
      <c r="D83" s="97" t="s">
        <v>52</v>
      </c>
      <c r="E83" s="97" t="s">
        <v>367</v>
      </c>
      <c r="F83" s="97" t="s">
        <v>1053</v>
      </c>
      <c r="G83" s="102" t="s">
        <v>1054</v>
      </c>
      <c r="H83" s="97" t="s">
        <v>1052</v>
      </c>
    </row>
    <row r="84" spans="1:8" ht="43.5" x14ac:dyDescent="0.35">
      <c r="A84" s="65" t="s">
        <v>694</v>
      </c>
      <c r="B84" s="63" t="s">
        <v>696</v>
      </c>
      <c r="C84" s="62" t="s">
        <v>51</v>
      </c>
      <c r="D84" s="62" t="s">
        <v>52</v>
      </c>
      <c r="E84" s="62" t="s">
        <v>367</v>
      </c>
      <c r="F84" s="62" t="s">
        <v>924</v>
      </c>
      <c r="G84" s="52" t="s">
        <v>922</v>
      </c>
      <c r="H84" s="62" t="s">
        <v>923</v>
      </c>
    </row>
    <row r="85" spans="1:8" ht="58" x14ac:dyDescent="0.35">
      <c r="A85" s="103" t="s">
        <v>694</v>
      </c>
      <c r="B85" s="96" t="s">
        <v>697</v>
      </c>
      <c r="C85" s="97" t="s">
        <v>51</v>
      </c>
      <c r="D85" s="97" t="s">
        <v>52</v>
      </c>
      <c r="E85" s="97" t="s">
        <v>367</v>
      </c>
      <c r="F85" s="97" t="s">
        <v>1055</v>
      </c>
      <c r="G85" s="102" t="s">
        <v>1054</v>
      </c>
      <c r="H85" s="97" t="s">
        <v>1056</v>
      </c>
    </row>
    <row r="86" spans="1:8" ht="29.5" thickBot="1" x14ac:dyDescent="0.4">
      <c r="A86" s="116" t="s">
        <v>694</v>
      </c>
      <c r="B86" s="111" t="s">
        <v>698</v>
      </c>
      <c r="C86" s="109" t="s">
        <v>51</v>
      </c>
      <c r="D86" s="109" t="s">
        <v>52</v>
      </c>
      <c r="E86" s="109" t="s">
        <v>367</v>
      </c>
      <c r="F86" s="109" t="s">
        <v>925</v>
      </c>
      <c r="G86" s="110" t="s">
        <v>922</v>
      </c>
      <c r="H86" s="109" t="s">
        <v>923</v>
      </c>
    </row>
    <row r="87" spans="1:8" ht="43.5" x14ac:dyDescent="0.35">
      <c r="A87" s="65" t="s">
        <v>648</v>
      </c>
      <c r="B87" s="63" t="s">
        <v>649</v>
      </c>
      <c r="C87" s="62" t="s">
        <v>51</v>
      </c>
      <c r="D87" s="62" t="s">
        <v>52</v>
      </c>
      <c r="E87" s="62" t="s">
        <v>479</v>
      </c>
      <c r="F87" s="62" t="s">
        <v>666</v>
      </c>
      <c r="G87" s="52" t="s">
        <v>667</v>
      </c>
      <c r="H87" s="62" t="s">
        <v>911</v>
      </c>
    </row>
    <row r="88" spans="1:8" ht="29" x14ac:dyDescent="0.35">
      <c r="A88" s="65" t="s">
        <v>648</v>
      </c>
      <c r="B88" s="63" t="s">
        <v>650</v>
      </c>
      <c r="C88" s="62" t="s">
        <v>51</v>
      </c>
      <c r="D88" s="62" t="s">
        <v>52</v>
      </c>
      <c r="E88" s="62" t="s">
        <v>479</v>
      </c>
      <c r="F88" s="62" t="s">
        <v>678</v>
      </c>
      <c r="G88" s="52" t="s">
        <v>668</v>
      </c>
      <c r="H88" s="62" t="s">
        <v>669</v>
      </c>
    </row>
    <row r="89" spans="1:8" ht="29.5" thickBot="1" x14ac:dyDescent="0.4">
      <c r="A89" s="116" t="s">
        <v>648</v>
      </c>
      <c r="B89" s="111" t="s">
        <v>651</v>
      </c>
      <c r="C89" s="109" t="s">
        <v>51</v>
      </c>
      <c r="D89" s="109" t="s">
        <v>52</v>
      </c>
      <c r="E89" s="109" t="s">
        <v>479</v>
      </c>
      <c r="F89" s="115" t="s">
        <v>1159</v>
      </c>
      <c r="G89" s="112" t="s">
        <v>1160</v>
      </c>
      <c r="H89" s="115" t="s">
        <v>1161</v>
      </c>
    </row>
    <row r="90" spans="1:8" ht="58" x14ac:dyDescent="0.35">
      <c r="A90" s="63" t="s">
        <v>732</v>
      </c>
      <c r="B90" s="63" t="s">
        <v>733</v>
      </c>
      <c r="C90" s="62" t="s">
        <v>51</v>
      </c>
      <c r="D90" s="62" t="s">
        <v>52</v>
      </c>
      <c r="E90" s="62" t="s">
        <v>479</v>
      </c>
      <c r="F90" s="97" t="s">
        <v>1162</v>
      </c>
      <c r="G90" s="97" t="s">
        <v>1163</v>
      </c>
      <c r="H90" s="97" t="s">
        <v>1164</v>
      </c>
    </row>
    <row r="91" spans="1:8" ht="43.5" x14ac:dyDescent="0.35">
      <c r="A91" s="63" t="s">
        <v>732</v>
      </c>
      <c r="B91" s="63" t="s">
        <v>734</v>
      </c>
      <c r="C91" s="62" t="s">
        <v>51</v>
      </c>
      <c r="D91" s="62" t="s">
        <v>52</v>
      </c>
      <c r="E91" s="62" t="s">
        <v>479</v>
      </c>
      <c r="F91" s="62" t="s">
        <v>1191</v>
      </c>
      <c r="G91" s="97" t="s">
        <v>1192</v>
      </c>
      <c r="H91" s="62" t="s">
        <v>1193</v>
      </c>
    </row>
    <row r="92" spans="1:8" x14ac:dyDescent="0.35">
      <c r="A92" s="63" t="s">
        <v>732</v>
      </c>
      <c r="B92" s="63" t="s">
        <v>735</v>
      </c>
      <c r="C92" s="62" t="s">
        <v>49</v>
      </c>
      <c r="D92" s="62" t="s">
        <v>50</v>
      </c>
      <c r="E92" s="62" t="s">
        <v>369</v>
      </c>
      <c r="F92" s="62" t="s">
        <v>602</v>
      </c>
      <c r="H92" s="62"/>
    </row>
    <row r="93" spans="1:8" x14ac:dyDescent="0.35">
      <c r="A93" s="63" t="s">
        <v>732</v>
      </c>
      <c r="B93" s="63" t="s">
        <v>736</v>
      </c>
      <c r="C93" s="62" t="s">
        <v>49</v>
      </c>
      <c r="D93" s="62" t="s">
        <v>50</v>
      </c>
      <c r="E93" s="61" t="s">
        <v>672</v>
      </c>
      <c r="F93" s="62" t="s">
        <v>601</v>
      </c>
      <c r="H93" s="62"/>
    </row>
    <row r="94" spans="1:8" x14ac:dyDescent="0.35">
      <c r="A94" s="96" t="s">
        <v>732</v>
      </c>
      <c r="B94" s="96" t="s">
        <v>1064</v>
      </c>
      <c r="C94" s="97" t="s">
        <v>49</v>
      </c>
      <c r="D94" s="97" t="s">
        <v>50</v>
      </c>
      <c r="E94" s="105" t="s">
        <v>600</v>
      </c>
      <c r="F94" s="105" t="s">
        <v>1094</v>
      </c>
      <c r="G94" s="102"/>
      <c r="H94" s="97"/>
    </row>
    <row r="95" spans="1:8" ht="29" x14ac:dyDescent="0.35">
      <c r="A95" s="96" t="s">
        <v>732</v>
      </c>
      <c r="B95" s="96" t="s">
        <v>1065</v>
      </c>
      <c r="C95" s="97" t="s">
        <v>49</v>
      </c>
      <c r="D95" s="97" t="s">
        <v>50</v>
      </c>
      <c r="E95" s="105" t="s">
        <v>600</v>
      </c>
      <c r="F95" s="105" t="s">
        <v>1095</v>
      </c>
      <c r="G95" s="102"/>
      <c r="H95" s="97"/>
    </row>
    <row r="96" spans="1:8" ht="15" thickBot="1" x14ac:dyDescent="0.4">
      <c r="A96" s="111" t="s">
        <v>732</v>
      </c>
      <c r="B96" s="111" t="s">
        <v>936</v>
      </c>
      <c r="C96" s="109" t="s">
        <v>49</v>
      </c>
      <c r="D96" s="109" t="s">
        <v>50</v>
      </c>
      <c r="E96" s="117" t="s">
        <v>605</v>
      </c>
      <c r="F96" s="109" t="s">
        <v>937</v>
      </c>
      <c r="G96" s="110"/>
      <c r="H96" s="109"/>
    </row>
    <row r="97" spans="1:8" x14ac:dyDescent="0.35">
      <c r="A97" s="63" t="s">
        <v>1137</v>
      </c>
      <c r="B97" s="63" t="s">
        <v>943</v>
      </c>
      <c r="C97" s="62" t="s">
        <v>51</v>
      </c>
      <c r="D97" s="62" t="s">
        <v>52</v>
      </c>
      <c r="E97" s="67" t="s">
        <v>739</v>
      </c>
      <c r="F97" s="97" t="s">
        <v>1165</v>
      </c>
      <c r="G97" s="102" t="s">
        <v>1166</v>
      </c>
      <c r="H97" s="97" t="s">
        <v>1167</v>
      </c>
    </row>
    <row r="98" spans="1:8" ht="29" x14ac:dyDescent="0.35">
      <c r="A98" s="63" t="s">
        <v>1137</v>
      </c>
      <c r="B98" s="63" t="s">
        <v>737</v>
      </c>
      <c r="C98" s="62" t="s">
        <v>51</v>
      </c>
      <c r="D98" s="62" t="s">
        <v>50</v>
      </c>
      <c r="E98" s="67" t="s">
        <v>739</v>
      </c>
      <c r="F98" s="97" t="s">
        <v>1168</v>
      </c>
      <c r="G98" s="102" t="s">
        <v>1166</v>
      </c>
      <c r="H98" s="97" t="s">
        <v>1167</v>
      </c>
    </row>
    <row r="99" spans="1:8" x14ac:dyDescent="0.35">
      <c r="A99" s="63" t="s">
        <v>1137</v>
      </c>
      <c r="B99" s="63" t="s">
        <v>944</v>
      </c>
      <c r="C99" s="62" t="s">
        <v>51</v>
      </c>
      <c r="D99" s="62" t="s">
        <v>52</v>
      </c>
      <c r="E99" s="102" t="s">
        <v>1058</v>
      </c>
      <c r="F99" s="97" t="s">
        <v>1169</v>
      </c>
      <c r="G99" s="102" t="s">
        <v>1166</v>
      </c>
      <c r="H99" s="97" t="s">
        <v>1167</v>
      </c>
    </row>
    <row r="100" spans="1:8" ht="29" x14ac:dyDescent="0.35">
      <c r="A100" s="63" t="s">
        <v>1137</v>
      </c>
      <c r="B100" s="63" t="s">
        <v>941</v>
      </c>
      <c r="C100" s="62" t="s">
        <v>51</v>
      </c>
      <c r="D100" s="62" t="s">
        <v>50</v>
      </c>
      <c r="E100" s="102" t="s">
        <v>1058</v>
      </c>
      <c r="F100" s="97" t="s">
        <v>1170</v>
      </c>
      <c r="G100" s="102" t="s">
        <v>1166</v>
      </c>
      <c r="H100" s="97" t="s">
        <v>1167</v>
      </c>
    </row>
    <row r="101" spans="1:8" x14ac:dyDescent="0.35">
      <c r="A101" s="63" t="s">
        <v>1137</v>
      </c>
      <c r="B101" s="63" t="s">
        <v>945</v>
      </c>
      <c r="C101" s="62" t="s">
        <v>51</v>
      </c>
      <c r="D101" s="62" t="s">
        <v>52</v>
      </c>
      <c r="E101" s="67" t="s">
        <v>739</v>
      </c>
      <c r="F101" s="97" t="s">
        <v>1171</v>
      </c>
      <c r="G101" s="102" t="s">
        <v>938</v>
      </c>
      <c r="H101" s="119" t="s">
        <v>835</v>
      </c>
    </row>
    <row r="102" spans="1:8" x14ac:dyDescent="0.35">
      <c r="A102" s="63" t="s">
        <v>1137</v>
      </c>
      <c r="B102" s="63" t="s">
        <v>738</v>
      </c>
      <c r="C102" s="62" t="s">
        <v>51</v>
      </c>
      <c r="D102" s="62" t="s">
        <v>50</v>
      </c>
      <c r="E102" s="67" t="s">
        <v>739</v>
      </c>
      <c r="F102" s="97" t="s">
        <v>1172</v>
      </c>
      <c r="G102" s="102" t="s">
        <v>938</v>
      </c>
      <c r="H102" s="119" t="s">
        <v>835</v>
      </c>
    </row>
    <row r="103" spans="1:8" x14ac:dyDescent="0.35">
      <c r="A103" s="63" t="s">
        <v>1137</v>
      </c>
      <c r="B103" s="63" t="s">
        <v>946</v>
      </c>
      <c r="C103" s="62" t="s">
        <v>51</v>
      </c>
      <c r="D103" s="62" t="s">
        <v>52</v>
      </c>
      <c r="E103" s="102" t="s">
        <v>1058</v>
      </c>
      <c r="F103" s="97" t="s">
        <v>1173</v>
      </c>
      <c r="G103" s="102" t="s">
        <v>938</v>
      </c>
      <c r="H103" s="119" t="s">
        <v>835</v>
      </c>
    </row>
    <row r="104" spans="1:8" ht="29" x14ac:dyDescent="0.35">
      <c r="A104" s="63" t="s">
        <v>1137</v>
      </c>
      <c r="B104" s="63" t="s">
        <v>942</v>
      </c>
      <c r="C104" s="62" t="s">
        <v>51</v>
      </c>
      <c r="D104" s="62" t="s">
        <v>50</v>
      </c>
      <c r="E104" s="102" t="s">
        <v>1058</v>
      </c>
      <c r="F104" s="97" t="s">
        <v>1174</v>
      </c>
      <c r="G104" s="102" t="s">
        <v>938</v>
      </c>
      <c r="H104" s="119" t="s">
        <v>835</v>
      </c>
    </row>
    <row r="105" spans="1:8" ht="43.5" x14ac:dyDescent="0.35">
      <c r="A105" s="63" t="s">
        <v>1137</v>
      </c>
      <c r="B105" s="63" t="s">
        <v>1138</v>
      </c>
      <c r="C105" s="62" t="s">
        <v>51</v>
      </c>
      <c r="D105" s="62" t="s">
        <v>52</v>
      </c>
      <c r="E105" s="62" t="s">
        <v>479</v>
      </c>
      <c r="F105" s="97" t="s">
        <v>1139</v>
      </c>
      <c r="G105" s="102" t="s">
        <v>1140</v>
      </c>
      <c r="H105" s="97" t="s">
        <v>1141</v>
      </c>
    </row>
    <row r="106" spans="1:8" s="118" customFormat="1" ht="58.5" thickBot="1" x14ac:dyDescent="0.4">
      <c r="A106" s="111" t="s">
        <v>1137</v>
      </c>
      <c r="B106" s="111" t="s">
        <v>1142</v>
      </c>
      <c r="C106" s="109" t="s">
        <v>51</v>
      </c>
      <c r="D106" s="109" t="s">
        <v>50</v>
      </c>
      <c r="E106" s="109" t="s">
        <v>479</v>
      </c>
      <c r="F106" s="115" t="s">
        <v>1143</v>
      </c>
      <c r="G106" s="112" t="s">
        <v>1140</v>
      </c>
      <c r="H106" s="115" t="s">
        <v>1141</v>
      </c>
    </row>
    <row r="107" spans="1:8" ht="58" x14ac:dyDescent="0.35">
      <c r="A107" s="65" t="s">
        <v>652</v>
      </c>
      <c r="B107" s="63" t="s">
        <v>81</v>
      </c>
      <c r="C107" s="62" t="s">
        <v>51</v>
      </c>
      <c r="D107" s="62" t="s">
        <v>659</v>
      </c>
      <c r="E107" s="97" t="s">
        <v>1060</v>
      </c>
      <c r="F107" s="62" t="s">
        <v>948</v>
      </c>
      <c r="G107" s="52" t="s">
        <v>949</v>
      </c>
      <c r="H107" s="62" t="s">
        <v>950</v>
      </c>
    </row>
    <row r="108" spans="1:8" ht="29" x14ac:dyDescent="0.35">
      <c r="A108" s="103" t="s">
        <v>652</v>
      </c>
      <c r="B108" s="96" t="s">
        <v>789</v>
      </c>
      <c r="C108" s="62" t="s">
        <v>51</v>
      </c>
      <c r="D108" s="62" t="s">
        <v>659</v>
      </c>
      <c r="E108" s="97" t="s">
        <v>1066</v>
      </c>
      <c r="F108" s="97" t="s">
        <v>1069</v>
      </c>
      <c r="G108" s="102" t="s">
        <v>1067</v>
      </c>
      <c r="H108" s="97" t="s">
        <v>1068</v>
      </c>
    </row>
    <row r="109" spans="1:8" ht="43.5" x14ac:dyDescent="0.35">
      <c r="A109" s="65" t="s">
        <v>652</v>
      </c>
      <c r="B109" s="63" t="s">
        <v>75</v>
      </c>
      <c r="C109" s="62" t="s">
        <v>51</v>
      </c>
      <c r="D109" s="62" t="s">
        <v>659</v>
      </c>
      <c r="E109" s="97" t="s">
        <v>1070</v>
      </c>
      <c r="F109" s="97" t="s">
        <v>1175</v>
      </c>
      <c r="G109" s="102" t="s">
        <v>1176</v>
      </c>
      <c r="H109" s="97" t="s">
        <v>1177</v>
      </c>
    </row>
    <row r="110" spans="1:8" x14ac:dyDescent="0.35">
      <c r="A110" s="65" t="s">
        <v>652</v>
      </c>
      <c r="B110" s="63" t="s">
        <v>83</v>
      </c>
      <c r="C110" s="62" t="s">
        <v>51</v>
      </c>
      <c r="D110" s="62" t="s">
        <v>659</v>
      </c>
      <c r="E110" s="97" t="s">
        <v>1071</v>
      </c>
      <c r="F110" s="62" t="s">
        <v>674</v>
      </c>
      <c r="G110" s="52" t="s">
        <v>358</v>
      </c>
      <c r="H110" s="51">
        <v>969696</v>
      </c>
    </row>
    <row r="111" spans="1:8" ht="58" x14ac:dyDescent="0.35">
      <c r="A111" s="65" t="s">
        <v>652</v>
      </c>
      <c r="B111" s="63" t="s">
        <v>84</v>
      </c>
      <c r="C111" s="62" t="s">
        <v>51</v>
      </c>
      <c r="D111" s="62" t="s">
        <v>659</v>
      </c>
      <c r="E111" s="97" t="s">
        <v>1071</v>
      </c>
      <c r="F111" s="97" t="s">
        <v>1200</v>
      </c>
      <c r="G111" s="102" t="s">
        <v>952</v>
      </c>
      <c r="H111" s="97" t="s">
        <v>953</v>
      </c>
    </row>
    <row r="112" spans="1:8" ht="43.5" x14ac:dyDescent="0.35">
      <c r="A112" s="65" t="s">
        <v>652</v>
      </c>
      <c r="B112" s="63" t="s">
        <v>914</v>
      </c>
      <c r="C112" s="62" t="s">
        <v>51</v>
      </c>
      <c r="D112" s="62" t="s">
        <v>659</v>
      </c>
      <c r="E112" s="97" t="s">
        <v>1066</v>
      </c>
      <c r="F112" s="97" t="s">
        <v>1178</v>
      </c>
      <c r="G112" s="102" t="s">
        <v>1179</v>
      </c>
      <c r="H112" s="97" t="s">
        <v>1180</v>
      </c>
    </row>
    <row r="113" spans="1:8" ht="43.5" x14ac:dyDescent="0.35">
      <c r="A113" s="65" t="s">
        <v>652</v>
      </c>
      <c r="B113" s="63" t="s">
        <v>951</v>
      </c>
      <c r="C113" s="62" t="s">
        <v>51</v>
      </c>
      <c r="D113" s="62" t="s">
        <v>659</v>
      </c>
      <c r="E113" s="97" t="s">
        <v>1066</v>
      </c>
      <c r="F113" s="97" t="s">
        <v>1181</v>
      </c>
      <c r="G113" s="102" t="s">
        <v>1182</v>
      </c>
      <c r="H113" s="97" t="s">
        <v>1183</v>
      </c>
    </row>
    <row r="114" spans="1:8" ht="29.5" thickBot="1" x14ac:dyDescent="0.4">
      <c r="A114" s="116" t="s">
        <v>652</v>
      </c>
      <c r="B114" s="111" t="s">
        <v>792</v>
      </c>
      <c r="C114" s="109" t="s">
        <v>51</v>
      </c>
      <c r="D114" s="109" t="s">
        <v>659</v>
      </c>
      <c r="E114" s="115" t="s">
        <v>1075</v>
      </c>
      <c r="F114" s="109" t="s">
        <v>1184</v>
      </c>
      <c r="G114" s="110" t="s">
        <v>1185</v>
      </c>
      <c r="H114" s="109" t="s">
        <v>1186</v>
      </c>
    </row>
    <row r="115" spans="1:8" x14ac:dyDescent="0.35">
      <c r="A115" s="65" t="s">
        <v>653</v>
      </c>
      <c r="B115" s="63" t="s">
        <v>654</v>
      </c>
      <c r="C115" s="62" t="s">
        <v>49</v>
      </c>
      <c r="D115" s="62" t="s">
        <v>50</v>
      </c>
      <c r="E115" s="97" t="s">
        <v>1072</v>
      </c>
      <c r="F115" s="62" t="s">
        <v>675</v>
      </c>
      <c r="H115" s="62"/>
    </row>
    <row r="116" spans="1:8" ht="29" x14ac:dyDescent="0.35">
      <c r="A116" s="65" t="s">
        <v>653</v>
      </c>
      <c r="B116" s="63" t="s">
        <v>655</v>
      </c>
      <c r="C116" s="97" t="s">
        <v>49</v>
      </c>
      <c r="D116" s="62" t="s">
        <v>50</v>
      </c>
      <c r="E116" s="97" t="s">
        <v>1073</v>
      </c>
      <c r="F116" s="97" t="s">
        <v>1077</v>
      </c>
      <c r="G116" s="102"/>
      <c r="H116" s="97"/>
    </row>
    <row r="117" spans="1:8" x14ac:dyDescent="0.35">
      <c r="A117" s="65" t="s">
        <v>653</v>
      </c>
      <c r="B117" s="63" t="s">
        <v>656</v>
      </c>
      <c r="C117" s="62" t="s">
        <v>49</v>
      </c>
      <c r="D117" s="62" t="s">
        <v>50</v>
      </c>
      <c r="E117" s="97" t="s">
        <v>1074</v>
      </c>
      <c r="F117" s="62" t="s">
        <v>676</v>
      </c>
      <c r="H117" s="62"/>
    </row>
    <row r="118" spans="1:8" x14ac:dyDescent="0.35">
      <c r="A118" s="65" t="s">
        <v>653</v>
      </c>
      <c r="B118" s="63" t="s">
        <v>657</v>
      </c>
      <c r="C118" s="62" t="s">
        <v>49</v>
      </c>
      <c r="D118" s="62" t="s">
        <v>50</v>
      </c>
      <c r="E118" s="97" t="s">
        <v>1074</v>
      </c>
      <c r="F118" s="62" t="s">
        <v>677</v>
      </c>
      <c r="H118" s="62"/>
    </row>
    <row r="119" spans="1:8" ht="29.5" thickBot="1" x14ac:dyDescent="0.4">
      <c r="A119" s="116" t="s">
        <v>653</v>
      </c>
      <c r="B119" s="111" t="s">
        <v>803</v>
      </c>
      <c r="C119" s="109" t="s">
        <v>49</v>
      </c>
      <c r="D119" s="109" t="s">
        <v>50</v>
      </c>
      <c r="E119" s="115" t="s">
        <v>1076</v>
      </c>
      <c r="F119" s="109" t="s">
        <v>804</v>
      </c>
      <c r="G119" s="110"/>
      <c r="H119" s="109"/>
    </row>
  </sheetData>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9"/>
  </sheetPr>
  <dimension ref="A1:H188"/>
  <sheetViews>
    <sheetView workbookViewId="0">
      <selection activeCell="B16" sqref="B16"/>
    </sheetView>
  </sheetViews>
  <sheetFormatPr defaultRowHeight="14.5" x14ac:dyDescent="0.35"/>
  <cols>
    <col min="1" max="1" width="13.26953125" customWidth="1"/>
    <col min="2" max="2" width="9.08984375" style="73"/>
    <col min="4" max="4" width="46" customWidth="1"/>
    <col min="5" max="5" width="9.08984375" customWidth="1"/>
  </cols>
  <sheetData>
    <row r="1" spans="1:4" x14ac:dyDescent="0.35">
      <c r="A1" s="55" t="s">
        <v>858</v>
      </c>
      <c r="B1" s="71"/>
      <c r="C1" s="54"/>
      <c r="D1" s="54"/>
    </row>
    <row r="2" spans="1:4" x14ac:dyDescent="0.35">
      <c r="A2" s="70" t="s">
        <v>822</v>
      </c>
      <c r="B2" s="72" t="s">
        <v>823</v>
      </c>
      <c r="C2" s="70" t="s">
        <v>824</v>
      </c>
      <c r="D2" s="70" t="s">
        <v>825</v>
      </c>
    </row>
    <row r="3" spans="1:4" x14ac:dyDescent="0.35">
      <c r="A3" s="61" t="s">
        <v>832</v>
      </c>
      <c r="B3" s="73" t="s">
        <v>843</v>
      </c>
      <c r="C3" s="79"/>
      <c r="D3" t="s">
        <v>454</v>
      </c>
    </row>
    <row r="4" spans="1:4" x14ac:dyDescent="0.35">
      <c r="A4" s="61" t="s">
        <v>840</v>
      </c>
      <c r="B4" s="74" t="s">
        <v>841</v>
      </c>
      <c r="C4" s="78"/>
      <c r="D4" t="s">
        <v>80</v>
      </c>
    </row>
    <row r="5" spans="1:4" x14ac:dyDescent="0.35">
      <c r="A5" t="s">
        <v>869</v>
      </c>
      <c r="B5" s="73" t="s">
        <v>863</v>
      </c>
      <c r="C5" s="89"/>
      <c r="D5" t="s">
        <v>79</v>
      </c>
    </row>
    <row r="6" spans="1:4" x14ac:dyDescent="0.35">
      <c r="A6" s="61" t="s">
        <v>847</v>
      </c>
      <c r="B6" s="73" t="s">
        <v>864</v>
      </c>
      <c r="C6" s="83"/>
      <c r="D6" t="s">
        <v>859</v>
      </c>
    </row>
    <row r="7" spans="1:4" x14ac:dyDescent="0.35">
      <c r="A7" s="61" t="s">
        <v>870</v>
      </c>
      <c r="B7" s="73" t="s">
        <v>673</v>
      </c>
      <c r="C7" s="88"/>
      <c r="D7" t="s">
        <v>860</v>
      </c>
    </row>
    <row r="8" spans="1:4" x14ac:dyDescent="0.35">
      <c r="A8" t="s">
        <v>868</v>
      </c>
      <c r="B8" s="73" t="s">
        <v>865</v>
      </c>
      <c r="C8" s="91"/>
      <c r="D8" t="s">
        <v>473</v>
      </c>
    </row>
    <row r="9" spans="1:4" x14ac:dyDescent="0.35">
      <c r="A9" s="61" t="s">
        <v>848</v>
      </c>
      <c r="B9" s="73" t="s">
        <v>844</v>
      </c>
      <c r="C9" s="82"/>
      <c r="D9" t="s">
        <v>476</v>
      </c>
    </row>
    <row r="10" spans="1:4" x14ac:dyDescent="0.35">
      <c r="A10" s="61" t="s">
        <v>821</v>
      </c>
      <c r="B10" s="75" t="s">
        <v>828</v>
      </c>
      <c r="C10" s="69"/>
      <c r="D10" t="s">
        <v>77</v>
      </c>
    </row>
    <row r="11" spans="1:4" x14ac:dyDescent="0.35">
      <c r="A11" s="61" t="s">
        <v>849</v>
      </c>
      <c r="B11" s="73" t="s">
        <v>845</v>
      </c>
      <c r="C11" s="84"/>
      <c r="D11" t="s">
        <v>76</v>
      </c>
    </row>
    <row r="12" spans="1:4" x14ac:dyDescent="0.35">
      <c r="A12" s="61" t="s">
        <v>831</v>
      </c>
      <c r="B12" s="74" t="s">
        <v>836</v>
      </c>
      <c r="C12" s="80"/>
      <c r="D12" t="s">
        <v>861</v>
      </c>
    </row>
    <row r="13" spans="1:4" x14ac:dyDescent="0.35">
      <c r="A13" t="s">
        <v>872</v>
      </c>
      <c r="B13" s="73" t="s">
        <v>866</v>
      </c>
      <c r="C13" s="90"/>
      <c r="D13" t="s">
        <v>791</v>
      </c>
    </row>
    <row r="14" spans="1:4" x14ac:dyDescent="0.35">
      <c r="A14" s="61" t="s">
        <v>834</v>
      </c>
      <c r="B14" s="74" t="s">
        <v>835</v>
      </c>
      <c r="C14" s="68"/>
      <c r="D14" t="s">
        <v>319</v>
      </c>
    </row>
    <row r="15" spans="1:4" s="61" customFormat="1" x14ac:dyDescent="0.35">
      <c r="A15" s="61" t="s">
        <v>915</v>
      </c>
      <c r="B15" s="74" t="s">
        <v>917</v>
      </c>
      <c r="C15" s="94"/>
      <c r="D15" s="61" t="s">
        <v>914</v>
      </c>
    </row>
    <row r="16" spans="1:4" s="61" customFormat="1" x14ac:dyDescent="0.35">
      <c r="A16" s="61" t="s">
        <v>916</v>
      </c>
      <c r="B16" s="74">
        <v>740000</v>
      </c>
      <c r="C16" s="95"/>
      <c r="D16" s="61" t="s">
        <v>789</v>
      </c>
    </row>
    <row r="17" spans="1:4" x14ac:dyDescent="0.35">
      <c r="A17" s="61" t="s">
        <v>850</v>
      </c>
      <c r="B17" s="73" t="s">
        <v>846</v>
      </c>
      <c r="C17" s="85"/>
      <c r="D17" t="s">
        <v>320</v>
      </c>
    </row>
    <row r="18" spans="1:4" x14ac:dyDescent="0.35">
      <c r="A18" s="61" t="s">
        <v>833</v>
      </c>
      <c r="B18" s="74" t="s">
        <v>838</v>
      </c>
      <c r="C18" s="77"/>
      <c r="D18" t="s">
        <v>316</v>
      </c>
    </row>
    <row r="19" spans="1:4" x14ac:dyDescent="0.35">
      <c r="A19" s="67" t="s">
        <v>857</v>
      </c>
      <c r="B19" s="86" t="s">
        <v>856</v>
      </c>
      <c r="C19" s="87"/>
      <c r="D19" t="s">
        <v>464</v>
      </c>
    </row>
    <row r="20" spans="1:4" x14ac:dyDescent="0.35">
      <c r="A20" s="61" t="s">
        <v>827</v>
      </c>
      <c r="B20" s="74" t="s">
        <v>837</v>
      </c>
      <c r="C20" s="76"/>
      <c r="D20" t="s">
        <v>467</v>
      </c>
    </row>
    <row r="21" spans="1:4" x14ac:dyDescent="0.35">
      <c r="A21" t="s">
        <v>873</v>
      </c>
      <c r="B21" s="73" t="s">
        <v>867</v>
      </c>
      <c r="C21" s="92"/>
      <c r="D21" t="s">
        <v>862</v>
      </c>
    </row>
    <row r="23" spans="1:4" s="61" customFormat="1" x14ac:dyDescent="0.35">
      <c r="A23" s="55" t="s">
        <v>842</v>
      </c>
      <c r="B23" s="71"/>
      <c r="C23" s="54"/>
      <c r="D23" s="54"/>
    </row>
    <row r="24" spans="1:4" s="70" customFormat="1" x14ac:dyDescent="0.35">
      <c r="A24" s="70" t="s">
        <v>822</v>
      </c>
      <c r="B24" s="72" t="s">
        <v>823</v>
      </c>
      <c r="C24" s="70" t="s">
        <v>824</v>
      </c>
      <c r="D24" s="70" t="s">
        <v>908</v>
      </c>
    </row>
    <row r="25" spans="1:4" x14ac:dyDescent="0.35">
      <c r="A25" t="s">
        <v>848</v>
      </c>
      <c r="B25" s="73" t="s">
        <v>844</v>
      </c>
      <c r="C25" s="82"/>
      <c r="D25" t="s">
        <v>910</v>
      </c>
    </row>
    <row r="26" spans="1:4" s="61" customFormat="1" x14ac:dyDescent="0.35">
      <c r="A26" s="61" t="s">
        <v>821</v>
      </c>
      <c r="B26" s="75" t="s">
        <v>828</v>
      </c>
      <c r="C26" s="69"/>
      <c r="D26" s="61" t="s">
        <v>909</v>
      </c>
    </row>
    <row r="27" spans="1:4" x14ac:dyDescent="0.35">
      <c r="A27" t="s">
        <v>833</v>
      </c>
      <c r="B27" s="73" t="s">
        <v>838</v>
      </c>
      <c r="C27" s="77"/>
      <c r="D27" t="s">
        <v>4</v>
      </c>
    </row>
    <row r="28" spans="1:4" x14ac:dyDescent="0.35">
      <c r="A28" t="s">
        <v>847</v>
      </c>
      <c r="B28" s="73" t="s">
        <v>864</v>
      </c>
      <c r="C28" s="83"/>
      <c r="D28" t="s">
        <v>81</v>
      </c>
    </row>
    <row r="29" spans="1:4" x14ac:dyDescent="0.35">
      <c r="A29" t="s">
        <v>827</v>
      </c>
      <c r="B29" s="73">
        <v>969696</v>
      </c>
      <c r="C29" s="76"/>
      <c r="D29" t="s">
        <v>7</v>
      </c>
    </row>
    <row r="30" spans="1:4" x14ac:dyDescent="0.35">
      <c r="A30" t="s">
        <v>840</v>
      </c>
      <c r="B30" s="73" t="s">
        <v>841</v>
      </c>
      <c r="C30" s="78"/>
      <c r="D30" t="s">
        <v>743</v>
      </c>
    </row>
    <row r="31" spans="1:4" x14ac:dyDescent="0.35">
      <c r="A31" t="s">
        <v>849</v>
      </c>
      <c r="B31" s="73" t="s">
        <v>845</v>
      </c>
      <c r="C31" s="84"/>
      <c r="D31" t="s">
        <v>127</v>
      </c>
    </row>
    <row r="32" spans="1:4" s="61" customFormat="1" x14ac:dyDescent="0.35">
      <c r="A32" s="61" t="s">
        <v>850</v>
      </c>
      <c r="B32" s="73" t="s">
        <v>846</v>
      </c>
      <c r="C32" s="85"/>
      <c r="D32" s="61" t="s">
        <v>751</v>
      </c>
    </row>
    <row r="33" spans="1:4" x14ac:dyDescent="0.35">
      <c r="A33" t="s">
        <v>832</v>
      </c>
      <c r="B33" s="73" t="s">
        <v>843</v>
      </c>
      <c r="C33" s="81"/>
      <c r="D33" t="s">
        <v>802</v>
      </c>
    </row>
    <row r="35" spans="1:4" s="61" customFormat="1" x14ac:dyDescent="0.35">
      <c r="A35" s="55" t="s">
        <v>851</v>
      </c>
      <c r="B35" s="71"/>
      <c r="C35" s="54"/>
      <c r="D35" s="54"/>
    </row>
    <row r="36" spans="1:4" s="61" customFormat="1" x14ac:dyDescent="0.35">
      <c r="A36" s="70" t="s">
        <v>822</v>
      </c>
      <c r="B36" s="72" t="s">
        <v>823</v>
      </c>
      <c r="C36" s="70" t="s">
        <v>824</v>
      </c>
      <c r="D36" s="70" t="s">
        <v>825</v>
      </c>
    </row>
    <row r="37" spans="1:4" s="61" customFormat="1" x14ac:dyDescent="0.35">
      <c r="A37" s="61" t="s">
        <v>833</v>
      </c>
      <c r="B37" s="74" t="s">
        <v>838</v>
      </c>
      <c r="C37" s="77"/>
      <c r="D37" s="61" t="s">
        <v>852</v>
      </c>
    </row>
    <row r="38" spans="1:4" s="61" customFormat="1" x14ac:dyDescent="0.35">
      <c r="A38" s="61" t="s">
        <v>827</v>
      </c>
      <c r="B38" s="73">
        <v>969696</v>
      </c>
      <c r="C38" s="76"/>
      <c r="D38" s="61" t="s">
        <v>853</v>
      </c>
    </row>
    <row r="39" spans="1:4" s="61" customFormat="1" x14ac:dyDescent="0.35">
      <c r="A39" s="61" t="s">
        <v>840</v>
      </c>
      <c r="B39" s="73" t="s">
        <v>841</v>
      </c>
      <c r="C39" s="78"/>
      <c r="D39" s="61" t="s">
        <v>854</v>
      </c>
    </row>
    <row r="40" spans="1:4" s="67" customFormat="1" x14ac:dyDescent="0.35">
      <c r="B40" s="86"/>
    </row>
    <row r="41" spans="1:4" s="67" customFormat="1" x14ac:dyDescent="0.35">
      <c r="A41" s="55" t="s">
        <v>855</v>
      </c>
      <c r="B41" s="71"/>
      <c r="C41" s="54"/>
      <c r="D41" s="54"/>
    </row>
    <row r="42" spans="1:4" s="67" customFormat="1" x14ac:dyDescent="0.35">
      <c r="A42" s="70" t="s">
        <v>822</v>
      </c>
      <c r="B42" s="72" t="s">
        <v>823</v>
      </c>
      <c r="C42" s="70" t="s">
        <v>824</v>
      </c>
      <c r="D42" s="70" t="s">
        <v>825</v>
      </c>
    </row>
    <row r="43" spans="1:4" s="67" customFormat="1" x14ac:dyDescent="0.35">
      <c r="A43" s="61" t="s">
        <v>840</v>
      </c>
      <c r="B43" s="73" t="s">
        <v>841</v>
      </c>
      <c r="C43" s="78"/>
      <c r="D43" s="67" t="s">
        <v>514</v>
      </c>
    </row>
    <row r="44" spans="1:4" s="67" customFormat="1" x14ac:dyDescent="0.35">
      <c r="A44" s="61" t="s">
        <v>834</v>
      </c>
      <c r="B44" s="74" t="s">
        <v>835</v>
      </c>
      <c r="C44" s="68"/>
      <c r="D44" s="67" t="s">
        <v>504</v>
      </c>
    </row>
    <row r="45" spans="1:4" s="67" customFormat="1" x14ac:dyDescent="0.35">
      <c r="A45" s="61" t="s">
        <v>833</v>
      </c>
      <c r="B45" s="74" t="s">
        <v>838</v>
      </c>
      <c r="C45" s="77"/>
      <c r="D45" s="67" t="s">
        <v>513</v>
      </c>
    </row>
    <row r="46" spans="1:4" s="67" customFormat="1" x14ac:dyDescent="0.35">
      <c r="A46" s="61" t="s">
        <v>827</v>
      </c>
      <c r="B46" s="74" t="s">
        <v>837</v>
      </c>
      <c r="C46" s="76"/>
      <c r="D46" s="67" t="s">
        <v>505</v>
      </c>
    </row>
    <row r="47" spans="1:4" s="67" customFormat="1" x14ac:dyDescent="0.35">
      <c r="B47" s="93"/>
    </row>
    <row r="48" spans="1:4" s="67" customFormat="1" x14ac:dyDescent="0.35">
      <c r="A48" s="55" t="s">
        <v>963</v>
      </c>
      <c r="B48" s="71"/>
      <c r="C48" s="54"/>
      <c r="D48" s="54"/>
    </row>
    <row r="49" spans="1:4" s="67" customFormat="1" x14ac:dyDescent="0.35">
      <c r="A49" s="70" t="s">
        <v>822</v>
      </c>
      <c r="B49" s="72" t="s">
        <v>823</v>
      </c>
      <c r="C49" s="70" t="s">
        <v>824</v>
      </c>
      <c r="D49" s="70" t="s">
        <v>825</v>
      </c>
    </row>
    <row r="50" spans="1:4" s="67" customFormat="1" x14ac:dyDescent="0.35">
      <c r="A50" s="61" t="s">
        <v>833</v>
      </c>
      <c r="B50" s="74" t="s">
        <v>838</v>
      </c>
      <c r="C50" s="77"/>
      <c r="D50" s="67" t="s">
        <v>884</v>
      </c>
    </row>
    <row r="51" spans="1:4" s="67" customFormat="1" x14ac:dyDescent="0.35">
      <c r="A51" s="61" t="s">
        <v>848</v>
      </c>
      <c r="B51" s="73" t="s">
        <v>844</v>
      </c>
      <c r="C51" s="82"/>
      <c r="D51" s="67" t="s">
        <v>885</v>
      </c>
    </row>
    <row r="52" spans="1:4" s="67" customFormat="1" x14ac:dyDescent="0.35">
      <c r="A52" s="61" t="s">
        <v>847</v>
      </c>
      <c r="B52" s="73" t="s">
        <v>864</v>
      </c>
      <c r="C52" s="83"/>
      <c r="D52" s="67" t="s">
        <v>886</v>
      </c>
    </row>
    <row r="53" spans="1:4" s="67" customFormat="1" x14ac:dyDescent="0.35">
      <c r="A53" s="61" t="s">
        <v>840</v>
      </c>
      <c r="B53" s="74" t="s">
        <v>841</v>
      </c>
      <c r="C53" s="78"/>
      <c r="D53" s="67" t="s">
        <v>887</v>
      </c>
    </row>
    <row r="54" spans="1:4" s="67" customFormat="1" x14ac:dyDescent="0.35">
      <c r="A54" s="61" t="s">
        <v>834</v>
      </c>
      <c r="B54" s="74" t="s">
        <v>835</v>
      </c>
      <c r="C54" s="68"/>
      <c r="D54" s="67" t="s">
        <v>888</v>
      </c>
    </row>
    <row r="55" spans="1:4" s="61" customFormat="1" x14ac:dyDescent="0.35">
      <c r="B55" s="73"/>
    </row>
    <row r="56" spans="1:4" s="61" customFormat="1" x14ac:dyDescent="0.35">
      <c r="A56" s="55" t="s">
        <v>890</v>
      </c>
      <c r="B56" s="71"/>
      <c r="C56" s="54"/>
      <c r="D56" s="54"/>
    </row>
    <row r="57" spans="1:4" s="61" customFormat="1" x14ac:dyDescent="0.35">
      <c r="A57" s="70" t="s">
        <v>822</v>
      </c>
      <c r="B57" s="72" t="s">
        <v>823</v>
      </c>
      <c r="C57" s="70" t="s">
        <v>824</v>
      </c>
      <c r="D57" s="70" t="s">
        <v>825</v>
      </c>
    </row>
    <row r="58" spans="1:4" s="61" customFormat="1" x14ac:dyDescent="0.35">
      <c r="A58" s="61" t="s">
        <v>834</v>
      </c>
      <c r="B58" s="74" t="s">
        <v>835</v>
      </c>
      <c r="C58" s="68"/>
      <c r="D58" s="61" t="s">
        <v>891</v>
      </c>
    </row>
    <row r="59" spans="1:4" s="61" customFormat="1" x14ac:dyDescent="0.35">
      <c r="A59" s="61" t="s">
        <v>848</v>
      </c>
      <c r="B59" s="73" t="s">
        <v>844</v>
      </c>
      <c r="C59" s="82"/>
      <c r="D59" s="61" t="s">
        <v>892</v>
      </c>
    </row>
    <row r="60" spans="1:4" s="61" customFormat="1" x14ac:dyDescent="0.35">
      <c r="A60" s="61" t="s">
        <v>850</v>
      </c>
      <c r="B60" s="73" t="s">
        <v>846</v>
      </c>
      <c r="C60" s="85"/>
      <c r="D60" s="61" t="s">
        <v>957</v>
      </c>
    </row>
    <row r="61" spans="1:4" s="61" customFormat="1" x14ac:dyDescent="0.35">
      <c r="A61" s="61" t="s">
        <v>849</v>
      </c>
      <c r="B61" s="73" t="s">
        <v>845</v>
      </c>
      <c r="C61" s="84"/>
      <c r="D61" s="61" t="s">
        <v>893</v>
      </c>
    </row>
    <row r="62" spans="1:4" s="61" customFormat="1" x14ac:dyDescent="0.35">
      <c r="A62" s="61" t="s">
        <v>847</v>
      </c>
      <c r="B62" s="73" t="s">
        <v>864</v>
      </c>
      <c r="C62" s="83"/>
      <c r="D62" s="61" t="s">
        <v>894</v>
      </c>
    </row>
    <row r="63" spans="1:4" s="61" customFormat="1" x14ac:dyDescent="0.35">
      <c r="A63" s="61" t="s">
        <v>827</v>
      </c>
      <c r="B63" s="74" t="s">
        <v>837</v>
      </c>
      <c r="C63" s="76"/>
      <c r="D63" s="61" t="s">
        <v>895</v>
      </c>
    </row>
    <row r="64" spans="1:4" s="61" customFormat="1" x14ac:dyDescent="0.35">
      <c r="A64" s="61" t="s">
        <v>833</v>
      </c>
      <c r="B64" s="74" t="s">
        <v>838</v>
      </c>
      <c r="C64" s="77"/>
      <c r="D64" s="61" t="s">
        <v>896</v>
      </c>
    </row>
    <row r="65" spans="1:4" s="61" customFormat="1" x14ac:dyDescent="0.35">
      <c r="A65" s="61" t="s">
        <v>840</v>
      </c>
      <c r="B65" s="74" t="s">
        <v>841</v>
      </c>
      <c r="C65" s="78"/>
      <c r="D65" s="61" t="s">
        <v>897</v>
      </c>
    </row>
    <row r="66" spans="1:4" s="61" customFormat="1" x14ac:dyDescent="0.35">
      <c r="A66" s="61" t="s">
        <v>832</v>
      </c>
      <c r="B66" s="73" t="s">
        <v>843</v>
      </c>
      <c r="C66" s="81"/>
      <c r="D66" s="61" t="s">
        <v>898</v>
      </c>
    </row>
    <row r="67" spans="1:4" s="61" customFormat="1" x14ac:dyDescent="0.35">
      <c r="B67" s="73"/>
      <c r="C67" s="67"/>
    </row>
    <row r="68" spans="1:4" s="61" customFormat="1" x14ac:dyDescent="0.35">
      <c r="A68" s="55" t="s">
        <v>889</v>
      </c>
      <c r="B68" s="71"/>
      <c r="C68" s="54"/>
      <c r="D68" s="54"/>
    </row>
    <row r="69" spans="1:4" s="61" customFormat="1" x14ac:dyDescent="0.35">
      <c r="A69" s="70" t="s">
        <v>822</v>
      </c>
      <c r="B69" s="72" t="s">
        <v>823</v>
      </c>
      <c r="C69" s="70" t="s">
        <v>824</v>
      </c>
      <c r="D69" s="70" t="s">
        <v>825</v>
      </c>
    </row>
    <row r="70" spans="1:4" s="61" customFormat="1" x14ac:dyDescent="0.35">
      <c r="A70" s="61" t="s">
        <v>840</v>
      </c>
      <c r="B70" s="74" t="s">
        <v>841</v>
      </c>
      <c r="C70" s="78"/>
      <c r="D70" s="61" t="s">
        <v>973</v>
      </c>
    </row>
    <row r="71" spans="1:4" s="61" customFormat="1" x14ac:dyDescent="0.35">
      <c r="A71" s="61" t="s">
        <v>847</v>
      </c>
      <c r="B71" s="73" t="s">
        <v>864</v>
      </c>
      <c r="C71" s="83"/>
      <c r="D71" s="67" t="s">
        <v>974</v>
      </c>
    </row>
    <row r="72" spans="1:4" s="61" customFormat="1" x14ac:dyDescent="0.35">
      <c r="A72" s="61" t="s">
        <v>833</v>
      </c>
      <c r="B72" s="74" t="s">
        <v>838</v>
      </c>
      <c r="C72" s="77"/>
      <c r="D72" s="61" t="s">
        <v>964</v>
      </c>
    </row>
    <row r="73" spans="1:4" s="61" customFormat="1" x14ac:dyDescent="0.35">
      <c r="A73" s="61" t="s">
        <v>848</v>
      </c>
      <c r="B73" s="73" t="s">
        <v>844</v>
      </c>
      <c r="C73" s="82"/>
      <c r="D73" s="61" t="s">
        <v>965</v>
      </c>
    </row>
    <row r="74" spans="1:4" s="61" customFormat="1" x14ac:dyDescent="0.35">
      <c r="A74" s="61" t="s">
        <v>834</v>
      </c>
      <c r="B74" s="74" t="s">
        <v>835</v>
      </c>
      <c r="C74" s="68"/>
      <c r="D74" s="67" t="s">
        <v>888</v>
      </c>
    </row>
    <row r="75" spans="1:4" s="61" customFormat="1" x14ac:dyDescent="0.35">
      <c r="B75" s="73"/>
      <c r="C75" s="67"/>
    </row>
    <row r="76" spans="1:4" x14ac:dyDescent="0.35">
      <c r="A76" s="55" t="s">
        <v>826</v>
      </c>
      <c r="B76" s="71"/>
      <c r="C76" s="54"/>
      <c r="D76" s="54"/>
    </row>
    <row r="77" spans="1:4" x14ac:dyDescent="0.35">
      <c r="A77" s="70" t="s">
        <v>822</v>
      </c>
      <c r="B77" s="72" t="s">
        <v>823</v>
      </c>
      <c r="C77" s="70" t="s">
        <v>824</v>
      </c>
      <c r="D77" s="70" t="s">
        <v>825</v>
      </c>
    </row>
    <row r="78" spans="1:4" x14ac:dyDescent="0.35">
      <c r="A78" s="61" t="s">
        <v>847</v>
      </c>
      <c r="B78" s="73" t="s">
        <v>864</v>
      </c>
      <c r="C78" s="83"/>
      <c r="D78" t="s">
        <v>517</v>
      </c>
    </row>
    <row r="79" spans="1:4" x14ac:dyDescent="0.35">
      <c r="A79" t="s">
        <v>827</v>
      </c>
      <c r="B79" s="74" t="s">
        <v>837</v>
      </c>
      <c r="C79" s="76"/>
      <c r="D79" t="s">
        <v>519</v>
      </c>
    </row>
    <row r="80" spans="1:4" x14ac:dyDescent="0.35">
      <c r="A80" t="s">
        <v>833</v>
      </c>
      <c r="B80" s="74" t="s">
        <v>838</v>
      </c>
      <c r="C80" s="77"/>
      <c r="D80" t="s">
        <v>518</v>
      </c>
    </row>
    <row r="81" spans="1:5" x14ac:dyDescent="0.35">
      <c r="A81" t="s">
        <v>832</v>
      </c>
      <c r="B81" s="73" t="s">
        <v>843</v>
      </c>
      <c r="C81" s="79"/>
      <c r="D81" t="s">
        <v>829</v>
      </c>
      <c r="E81" s="74"/>
    </row>
    <row r="82" spans="1:5" x14ac:dyDescent="0.35">
      <c r="A82" s="61" t="s">
        <v>848</v>
      </c>
      <c r="B82" s="73" t="s">
        <v>844</v>
      </c>
      <c r="C82" s="82"/>
      <c r="D82" t="s">
        <v>830</v>
      </c>
    </row>
    <row r="83" spans="1:5" x14ac:dyDescent="0.35">
      <c r="A83" t="s">
        <v>834</v>
      </c>
      <c r="B83" s="74" t="s">
        <v>835</v>
      </c>
      <c r="C83" s="68"/>
      <c r="D83" t="s">
        <v>520</v>
      </c>
    </row>
    <row r="84" spans="1:5" x14ac:dyDescent="0.35">
      <c r="A84" t="s">
        <v>840</v>
      </c>
      <c r="B84" s="74" t="s">
        <v>841</v>
      </c>
      <c r="C84" s="78"/>
      <c r="D84" t="s">
        <v>839</v>
      </c>
    </row>
    <row r="86" spans="1:5" x14ac:dyDescent="0.35">
      <c r="A86" s="55" t="s">
        <v>874</v>
      </c>
      <c r="B86" s="71"/>
      <c r="C86" s="54"/>
      <c r="D86" s="54"/>
    </row>
    <row r="87" spans="1:5" x14ac:dyDescent="0.35">
      <c r="A87" s="70" t="s">
        <v>822</v>
      </c>
      <c r="B87" s="72" t="s">
        <v>823</v>
      </c>
      <c r="C87" s="70" t="s">
        <v>824</v>
      </c>
      <c r="D87" s="70" t="s">
        <v>825</v>
      </c>
    </row>
    <row r="88" spans="1:5" x14ac:dyDescent="0.35">
      <c r="A88" s="61" t="s">
        <v>833</v>
      </c>
      <c r="B88" s="74" t="s">
        <v>838</v>
      </c>
      <c r="C88" s="77"/>
      <c r="D88" t="s">
        <v>133</v>
      </c>
    </row>
    <row r="89" spans="1:5" x14ac:dyDescent="0.35">
      <c r="A89" s="61" t="s">
        <v>821</v>
      </c>
      <c r="B89" s="75" t="s">
        <v>828</v>
      </c>
      <c r="C89" s="69"/>
      <c r="D89" t="s">
        <v>876</v>
      </c>
    </row>
    <row r="90" spans="1:5" x14ac:dyDescent="0.35">
      <c r="A90" s="61" t="s">
        <v>873</v>
      </c>
      <c r="B90" s="73" t="s">
        <v>867</v>
      </c>
      <c r="C90" s="92"/>
      <c r="D90" t="s">
        <v>882</v>
      </c>
    </row>
    <row r="91" spans="1:5" x14ac:dyDescent="0.35">
      <c r="A91" s="61" t="s">
        <v>840</v>
      </c>
      <c r="B91" s="74" t="s">
        <v>841</v>
      </c>
      <c r="C91" s="78"/>
      <c r="D91" t="s">
        <v>877</v>
      </c>
    </row>
    <row r="92" spans="1:5" x14ac:dyDescent="0.35">
      <c r="A92" s="61" t="s">
        <v>849</v>
      </c>
      <c r="B92" s="73" t="s">
        <v>845</v>
      </c>
      <c r="C92" s="84"/>
      <c r="D92" t="s">
        <v>878</v>
      </c>
    </row>
    <row r="93" spans="1:5" x14ac:dyDescent="0.35">
      <c r="A93" s="61" t="s">
        <v>848</v>
      </c>
      <c r="B93" s="73" t="s">
        <v>844</v>
      </c>
      <c r="C93" s="82"/>
      <c r="D93" t="s">
        <v>879</v>
      </c>
    </row>
    <row r="94" spans="1:5" x14ac:dyDescent="0.35">
      <c r="A94" s="61" t="s">
        <v>868</v>
      </c>
      <c r="B94" s="73" t="s">
        <v>865</v>
      </c>
      <c r="C94" s="91"/>
      <c r="D94" t="s">
        <v>880</v>
      </c>
    </row>
    <row r="95" spans="1:5" x14ac:dyDescent="0.35">
      <c r="A95" s="61" t="s">
        <v>834</v>
      </c>
      <c r="B95" s="74" t="s">
        <v>835</v>
      </c>
      <c r="C95" s="68"/>
      <c r="D95" t="s">
        <v>883</v>
      </c>
    </row>
    <row r="96" spans="1:5" x14ac:dyDescent="0.35">
      <c r="A96" s="61" t="s">
        <v>847</v>
      </c>
      <c r="B96" s="73" t="s">
        <v>864</v>
      </c>
      <c r="C96" s="83"/>
      <c r="D96" t="s">
        <v>644</v>
      </c>
    </row>
    <row r="97" spans="1:8" x14ac:dyDescent="0.35">
      <c r="A97" s="61" t="s">
        <v>850</v>
      </c>
      <c r="B97" s="73" t="s">
        <v>846</v>
      </c>
      <c r="C97" s="85"/>
      <c r="D97" t="s">
        <v>645</v>
      </c>
    </row>
    <row r="98" spans="1:8" x14ac:dyDescent="0.35">
      <c r="A98" s="61" t="s">
        <v>827</v>
      </c>
      <c r="B98" s="74" t="s">
        <v>837</v>
      </c>
      <c r="C98" s="76"/>
      <c r="D98" t="s">
        <v>875</v>
      </c>
    </row>
    <row r="100" spans="1:8" x14ac:dyDescent="0.35">
      <c r="A100" s="55" t="s">
        <v>899</v>
      </c>
      <c r="B100" s="71"/>
      <c r="C100" s="54"/>
      <c r="D100" s="54"/>
    </row>
    <row r="101" spans="1:8" x14ac:dyDescent="0.35">
      <c r="A101" s="70" t="s">
        <v>822</v>
      </c>
      <c r="B101" s="72" t="s">
        <v>823</v>
      </c>
      <c r="C101" s="70" t="s">
        <v>824</v>
      </c>
      <c r="D101" s="70" t="s">
        <v>825</v>
      </c>
      <c r="F101" s="67"/>
      <c r="G101" s="67"/>
      <c r="H101" s="67"/>
    </row>
    <row r="102" spans="1:8" x14ac:dyDescent="0.35">
      <c r="A102" s="61" t="s">
        <v>840</v>
      </c>
      <c r="B102" s="74" t="s">
        <v>841</v>
      </c>
      <c r="C102" s="78"/>
      <c r="D102" t="s">
        <v>900</v>
      </c>
      <c r="F102" s="67"/>
      <c r="G102" s="93"/>
      <c r="H102" s="67"/>
    </row>
    <row r="103" spans="1:8" x14ac:dyDescent="0.35">
      <c r="A103" s="61" t="s">
        <v>827</v>
      </c>
      <c r="B103" s="74" t="s">
        <v>837</v>
      </c>
      <c r="C103" s="76"/>
      <c r="D103" t="s">
        <v>1158</v>
      </c>
      <c r="F103" s="67"/>
      <c r="G103" s="93"/>
      <c r="H103" s="67"/>
    </row>
    <row r="104" spans="1:8" x14ac:dyDescent="0.35">
      <c r="A104" s="61" t="s">
        <v>847</v>
      </c>
      <c r="B104" s="73" t="s">
        <v>864</v>
      </c>
      <c r="C104" s="83"/>
      <c r="D104" t="s">
        <v>901</v>
      </c>
      <c r="F104" s="67"/>
      <c r="G104" s="86"/>
      <c r="H104" s="67"/>
    </row>
    <row r="105" spans="1:8" x14ac:dyDescent="0.35">
      <c r="A105" s="61" t="s">
        <v>848</v>
      </c>
      <c r="B105" s="73" t="s">
        <v>844</v>
      </c>
      <c r="C105" s="82"/>
      <c r="D105" t="s">
        <v>902</v>
      </c>
      <c r="F105" s="67"/>
      <c r="G105" s="86"/>
      <c r="H105" s="67"/>
    </row>
    <row r="106" spans="1:8" x14ac:dyDescent="0.35">
      <c r="A106" s="61" t="s">
        <v>833</v>
      </c>
      <c r="B106" s="74" t="s">
        <v>838</v>
      </c>
      <c r="C106" s="77"/>
      <c r="D106" t="s">
        <v>903</v>
      </c>
      <c r="F106" s="67"/>
      <c r="G106" s="93"/>
      <c r="H106" s="67"/>
    </row>
    <row r="107" spans="1:8" x14ac:dyDescent="0.35">
      <c r="A107" s="61" t="s">
        <v>834</v>
      </c>
      <c r="B107" s="74" t="s">
        <v>835</v>
      </c>
      <c r="C107" s="68"/>
      <c r="D107" t="s">
        <v>128</v>
      </c>
      <c r="F107" s="67"/>
      <c r="G107" s="93"/>
      <c r="H107" s="67"/>
    </row>
    <row r="108" spans="1:8" x14ac:dyDescent="0.35">
      <c r="F108" s="67"/>
      <c r="G108" s="67"/>
      <c r="H108" s="67"/>
    </row>
    <row r="109" spans="1:8" x14ac:dyDescent="0.35">
      <c r="A109" s="55" t="s">
        <v>904</v>
      </c>
      <c r="B109" s="71"/>
      <c r="C109" s="54"/>
      <c r="D109" s="54"/>
      <c r="F109" s="67"/>
      <c r="G109" s="67"/>
      <c r="H109" s="67"/>
    </row>
    <row r="110" spans="1:8" x14ac:dyDescent="0.35">
      <c r="A110" s="70" t="s">
        <v>822</v>
      </c>
      <c r="B110" s="72" t="s">
        <v>823</v>
      </c>
      <c r="C110" s="70" t="s">
        <v>824</v>
      </c>
      <c r="D110" s="70" t="s">
        <v>825</v>
      </c>
    </row>
    <row r="111" spans="1:8" x14ac:dyDescent="0.35">
      <c r="A111" s="61" t="s">
        <v>834</v>
      </c>
      <c r="B111" s="74" t="s">
        <v>835</v>
      </c>
      <c r="C111" s="68"/>
      <c r="D111" t="s">
        <v>113</v>
      </c>
    </row>
    <row r="112" spans="1:8" x14ac:dyDescent="0.35">
      <c r="A112" s="61" t="s">
        <v>840</v>
      </c>
      <c r="B112" s="74" t="s">
        <v>841</v>
      </c>
      <c r="C112" s="78"/>
      <c r="D112" t="s">
        <v>112</v>
      </c>
    </row>
    <row r="113" spans="1:4" x14ac:dyDescent="0.35">
      <c r="A113" s="61" t="s">
        <v>847</v>
      </c>
      <c r="B113" s="73" t="s">
        <v>864</v>
      </c>
      <c r="C113" s="83"/>
      <c r="D113" t="s">
        <v>111</v>
      </c>
    </row>
    <row r="114" spans="1:4" x14ac:dyDescent="0.35">
      <c r="A114" s="61" t="s">
        <v>848</v>
      </c>
      <c r="B114" s="73" t="s">
        <v>844</v>
      </c>
      <c r="C114" s="82"/>
      <c r="D114" t="s">
        <v>109</v>
      </c>
    </row>
    <row r="115" spans="1:4" x14ac:dyDescent="0.35">
      <c r="A115" s="61" t="s">
        <v>833</v>
      </c>
      <c r="B115" s="74" t="s">
        <v>838</v>
      </c>
      <c r="C115" s="77"/>
      <c r="D115" t="s">
        <v>108</v>
      </c>
    </row>
    <row r="117" spans="1:4" x14ac:dyDescent="0.35">
      <c r="A117" s="55" t="s">
        <v>905</v>
      </c>
      <c r="B117" s="71"/>
      <c r="C117" s="54"/>
      <c r="D117" s="54"/>
    </row>
    <row r="118" spans="1:4" x14ac:dyDescent="0.35">
      <c r="A118" s="70" t="s">
        <v>822</v>
      </c>
      <c r="B118" s="72" t="s">
        <v>823</v>
      </c>
      <c r="C118" s="70" t="s">
        <v>824</v>
      </c>
      <c r="D118" s="70" t="s">
        <v>825</v>
      </c>
    </row>
    <row r="119" spans="1:4" x14ac:dyDescent="0.35">
      <c r="A119" s="61" t="s">
        <v>821</v>
      </c>
      <c r="B119" s="75" t="s">
        <v>828</v>
      </c>
      <c r="C119" s="69"/>
      <c r="D119" t="s">
        <v>157</v>
      </c>
    </row>
    <row r="120" spans="1:4" x14ac:dyDescent="0.35">
      <c r="A120" s="61" t="s">
        <v>840</v>
      </c>
      <c r="B120" s="74" t="s">
        <v>841</v>
      </c>
      <c r="C120" s="78"/>
      <c r="D120" t="s">
        <v>278</v>
      </c>
    </row>
    <row r="121" spans="1:4" x14ac:dyDescent="0.35">
      <c r="A121" s="61" t="s">
        <v>827</v>
      </c>
      <c r="B121" s="74" t="s">
        <v>837</v>
      </c>
      <c r="C121" s="76"/>
      <c r="D121" t="s">
        <v>279</v>
      </c>
    </row>
    <row r="123" spans="1:4" s="61" customFormat="1" x14ac:dyDescent="0.35">
      <c r="A123" s="55" t="s">
        <v>929</v>
      </c>
      <c r="B123" s="71"/>
      <c r="C123" s="54"/>
      <c r="D123" s="54"/>
    </row>
    <row r="124" spans="1:4" s="61" customFormat="1" x14ac:dyDescent="0.35">
      <c r="A124" s="70" t="s">
        <v>822</v>
      </c>
      <c r="B124" s="72" t="s">
        <v>823</v>
      </c>
      <c r="C124" s="70" t="s">
        <v>824</v>
      </c>
      <c r="D124" s="70" t="s">
        <v>825</v>
      </c>
    </row>
    <row r="125" spans="1:4" s="61" customFormat="1" x14ac:dyDescent="0.35">
      <c r="A125" s="61" t="s">
        <v>832</v>
      </c>
      <c r="B125" s="73" t="s">
        <v>843</v>
      </c>
      <c r="C125" s="79"/>
      <c r="D125" s="61" t="s">
        <v>792</v>
      </c>
    </row>
    <row r="126" spans="1:4" s="61" customFormat="1" x14ac:dyDescent="0.35">
      <c r="A126" s="61" t="s">
        <v>847</v>
      </c>
      <c r="B126" s="73" t="s">
        <v>864</v>
      </c>
      <c r="C126" s="83"/>
      <c r="D126" s="61" t="s">
        <v>81</v>
      </c>
    </row>
    <row r="127" spans="1:4" s="61" customFormat="1" x14ac:dyDescent="0.35">
      <c r="A127" s="61" t="s">
        <v>833</v>
      </c>
      <c r="B127" s="74" t="s">
        <v>838</v>
      </c>
      <c r="C127" s="77"/>
      <c r="D127" s="61" t="s">
        <v>75</v>
      </c>
    </row>
    <row r="128" spans="1:4" s="61" customFormat="1" x14ac:dyDescent="0.35">
      <c r="A128" s="61" t="s">
        <v>868</v>
      </c>
      <c r="B128" s="73" t="s">
        <v>865</v>
      </c>
      <c r="C128" s="91"/>
      <c r="D128" s="61" t="s">
        <v>930</v>
      </c>
    </row>
    <row r="129" spans="1:4" s="61" customFormat="1" x14ac:dyDescent="0.35">
      <c r="A129" s="61" t="s">
        <v>848</v>
      </c>
      <c r="B129" s="73" t="s">
        <v>844</v>
      </c>
      <c r="C129" s="82"/>
      <c r="D129" s="61" t="s">
        <v>931</v>
      </c>
    </row>
    <row r="130" spans="1:4" s="61" customFormat="1" x14ac:dyDescent="0.35">
      <c r="A130" s="61" t="s">
        <v>840</v>
      </c>
      <c r="B130" s="74" t="s">
        <v>841</v>
      </c>
      <c r="C130" s="78"/>
      <c r="D130" s="61" t="s">
        <v>86</v>
      </c>
    </row>
    <row r="131" spans="1:4" s="61" customFormat="1" x14ac:dyDescent="0.35">
      <c r="A131" s="61" t="s">
        <v>849</v>
      </c>
      <c r="B131" s="73" t="s">
        <v>845</v>
      </c>
      <c r="C131" s="84"/>
      <c r="D131" s="61" t="s">
        <v>85</v>
      </c>
    </row>
    <row r="132" spans="1:4" s="61" customFormat="1" x14ac:dyDescent="0.35">
      <c r="A132" s="61" t="s">
        <v>834</v>
      </c>
      <c r="B132" s="74" t="s">
        <v>835</v>
      </c>
      <c r="C132" s="68"/>
      <c r="D132" s="61" t="s">
        <v>84</v>
      </c>
    </row>
    <row r="133" spans="1:4" s="61" customFormat="1" x14ac:dyDescent="0.35">
      <c r="A133" s="61" t="s">
        <v>827</v>
      </c>
      <c r="B133" s="74" t="s">
        <v>837</v>
      </c>
      <c r="C133" s="76"/>
      <c r="D133" s="61" t="s">
        <v>83</v>
      </c>
    </row>
    <row r="134" spans="1:4" s="61" customFormat="1" x14ac:dyDescent="0.35">
      <c r="B134" s="73"/>
    </row>
    <row r="135" spans="1:4" s="61" customFormat="1" x14ac:dyDescent="0.35">
      <c r="A135" s="55" t="s">
        <v>934</v>
      </c>
      <c r="B135" s="71"/>
      <c r="C135" s="54"/>
      <c r="D135" s="54"/>
    </row>
    <row r="136" spans="1:4" s="61" customFormat="1" x14ac:dyDescent="0.35">
      <c r="A136" s="70" t="s">
        <v>822</v>
      </c>
      <c r="B136" s="72" t="s">
        <v>823</v>
      </c>
      <c r="C136" s="70" t="s">
        <v>824</v>
      </c>
      <c r="D136" s="70" t="s">
        <v>825</v>
      </c>
    </row>
    <row r="137" spans="1:4" s="61" customFormat="1" x14ac:dyDescent="0.35">
      <c r="A137" s="61" t="s">
        <v>832</v>
      </c>
      <c r="B137" s="73" t="s">
        <v>843</v>
      </c>
      <c r="C137" s="79"/>
      <c r="D137" s="61" t="s">
        <v>792</v>
      </c>
    </row>
    <row r="138" spans="1:4" s="61" customFormat="1" x14ac:dyDescent="0.35">
      <c r="A138" s="61" t="s">
        <v>850</v>
      </c>
      <c r="B138" s="73" t="s">
        <v>846</v>
      </c>
      <c r="C138" s="85"/>
      <c r="D138" s="61" t="s">
        <v>907</v>
      </c>
    </row>
    <row r="139" spans="1:4" s="61" customFormat="1" x14ac:dyDescent="0.35">
      <c r="A139" s="61" t="s">
        <v>840</v>
      </c>
      <c r="B139" s="74" t="s">
        <v>841</v>
      </c>
      <c r="C139" s="78"/>
      <c r="D139" s="61" t="s">
        <v>80</v>
      </c>
    </row>
    <row r="140" spans="1:4" s="61" customFormat="1" x14ac:dyDescent="0.35">
      <c r="A140" s="61" t="s">
        <v>847</v>
      </c>
      <c r="B140" s="73" t="s">
        <v>864</v>
      </c>
      <c r="C140" s="83"/>
      <c r="D140" s="61" t="s">
        <v>81</v>
      </c>
    </row>
    <row r="141" spans="1:4" s="61" customFormat="1" x14ac:dyDescent="0.35">
      <c r="A141" s="61" t="s">
        <v>833</v>
      </c>
      <c r="B141" s="74" t="s">
        <v>838</v>
      </c>
      <c r="C141" s="77"/>
      <c r="D141" s="61" t="s">
        <v>75</v>
      </c>
    </row>
    <row r="142" spans="1:4" s="61" customFormat="1" x14ac:dyDescent="0.35">
      <c r="A142" s="61" t="s">
        <v>848</v>
      </c>
      <c r="B142" s="73" t="s">
        <v>844</v>
      </c>
      <c r="C142" s="82"/>
      <c r="D142" s="61" t="s">
        <v>932</v>
      </c>
    </row>
    <row r="143" spans="1:4" s="61" customFormat="1" x14ac:dyDescent="0.35">
      <c r="A143" s="61" t="s">
        <v>827</v>
      </c>
      <c r="B143" s="74" t="s">
        <v>837</v>
      </c>
      <c r="C143" s="76"/>
      <c r="D143" s="61" t="s">
        <v>467</v>
      </c>
    </row>
    <row r="144" spans="1:4" s="61" customFormat="1" x14ac:dyDescent="0.35">
      <c r="A144" s="61" t="s">
        <v>915</v>
      </c>
      <c r="B144" s="74" t="s">
        <v>917</v>
      </c>
      <c r="C144" s="94"/>
      <c r="D144" s="61" t="s">
        <v>914</v>
      </c>
    </row>
    <row r="145" spans="1:4" s="61" customFormat="1" x14ac:dyDescent="0.35">
      <c r="A145" s="61" t="s">
        <v>834</v>
      </c>
      <c r="B145" s="74" t="s">
        <v>835</v>
      </c>
      <c r="C145" s="68"/>
      <c r="D145" s="61" t="s">
        <v>933</v>
      </c>
    </row>
    <row r="146" spans="1:4" s="61" customFormat="1" x14ac:dyDescent="0.35">
      <c r="B146" s="73"/>
    </row>
    <row r="147" spans="1:4" s="61" customFormat="1" x14ac:dyDescent="0.35">
      <c r="A147" s="55" t="s">
        <v>935</v>
      </c>
      <c r="B147" s="71"/>
      <c r="C147" s="54"/>
      <c r="D147" s="54"/>
    </row>
    <row r="148" spans="1:4" s="61" customFormat="1" x14ac:dyDescent="0.35">
      <c r="A148" s="70" t="s">
        <v>822</v>
      </c>
      <c r="B148" s="72" t="s">
        <v>823</v>
      </c>
      <c r="C148" s="70" t="s">
        <v>824</v>
      </c>
      <c r="D148" s="70" t="s">
        <v>825</v>
      </c>
    </row>
    <row r="149" spans="1:4" s="61" customFormat="1" x14ac:dyDescent="0.35">
      <c r="A149" s="61" t="s">
        <v>832</v>
      </c>
      <c r="B149" s="73" t="s">
        <v>843</v>
      </c>
      <c r="C149" s="79"/>
      <c r="D149" s="61" t="s">
        <v>792</v>
      </c>
    </row>
    <row r="150" spans="1:4" s="61" customFormat="1" x14ac:dyDescent="0.35">
      <c r="A150" s="61" t="s">
        <v>827</v>
      </c>
      <c r="B150" s="74" t="s">
        <v>837</v>
      </c>
      <c r="C150" s="76"/>
      <c r="D150" s="61" t="s">
        <v>467</v>
      </c>
    </row>
    <row r="151" spans="1:4" s="61" customFormat="1" x14ac:dyDescent="0.35">
      <c r="A151" s="61" t="s">
        <v>850</v>
      </c>
      <c r="B151" s="73" t="s">
        <v>846</v>
      </c>
      <c r="C151" s="85"/>
      <c r="D151" s="61" t="s">
        <v>907</v>
      </c>
    </row>
    <row r="152" spans="1:4" s="61" customFormat="1" x14ac:dyDescent="0.35">
      <c r="A152" s="61" t="s">
        <v>840</v>
      </c>
      <c r="B152" s="74" t="s">
        <v>841</v>
      </c>
      <c r="C152" s="78"/>
      <c r="D152" s="61" t="s">
        <v>80</v>
      </c>
    </row>
    <row r="153" spans="1:4" s="61" customFormat="1" x14ac:dyDescent="0.35">
      <c r="A153" s="61" t="s">
        <v>868</v>
      </c>
      <c r="B153" s="73" t="s">
        <v>865</v>
      </c>
      <c r="C153" s="91"/>
      <c r="D153" s="61" t="s">
        <v>928</v>
      </c>
    </row>
    <row r="154" spans="1:4" s="61" customFormat="1" x14ac:dyDescent="0.35">
      <c r="A154" s="61" t="s">
        <v>915</v>
      </c>
      <c r="B154" s="74" t="s">
        <v>917</v>
      </c>
      <c r="C154" s="94"/>
      <c r="D154" s="61" t="s">
        <v>914</v>
      </c>
    </row>
    <row r="155" spans="1:4" s="61" customFormat="1" x14ac:dyDescent="0.35">
      <c r="A155" s="61" t="s">
        <v>834</v>
      </c>
      <c r="B155" s="74" t="s">
        <v>835</v>
      </c>
      <c r="C155" s="68"/>
      <c r="D155" s="61" t="s">
        <v>933</v>
      </c>
    </row>
    <row r="156" spans="1:4" s="61" customFormat="1" x14ac:dyDescent="0.35">
      <c r="A156" s="61" t="s">
        <v>848</v>
      </c>
      <c r="B156" s="73" t="s">
        <v>844</v>
      </c>
      <c r="C156" s="82"/>
      <c r="D156" s="61" t="s">
        <v>932</v>
      </c>
    </row>
    <row r="157" spans="1:4" s="61" customFormat="1" x14ac:dyDescent="0.35">
      <c r="A157" s="61" t="s">
        <v>833</v>
      </c>
      <c r="B157" s="74" t="s">
        <v>838</v>
      </c>
      <c r="C157" s="77"/>
      <c r="D157" s="61" t="s">
        <v>75</v>
      </c>
    </row>
    <row r="158" spans="1:4" s="61" customFormat="1" x14ac:dyDescent="0.35">
      <c r="A158" s="61" t="s">
        <v>847</v>
      </c>
      <c r="B158" s="73" t="s">
        <v>864</v>
      </c>
      <c r="C158" s="83"/>
      <c r="D158" s="61" t="s">
        <v>81</v>
      </c>
    </row>
    <row r="159" spans="1:4" s="61" customFormat="1" x14ac:dyDescent="0.35">
      <c r="B159" s="73"/>
    </row>
    <row r="160" spans="1:4" x14ac:dyDescent="0.35">
      <c r="A160" s="55" t="s">
        <v>920</v>
      </c>
      <c r="B160" s="71"/>
      <c r="C160" s="54"/>
      <c r="D160" s="54"/>
    </row>
    <row r="161" spans="1:5" x14ac:dyDescent="0.35">
      <c r="A161" s="70" t="s">
        <v>822</v>
      </c>
      <c r="B161" s="72" t="s">
        <v>823</v>
      </c>
      <c r="C161" s="70" t="s">
        <v>824</v>
      </c>
      <c r="D161" s="70" t="s">
        <v>825</v>
      </c>
    </row>
    <row r="162" spans="1:5" x14ac:dyDescent="0.35">
      <c r="A162" s="61" t="s">
        <v>832</v>
      </c>
      <c r="B162" s="73" t="s">
        <v>843</v>
      </c>
      <c r="C162" s="79"/>
      <c r="D162" s="61" t="s">
        <v>454</v>
      </c>
    </row>
    <row r="163" spans="1:5" x14ac:dyDescent="0.35">
      <c r="A163" s="61" t="s">
        <v>873</v>
      </c>
      <c r="B163" s="73" t="s">
        <v>867</v>
      </c>
      <c r="C163" s="92"/>
      <c r="D163" t="s">
        <v>906</v>
      </c>
    </row>
    <row r="164" spans="1:5" s="61" customFormat="1" x14ac:dyDescent="0.35">
      <c r="A164" s="61" t="s">
        <v>872</v>
      </c>
      <c r="B164" s="73" t="s">
        <v>866</v>
      </c>
      <c r="C164" s="90"/>
      <c r="D164" s="61" t="s">
        <v>791</v>
      </c>
    </row>
    <row r="165" spans="1:5" x14ac:dyDescent="0.35">
      <c r="A165" s="61" t="s">
        <v>840</v>
      </c>
      <c r="B165" s="74" t="s">
        <v>841</v>
      </c>
      <c r="C165" s="78"/>
      <c r="D165" t="s">
        <v>80</v>
      </c>
    </row>
    <row r="166" spans="1:5" x14ac:dyDescent="0.35">
      <c r="A166" s="61" t="s">
        <v>847</v>
      </c>
      <c r="B166" s="73" t="s">
        <v>864</v>
      </c>
      <c r="C166" s="83"/>
      <c r="D166" t="s">
        <v>912</v>
      </c>
      <c r="E166" s="61"/>
    </row>
    <row r="167" spans="1:5" x14ac:dyDescent="0.35">
      <c r="A167" s="61" t="s">
        <v>868</v>
      </c>
      <c r="B167" s="73" t="s">
        <v>865</v>
      </c>
      <c r="C167" s="91"/>
      <c r="D167" t="s">
        <v>913</v>
      </c>
      <c r="E167" s="61"/>
    </row>
    <row r="168" spans="1:5" x14ac:dyDescent="0.35">
      <c r="A168" s="61" t="s">
        <v>821</v>
      </c>
      <c r="B168" s="75" t="s">
        <v>828</v>
      </c>
      <c r="C168" s="69"/>
      <c r="D168" t="s">
        <v>77</v>
      </c>
      <c r="E168" s="61"/>
    </row>
    <row r="169" spans="1:5" x14ac:dyDescent="0.35">
      <c r="A169" s="61" t="s">
        <v>849</v>
      </c>
      <c r="B169" s="73" t="s">
        <v>845</v>
      </c>
      <c r="C169" s="84"/>
      <c r="D169" t="s">
        <v>76</v>
      </c>
    </row>
    <row r="170" spans="1:5" x14ac:dyDescent="0.35">
      <c r="A170" s="61" t="s">
        <v>834</v>
      </c>
      <c r="B170" s="74" t="s">
        <v>835</v>
      </c>
      <c r="C170" s="68"/>
      <c r="D170" t="s">
        <v>938</v>
      </c>
    </row>
    <row r="171" spans="1:5" x14ac:dyDescent="0.35">
      <c r="A171" s="61" t="s">
        <v>833</v>
      </c>
      <c r="B171" s="74" t="s">
        <v>838</v>
      </c>
      <c r="C171" s="77"/>
      <c r="D171" t="s">
        <v>75</v>
      </c>
    </row>
    <row r="172" spans="1:5" x14ac:dyDescent="0.35">
      <c r="A172" s="67" t="s">
        <v>857</v>
      </c>
      <c r="B172" s="86" t="s">
        <v>856</v>
      </c>
      <c r="C172" s="87"/>
      <c r="D172" t="s">
        <v>464</v>
      </c>
    </row>
    <row r="173" spans="1:5" x14ac:dyDescent="0.35">
      <c r="A173" s="61" t="s">
        <v>827</v>
      </c>
      <c r="B173" s="74" t="s">
        <v>837</v>
      </c>
      <c r="C173" s="76"/>
      <c r="D173" t="s">
        <v>467</v>
      </c>
    </row>
    <row r="174" spans="1:5" s="61" customFormat="1" x14ac:dyDescent="0.35">
      <c r="A174" s="61" t="s">
        <v>916</v>
      </c>
      <c r="B174" s="74">
        <v>740000</v>
      </c>
      <c r="C174" s="95"/>
      <c r="D174" s="61" t="s">
        <v>789</v>
      </c>
    </row>
    <row r="175" spans="1:5" s="61" customFormat="1" x14ac:dyDescent="0.35"/>
    <row r="176" spans="1:5" x14ac:dyDescent="0.35">
      <c r="A176" s="55" t="s">
        <v>1148</v>
      </c>
      <c r="B176" s="71"/>
      <c r="C176" s="54"/>
      <c r="D176" s="54"/>
    </row>
    <row r="177" spans="1:4" x14ac:dyDescent="0.35">
      <c r="A177" s="70" t="s">
        <v>822</v>
      </c>
      <c r="B177" s="72" t="s">
        <v>823</v>
      </c>
      <c r="C177" s="70" t="s">
        <v>824</v>
      </c>
      <c r="D177" s="70" t="s">
        <v>825</v>
      </c>
    </row>
    <row r="178" spans="1:4" x14ac:dyDescent="0.35">
      <c r="A178" s="61" t="s">
        <v>832</v>
      </c>
      <c r="B178" s="73" t="s">
        <v>843</v>
      </c>
      <c r="C178" s="79"/>
      <c r="D178" s="61" t="s">
        <v>792</v>
      </c>
    </row>
    <row r="179" spans="1:4" x14ac:dyDescent="0.35">
      <c r="A179" s="61" t="s">
        <v>847</v>
      </c>
      <c r="B179" s="73" t="s">
        <v>864</v>
      </c>
      <c r="C179" s="83"/>
      <c r="D179" s="61" t="s">
        <v>81</v>
      </c>
    </row>
    <row r="180" spans="1:4" s="61" customFormat="1" x14ac:dyDescent="0.35">
      <c r="A180" s="61" t="s">
        <v>850</v>
      </c>
      <c r="B180" s="73" t="s">
        <v>846</v>
      </c>
      <c r="C180" s="85"/>
      <c r="D180" s="61" t="s">
        <v>907</v>
      </c>
    </row>
    <row r="181" spans="1:4" x14ac:dyDescent="0.35">
      <c r="A181" s="61" t="s">
        <v>872</v>
      </c>
      <c r="B181" s="73" t="s">
        <v>866</v>
      </c>
      <c r="C181" s="90"/>
      <c r="D181" s="61" t="s">
        <v>791</v>
      </c>
    </row>
    <row r="182" spans="1:4" x14ac:dyDescent="0.35">
      <c r="A182" s="61" t="s">
        <v>873</v>
      </c>
      <c r="B182" s="73" t="s">
        <v>867</v>
      </c>
      <c r="C182" s="92"/>
      <c r="D182" s="61" t="s">
        <v>906</v>
      </c>
    </row>
    <row r="183" spans="1:4" x14ac:dyDescent="0.35">
      <c r="A183" s="61" t="s">
        <v>840</v>
      </c>
      <c r="B183" s="74" t="s">
        <v>841</v>
      </c>
      <c r="C183" s="78"/>
      <c r="D183" s="61" t="s">
        <v>80</v>
      </c>
    </row>
    <row r="184" spans="1:4" x14ac:dyDescent="0.35">
      <c r="A184" s="61" t="s">
        <v>849</v>
      </c>
      <c r="B184" s="73" t="s">
        <v>845</v>
      </c>
      <c r="C184" s="84"/>
      <c r="D184" s="61" t="s">
        <v>940</v>
      </c>
    </row>
    <row r="185" spans="1:4" x14ac:dyDescent="0.35">
      <c r="A185" s="61" t="s">
        <v>827</v>
      </c>
      <c r="B185" s="74" t="s">
        <v>837</v>
      </c>
      <c r="C185" s="76"/>
      <c r="D185" s="61" t="s">
        <v>939</v>
      </c>
    </row>
    <row r="186" spans="1:4" x14ac:dyDescent="0.35">
      <c r="A186" s="61" t="s">
        <v>833</v>
      </c>
      <c r="B186" s="74" t="s">
        <v>838</v>
      </c>
      <c r="C186" s="77"/>
      <c r="D186" s="61" t="s">
        <v>75</v>
      </c>
    </row>
    <row r="187" spans="1:4" x14ac:dyDescent="0.35">
      <c r="A187" s="61" t="s">
        <v>834</v>
      </c>
      <c r="B187" s="74" t="s">
        <v>835</v>
      </c>
      <c r="C187" s="68"/>
      <c r="D187" s="61" t="s">
        <v>938</v>
      </c>
    </row>
    <row r="188" spans="1:4" x14ac:dyDescent="0.35">
      <c r="A188" s="61" t="s">
        <v>916</v>
      </c>
      <c r="B188" s="74">
        <v>740000</v>
      </c>
      <c r="C188" s="95"/>
      <c r="D188" s="61" t="s">
        <v>789</v>
      </c>
    </row>
  </sheetData>
  <pageMargins left="0.7" right="0.7" top="0.75" bottom="0.75" header="0.3" footer="0.3"/>
  <pageSetup orientation="portrait" r:id="rId1"/>
  <ignoredErrors>
    <ignoredError sqref="B79:B80 B83 B54 B58:B63 B10:B32 B46 B89:B101 B160:B162 B44 B103:B122 B165:B173 B34:B37" numberStoredAsText="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4"/>
  <sheetViews>
    <sheetView workbookViewId="0">
      <selection activeCell="B3" sqref="B3"/>
    </sheetView>
  </sheetViews>
  <sheetFormatPr defaultColWidth="8.81640625" defaultRowHeight="14.5" x14ac:dyDescent="0.35"/>
  <cols>
    <col min="1" max="1" width="36" style="9" customWidth="1"/>
    <col min="2" max="2" width="34.08984375" style="9" customWidth="1"/>
    <col min="3" max="16384" width="8.81640625" style="9"/>
  </cols>
  <sheetData>
    <row r="1" spans="1:2" x14ac:dyDescent="0.35">
      <c r="A1" s="49" t="s">
        <v>57</v>
      </c>
      <c r="B1" s="49" t="s">
        <v>58</v>
      </c>
    </row>
    <row r="2" spans="1:2" x14ac:dyDescent="0.35">
      <c r="A2" s="9" t="s">
        <v>129</v>
      </c>
      <c r="B2" s="9" t="s">
        <v>1215</v>
      </c>
    </row>
    <row r="3" spans="1:2" x14ac:dyDescent="0.35">
      <c r="A3" s="9" t="s">
        <v>1020</v>
      </c>
      <c r="B3" s="9" t="s">
        <v>1021</v>
      </c>
    </row>
    <row r="4" spans="1:2" x14ac:dyDescent="0.35">
      <c r="A4" s="9" t="s">
        <v>1022</v>
      </c>
      <c r="B4" s="9" t="s">
        <v>1023</v>
      </c>
    </row>
  </sheetData>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16"/>
  <sheetViews>
    <sheetView workbookViewId="0">
      <selection activeCell="E2" sqref="E2"/>
    </sheetView>
  </sheetViews>
  <sheetFormatPr defaultColWidth="8.81640625" defaultRowHeight="14.5" x14ac:dyDescent="0.35"/>
  <cols>
    <col min="1" max="1" width="49.26953125" style="4" customWidth="1"/>
    <col min="2" max="2" width="10.36328125" style="4" customWidth="1"/>
    <col min="3" max="3" width="12.81640625" style="4" customWidth="1"/>
    <col min="4" max="4" width="13.7265625" style="4" customWidth="1"/>
    <col min="5" max="5" width="73.36328125" style="4" customWidth="1"/>
    <col min="6" max="16384" width="8.81640625" style="9"/>
  </cols>
  <sheetData>
    <row r="1" spans="1:5" s="4" customFormat="1" ht="43.5" x14ac:dyDescent="0.35">
      <c r="A1" s="1" t="s">
        <v>348</v>
      </c>
      <c r="B1" s="8" t="s">
        <v>349</v>
      </c>
      <c r="C1" s="8" t="s">
        <v>351</v>
      </c>
      <c r="D1" s="8" t="s">
        <v>352</v>
      </c>
      <c r="E1" s="1" t="s">
        <v>350</v>
      </c>
    </row>
    <row r="2" spans="1:5" ht="58" x14ac:dyDescent="0.35">
      <c r="A2" s="4" t="s">
        <v>1024</v>
      </c>
      <c r="B2" s="4">
        <v>2030</v>
      </c>
      <c r="C2" s="4">
        <f>ROUND($A$9-130,0)</f>
        <v>745</v>
      </c>
      <c r="D2" s="4">
        <f>ROUND($A$9-130,0)</f>
        <v>745</v>
      </c>
      <c r="E2" s="4" t="s">
        <v>1025</v>
      </c>
    </row>
    <row r="8" spans="1:5" ht="15" thickBot="1" x14ac:dyDescent="0.4">
      <c r="A8" s="53" t="s">
        <v>1026</v>
      </c>
    </row>
    <row r="9" spans="1:5" ht="15" thickBot="1" x14ac:dyDescent="0.4">
      <c r="A9" s="98">
        <v>874.61900000000003</v>
      </c>
    </row>
    <row r="11" spans="1:5" x14ac:dyDescent="0.35">
      <c r="A11" s="49" t="s">
        <v>1027</v>
      </c>
    </row>
    <row r="12" spans="1:5" x14ac:dyDescent="0.35">
      <c r="A12" s="9" t="s">
        <v>1028</v>
      </c>
    </row>
    <row r="13" spans="1:5" x14ac:dyDescent="0.35">
      <c r="A13" s="73">
        <v>2016</v>
      </c>
    </row>
    <row r="14" spans="1:5" x14ac:dyDescent="0.35">
      <c r="A14" s="9" t="s">
        <v>1029</v>
      </c>
    </row>
    <row r="15" spans="1:5" x14ac:dyDescent="0.35">
      <c r="A15" s="48" t="s">
        <v>1030</v>
      </c>
    </row>
    <row r="16" spans="1:5" x14ac:dyDescent="0.35">
      <c r="A16" s="4" t="s">
        <v>1031</v>
      </c>
    </row>
  </sheetData>
  <hyperlinks>
    <hyperlink ref="A15" r:id="rId1" xr:uid="{00000000-0004-0000-0500-000000000000}"/>
  </hyperlinks>
  <pageMargins left="0.7" right="0.7" top="0.75" bottom="0.75" header="0.3" footer="0.3"/>
  <pageSetup orientation="portrait"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M197"/>
  <sheetViews>
    <sheetView zoomScale="85" zoomScaleNormal="85" zoomScalePageLayoutView="85" workbookViewId="0">
      <selection sqref="A1:E1"/>
    </sheetView>
  </sheetViews>
  <sheetFormatPr defaultColWidth="9.08984375" defaultRowHeight="14.5" x14ac:dyDescent="0.35"/>
  <cols>
    <col min="1" max="1" width="79.7265625" style="9" customWidth="1"/>
    <col min="2" max="2" width="12.7265625" style="9" bestFit="1" customWidth="1"/>
    <col min="3" max="3" width="17.36328125" style="9" customWidth="1"/>
    <col min="4" max="4" width="22" style="9" customWidth="1"/>
    <col min="5" max="5" width="19.36328125" style="9" customWidth="1"/>
    <col min="6" max="6" width="14.36328125" style="9" customWidth="1"/>
    <col min="7" max="7" width="26.08984375" style="9" customWidth="1"/>
    <col min="8" max="8" width="26.7265625" style="9" bestFit="1" customWidth="1"/>
    <col min="9" max="9" width="17.81640625" style="9" bestFit="1" customWidth="1"/>
    <col min="10" max="10" width="33.36328125" style="9" customWidth="1"/>
    <col min="11" max="16" width="9.08984375" style="9"/>
    <col min="17" max="17" width="25.81640625" style="9" customWidth="1"/>
    <col min="18" max="18" width="12.36328125" style="9" customWidth="1"/>
    <col min="19" max="19" width="19.81640625" style="9" customWidth="1"/>
    <col min="20" max="21" width="12.36328125" style="9" customWidth="1"/>
    <col min="22" max="23" width="16.26953125" style="9" customWidth="1"/>
    <col min="24" max="24" width="10.81640625" style="9" bestFit="1" customWidth="1"/>
    <col min="25" max="16384" width="9.08984375" style="9"/>
  </cols>
  <sheetData>
    <row r="1" spans="1:5" x14ac:dyDescent="0.35">
      <c r="A1" s="217" t="s">
        <v>8</v>
      </c>
      <c r="B1" s="217"/>
      <c r="C1" s="217"/>
      <c r="D1" s="217"/>
      <c r="E1" s="217"/>
    </row>
    <row r="2" spans="1:5" x14ac:dyDescent="0.35">
      <c r="A2" s="218" t="s">
        <v>146</v>
      </c>
      <c r="B2" s="218"/>
      <c r="C2" s="218"/>
      <c r="D2" s="218"/>
      <c r="E2" s="218"/>
    </row>
    <row r="19" spans="1:5" x14ac:dyDescent="0.35">
      <c r="A19" s="9" t="s">
        <v>147</v>
      </c>
    </row>
    <row r="20" spans="1:5" x14ac:dyDescent="0.35">
      <c r="A20" s="9">
        <v>155400</v>
      </c>
      <c r="B20" s="9" t="s">
        <v>148</v>
      </c>
    </row>
    <row r="21" spans="1:5" x14ac:dyDescent="0.35">
      <c r="A21" s="218" t="s">
        <v>149</v>
      </c>
      <c r="B21" s="218"/>
      <c r="C21" s="218"/>
      <c r="D21" s="218"/>
      <c r="E21" s="218"/>
    </row>
    <row r="38" spans="1:5" x14ac:dyDescent="0.35">
      <c r="A38" s="9" t="s">
        <v>147</v>
      </c>
    </row>
    <row r="39" spans="1:5" x14ac:dyDescent="0.35">
      <c r="A39" s="9">
        <v>100800</v>
      </c>
      <c r="B39" s="9" t="s">
        <v>148</v>
      </c>
    </row>
    <row r="40" spans="1:5" x14ac:dyDescent="0.35">
      <c r="A40" s="218" t="s">
        <v>150</v>
      </c>
      <c r="B40" s="218"/>
      <c r="C40" s="218"/>
      <c r="D40" s="218"/>
      <c r="E40" s="218"/>
    </row>
    <row r="57" spans="1:5" ht="15" thickBot="1" x14ac:dyDescent="0.4">
      <c r="A57" s="9" t="s">
        <v>147</v>
      </c>
    </row>
    <row r="58" spans="1:5" ht="15" thickBot="1" x14ac:dyDescent="0.4">
      <c r="A58" s="10">
        <v>194000</v>
      </c>
      <c r="B58" s="9" t="s">
        <v>151</v>
      </c>
    </row>
    <row r="60" spans="1:5" x14ac:dyDescent="0.35">
      <c r="A60" s="217" t="s">
        <v>152</v>
      </c>
      <c r="B60" s="217"/>
      <c r="C60" s="217"/>
      <c r="D60" s="217"/>
      <c r="E60" s="217"/>
    </row>
    <row r="85" spans="1:39" s="11" customFormat="1" x14ac:dyDescent="0.35">
      <c r="A85" s="9" t="s">
        <v>373</v>
      </c>
      <c r="B85" s="9">
        <v>55.1</v>
      </c>
      <c r="C85" s="9" t="s">
        <v>374</v>
      </c>
      <c r="D85" s="9"/>
      <c r="E85" s="9"/>
      <c r="F85" s="9"/>
      <c r="G85" s="9"/>
      <c r="H85" s="9"/>
      <c r="I85" s="9"/>
      <c r="J85" s="9"/>
      <c r="K85" s="9"/>
      <c r="L85" s="9"/>
      <c r="M85" s="9"/>
      <c r="N85" s="9"/>
      <c r="O85" s="9"/>
      <c r="P85" s="9"/>
      <c r="Q85" s="9"/>
      <c r="R85" s="9"/>
      <c r="S85" s="9"/>
      <c r="T85" s="9"/>
      <c r="U85" s="9"/>
      <c r="V85" s="9"/>
      <c r="W85" s="9"/>
      <c r="X85" s="9"/>
      <c r="Y85" s="9"/>
      <c r="Z85" s="9"/>
      <c r="AA85" s="9"/>
      <c r="AB85" s="9"/>
      <c r="AC85" s="9"/>
      <c r="AD85" s="9"/>
      <c r="AE85" s="9"/>
      <c r="AF85" s="9"/>
      <c r="AG85" s="9"/>
      <c r="AH85" s="9"/>
      <c r="AI85" s="9"/>
      <c r="AJ85" s="9"/>
      <c r="AK85" s="9"/>
      <c r="AL85" s="9"/>
      <c r="AM85" s="9"/>
    </row>
    <row r="86" spans="1:39" s="11" customFormat="1" x14ac:dyDescent="0.35">
      <c r="A86" s="9" t="s">
        <v>375</v>
      </c>
      <c r="B86" s="9">
        <v>111.6</v>
      </c>
      <c r="C86" s="9"/>
      <c r="D86" s="9"/>
      <c r="E86" s="9"/>
      <c r="F86" s="9"/>
      <c r="G86" s="9"/>
      <c r="H86" s="9"/>
      <c r="I86" s="9"/>
      <c r="J86" s="9"/>
      <c r="K86" s="9"/>
      <c r="L86" s="9"/>
      <c r="M86" s="9"/>
      <c r="N86" s="9"/>
      <c r="O86" s="9"/>
      <c r="P86" s="9"/>
      <c r="Q86" s="9"/>
      <c r="R86" s="9"/>
      <c r="S86" s="9"/>
      <c r="T86" s="9"/>
      <c r="U86" s="9"/>
      <c r="V86" s="9"/>
      <c r="W86" s="9"/>
      <c r="X86" s="9"/>
      <c r="Y86" s="9"/>
      <c r="Z86" s="9"/>
      <c r="AA86" s="9"/>
      <c r="AB86" s="9"/>
      <c r="AC86" s="9"/>
      <c r="AD86" s="9"/>
      <c r="AE86" s="9"/>
      <c r="AF86" s="9"/>
      <c r="AG86" s="9"/>
      <c r="AH86" s="9"/>
      <c r="AI86" s="9"/>
      <c r="AJ86" s="9"/>
      <c r="AK86" s="9"/>
      <c r="AL86" s="9"/>
      <c r="AM86" s="9"/>
    </row>
    <row r="87" spans="1:39" ht="15" thickBot="1" x14ac:dyDescent="0.4"/>
    <row r="88" spans="1:39" ht="15" thickBot="1" x14ac:dyDescent="0.4">
      <c r="A88" s="12" t="s">
        <v>376</v>
      </c>
      <c r="B88" s="13">
        <f>(B86-B85)/B85</f>
        <v>1.0254083484573502</v>
      </c>
    </row>
    <row r="89" spans="1:39" x14ac:dyDescent="0.35">
      <c r="A89" s="217" t="s">
        <v>153</v>
      </c>
      <c r="B89" s="217"/>
      <c r="C89" s="217"/>
      <c r="D89" s="217"/>
      <c r="E89" s="217"/>
    </row>
    <row r="90" spans="1:39" x14ac:dyDescent="0.35">
      <c r="A90" s="9">
        <v>6.6290250000000004</v>
      </c>
      <c r="B90" s="9" t="s">
        <v>380</v>
      </c>
      <c r="E90" s="9" t="s">
        <v>385</v>
      </c>
    </row>
    <row r="91" spans="1:39" x14ac:dyDescent="0.35">
      <c r="A91" s="9">
        <f>1/A90</f>
        <v>0.15085174667466181</v>
      </c>
      <c r="B91" s="9" t="s">
        <v>381</v>
      </c>
      <c r="E91" s="9" t="s">
        <v>158</v>
      </c>
    </row>
    <row r="92" spans="1:39" x14ac:dyDescent="0.35">
      <c r="A92" s="14">
        <v>0.5</v>
      </c>
      <c r="B92" s="9" t="s">
        <v>382</v>
      </c>
      <c r="E92" s="9" t="s">
        <v>386</v>
      </c>
    </row>
    <row r="93" spans="1:39" x14ac:dyDescent="0.35">
      <c r="A93" s="9">
        <f>A92*A91</f>
        <v>7.5425873337330904E-2</v>
      </c>
      <c r="B93" s="9" t="s">
        <v>383</v>
      </c>
      <c r="E93" s="9" t="s">
        <v>158</v>
      </c>
    </row>
    <row r="94" spans="1:39" x14ac:dyDescent="0.35">
      <c r="A94" s="9">
        <f>1/A93</f>
        <v>13.258050000000001</v>
      </c>
      <c r="B94" s="9" t="s">
        <v>384</v>
      </c>
      <c r="E94" s="9" t="s">
        <v>158</v>
      </c>
      <c r="L94" s="14"/>
    </row>
    <row r="95" spans="1:39" ht="15" thickBot="1" x14ac:dyDescent="0.4">
      <c r="A95" s="9">
        <v>8.0274920000000005</v>
      </c>
      <c r="B95" s="9" t="s">
        <v>378</v>
      </c>
      <c r="E95" s="9" t="s">
        <v>387</v>
      </c>
      <c r="L95" s="14"/>
    </row>
    <row r="96" spans="1:39" ht="15" thickBot="1" x14ac:dyDescent="0.4">
      <c r="A96" s="15">
        <f>(A94-A95)/A95</f>
        <v>0.65158059329115492</v>
      </c>
      <c r="B96" s="9" t="s">
        <v>379</v>
      </c>
      <c r="C96" s="16"/>
      <c r="E96" s="9" t="s">
        <v>158</v>
      </c>
    </row>
    <row r="98" spans="1:5" x14ac:dyDescent="0.35">
      <c r="A98" s="217" t="s">
        <v>154</v>
      </c>
      <c r="B98" s="217"/>
      <c r="C98" s="217"/>
      <c r="D98" s="217"/>
      <c r="E98" s="217"/>
    </row>
    <row r="99" spans="1:5" x14ac:dyDescent="0.35">
      <c r="A99" s="16">
        <v>0.3</v>
      </c>
      <c r="B99" s="14" t="s">
        <v>390</v>
      </c>
    </row>
    <row r="100" spans="1:5" x14ac:dyDescent="0.35">
      <c r="A100" s="9">
        <v>63.5</v>
      </c>
      <c r="B100" s="9" t="s">
        <v>391</v>
      </c>
    </row>
    <row r="101" spans="1:5" x14ac:dyDescent="0.35">
      <c r="A101" s="9">
        <f>1/A100</f>
        <v>1.5748031496062992E-2</v>
      </c>
      <c r="B101" s="9" t="s">
        <v>389</v>
      </c>
    </row>
    <row r="102" spans="1:5" x14ac:dyDescent="0.35">
      <c r="A102" s="17">
        <f>A101*(1-A99)</f>
        <v>1.1023622047244094E-2</v>
      </c>
      <c r="B102" s="9" t="s">
        <v>392</v>
      </c>
    </row>
    <row r="103" spans="1:5" x14ac:dyDescent="0.35">
      <c r="A103" s="17">
        <f>1/A102</f>
        <v>90.714285714285722</v>
      </c>
      <c r="B103" s="9" t="s">
        <v>396</v>
      </c>
    </row>
    <row r="104" spans="1:5" x14ac:dyDescent="0.35">
      <c r="A104" s="16">
        <v>0.35</v>
      </c>
      <c r="B104" s="9" t="s">
        <v>393</v>
      </c>
    </row>
    <row r="105" spans="1:5" x14ac:dyDescent="0.35">
      <c r="A105" s="9">
        <f>A102*(1-A104)</f>
        <v>7.1653543307086615E-3</v>
      </c>
      <c r="B105" s="9" t="s">
        <v>394</v>
      </c>
    </row>
    <row r="106" spans="1:5" ht="15" thickBot="1" x14ac:dyDescent="0.4">
      <c r="A106" s="9">
        <f>1/A105</f>
        <v>139.56043956043956</v>
      </c>
      <c r="B106" s="9" t="s">
        <v>395</v>
      </c>
    </row>
    <row r="107" spans="1:5" ht="15" thickBot="1" x14ac:dyDescent="0.4">
      <c r="A107" s="18">
        <f>(A106-A103)/A103</f>
        <v>0.53846153846153832</v>
      </c>
      <c r="B107" s="9" t="s">
        <v>397</v>
      </c>
    </row>
    <row r="108" spans="1:5" x14ac:dyDescent="0.35">
      <c r="A108" s="19"/>
    </row>
    <row r="109" spans="1:5" x14ac:dyDescent="0.35">
      <c r="A109" s="217" t="s">
        <v>156</v>
      </c>
      <c r="B109" s="217"/>
      <c r="C109" s="217"/>
      <c r="D109" s="217"/>
      <c r="E109" s="217"/>
    </row>
    <row r="110" spans="1:5" ht="15" thickBot="1" x14ac:dyDescent="0.4"/>
    <row r="111" spans="1:5" ht="15" thickBot="1" x14ac:dyDescent="0.4">
      <c r="A111" s="18">
        <f>A122</f>
        <v>0.20481927710843381</v>
      </c>
      <c r="B111" s="9" t="s">
        <v>399</v>
      </c>
    </row>
    <row r="113" spans="1:14" x14ac:dyDescent="0.35">
      <c r="A113" s="217" t="s">
        <v>155</v>
      </c>
      <c r="B113" s="217"/>
      <c r="C113" s="217"/>
      <c r="D113" s="217"/>
      <c r="E113" s="217"/>
    </row>
    <row r="114" spans="1:14" x14ac:dyDescent="0.35">
      <c r="A114" s="16">
        <v>0.2</v>
      </c>
      <c r="B114" s="14" t="s">
        <v>390</v>
      </c>
    </row>
    <row r="115" spans="1:14" x14ac:dyDescent="0.35">
      <c r="A115" s="9">
        <v>1.95</v>
      </c>
      <c r="B115" s="9" t="s">
        <v>398</v>
      </c>
    </row>
    <row r="116" spans="1:14" x14ac:dyDescent="0.35">
      <c r="A116" s="9">
        <f>1/A115</f>
        <v>0.51282051282051289</v>
      </c>
      <c r="B116" s="9" t="s">
        <v>389</v>
      </c>
    </row>
    <row r="117" spans="1:14" x14ac:dyDescent="0.35">
      <c r="A117" s="17">
        <f>A116*(1-A114)</f>
        <v>0.41025641025641035</v>
      </c>
      <c r="B117" s="9" t="s">
        <v>392</v>
      </c>
    </row>
    <row r="118" spans="1:14" x14ac:dyDescent="0.35">
      <c r="A118" s="17">
        <f>1/A117</f>
        <v>2.4374999999999996</v>
      </c>
      <c r="B118" s="9" t="s">
        <v>396</v>
      </c>
    </row>
    <row r="119" spans="1:14" x14ac:dyDescent="0.35">
      <c r="A119" s="16">
        <v>0.17</v>
      </c>
      <c r="B119" s="9" t="s">
        <v>393</v>
      </c>
    </row>
    <row r="120" spans="1:14" x14ac:dyDescent="0.35">
      <c r="A120" s="9">
        <f>A117*(1-A119)</f>
        <v>0.34051282051282056</v>
      </c>
      <c r="B120" s="9" t="s">
        <v>394</v>
      </c>
    </row>
    <row r="121" spans="1:14" ht="15" thickBot="1" x14ac:dyDescent="0.4">
      <c r="A121" s="9">
        <f>1/A120</f>
        <v>2.9367469879518069</v>
      </c>
      <c r="B121" s="9" t="s">
        <v>395</v>
      </c>
    </row>
    <row r="122" spans="1:14" ht="15" thickBot="1" x14ac:dyDescent="0.4">
      <c r="A122" s="18">
        <f>(A121-A118)/A118</f>
        <v>0.20481927710843381</v>
      </c>
      <c r="B122" s="9" t="s">
        <v>397</v>
      </c>
    </row>
    <row r="124" spans="1:14" x14ac:dyDescent="0.35">
      <c r="A124" s="217" t="s">
        <v>400</v>
      </c>
      <c r="B124" s="217"/>
      <c r="C124" s="217"/>
      <c r="D124" s="217"/>
      <c r="E124" s="217"/>
      <c r="L124" s="20"/>
    </row>
    <row r="125" spans="1:14" x14ac:dyDescent="0.35">
      <c r="A125" s="21">
        <v>4.4824543659231753E-4</v>
      </c>
      <c r="B125" s="9" t="s">
        <v>402</v>
      </c>
      <c r="M125" s="14"/>
      <c r="N125" s="14"/>
    </row>
    <row r="126" spans="1:14" x14ac:dyDescent="0.35">
      <c r="A126" s="9">
        <v>1.27</v>
      </c>
      <c r="B126" s="22" t="s">
        <v>407</v>
      </c>
      <c r="F126" s="23"/>
      <c r="L126" s="4"/>
      <c r="M126" s="21"/>
      <c r="N126" s="21"/>
    </row>
    <row r="127" spans="1:14" x14ac:dyDescent="0.35">
      <c r="A127" s="9">
        <f>(1/CONVERT(A125/A126,"mi","km")*0.00105505585)</f>
        <v>1.857438352962903</v>
      </c>
      <c r="B127" s="22" t="s">
        <v>403</v>
      </c>
      <c r="L127" s="24"/>
      <c r="M127" s="21"/>
      <c r="N127" s="21"/>
    </row>
    <row r="128" spans="1:14" x14ac:dyDescent="0.35">
      <c r="A128" s="9">
        <f>1/A127</f>
        <v>0.53837587578874124</v>
      </c>
      <c r="B128" s="22" t="s">
        <v>404</v>
      </c>
      <c r="F128" s="23"/>
      <c r="M128" s="16"/>
      <c r="N128" s="14"/>
    </row>
    <row r="129" spans="1:14" x14ac:dyDescent="0.35">
      <c r="A129" s="9">
        <v>1.07</v>
      </c>
      <c r="B129" s="9" t="s">
        <v>401</v>
      </c>
      <c r="F129" s="23"/>
      <c r="M129" s="16"/>
      <c r="N129" s="14"/>
    </row>
    <row r="130" spans="1:14" ht="15" thickBot="1" x14ac:dyDescent="0.4">
      <c r="A130" s="9">
        <f>1/A129</f>
        <v>0.93457943925233644</v>
      </c>
      <c r="B130" s="9" t="s">
        <v>405</v>
      </c>
      <c r="F130" s="23"/>
      <c r="M130" s="14"/>
      <c r="N130" s="14"/>
    </row>
    <row r="131" spans="1:14" ht="15" thickBot="1" x14ac:dyDescent="0.4">
      <c r="A131" s="18">
        <f>(A130-A128)/A128</f>
        <v>0.73592369435785332</v>
      </c>
      <c r="B131" s="9" t="s">
        <v>397</v>
      </c>
      <c r="F131" s="23"/>
    </row>
    <row r="132" spans="1:14" x14ac:dyDescent="0.35">
      <c r="J132" s="25"/>
    </row>
    <row r="133" spans="1:14" x14ac:dyDescent="0.35">
      <c r="A133" s="20"/>
      <c r="B133" s="14"/>
      <c r="C133" s="14"/>
    </row>
    <row r="134" spans="1:14" x14ac:dyDescent="0.35">
      <c r="A134" s="217" t="s">
        <v>88</v>
      </c>
      <c r="B134" s="217"/>
      <c r="C134" s="217"/>
      <c r="D134" s="217"/>
      <c r="E134" s="217"/>
    </row>
    <row r="135" spans="1:14" x14ac:dyDescent="0.35">
      <c r="A135" s="26" t="s">
        <v>419</v>
      </c>
      <c r="B135" s="27"/>
      <c r="C135" s="27"/>
      <c r="D135" s="27"/>
      <c r="E135" s="27"/>
      <c r="F135" s="27"/>
      <c r="G135" s="27"/>
    </row>
    <row r="136" spans="1:14" x14ac:dyDescent="0.35">
      <c r="A136" s="28"/>
      <c r="B136" s="214" t="s">
        <v>420</v>
      </c>
      <c r="C136" s="215"/>
      <c r="D136" s="215"/>
      <c r="E136" s="216"/>
      <c r="F136" s="27"/>
      <c r="G136" s="27"/>
    </row>
    <row r="137" spans="1:14" x14ac:dyDescent="0.35">
      <c r="A137" s="29"/>
      <c r="B137" s="214" t="s">
        <v>421</v>
      </c>
      <c r="C137" s="216"/>
      <c r="D137" s="214" t="s">
        <v>422</v>
      </c>
      <c r="E137" s="216"/>
      <c r="F137" s="27"/>
      <c r="G137" s="27"/>
    </row>
    <row r="138" spans="1:14" x14ac:dyDescent="0.35">
      <c r="A138" s="30" t="s">
        <v>423</v>
      </c>
      <c r="B138" s="31" t="s">
        <v>424</v>
      </c>
      <c r="C138" s="31" t="s">
        <v>425</v>
      </c>
      <c r="D138" s="31" t="s">
        <v>424</v>
      </c>
      <c r="E138" s="31" t="s">
        <v>425</v>
      </c>
      <c r="F138" s="27"/>
      <c r="G138" s="32" t="s">
        <v>426</v>
      </c>
    </row>
    <row r="139" spans="1:14" x14ac:dyDescent="0.35">
      <c r="A139" s="33" t="s">
        <v>427</v>
      </c>
      <c r="B139" s="34">
        <v>95</v>
      </c>
      <c r="C139" s="35">
        <v>95</v>
      </c>
      <c r="D139" s="34">
        <v>50</v>
      </c>
      <c r="E139" s="35">
        <v>50</v>
      </c>
      <c r="F139" s="32" t="s">
        <v>112</v>
      </c>
      <c r="G139" s="27">
        <f>(C139-E139)/C139</f>
        <v>0.47368421052631576</v>
      </c>
    </row>
    <row r="140" spans="1:14" x14ac:dyDescent="0.35">
      <c r="A140" s="36" t="s">
        <v>428</v>
      </c>
      <c r="B140" s="37">
        <v>100</v>
      </c>
      <c r="C140" s="38">
        <v>100</v>
      </c>
      <c r="D140" s="37">
        <v>70</v>
      </c>
      <c r="E140" s="38">
        <v>70</v>
      </c>
      <c r="F140" s="32" t="s">
        <v>112</v>
      </c>
      <c r="G140" s="27">
        <f t="shared" ref="G140:G156" si="0">(C140-E140)/C140</f>
        <v>0.3</v>
      </c>
    </row>
    <row r="141" spans="1:14" x14ac:dyDescent="0.35">
      <c r="A141" s="36" t="s">
        <v>429</v>
      </c>
      <c r="B141" s="37">
        <v>95</v>
      </c>
      <c r="C141" s="38">
        <v>95</v>
      </c>
      <c r="D141" s="37">
        <v>50</v>
      </c>
      <c r="E141" s="38">
        <v>50</v>
      </c>
      <c r="F141" s="32" t="s">
        <v>112</v>
      </c>
      <c r="G141" s="27">
        <f t="shared" si="0"/>
        <v>0.47368421052631576</v>
      </c>
    </row>
    <row r="142" spans="1:14" x14ac:dyDescent="0.35">
      <c r="A142" s="36" t="s">
        <v>430</v>
      </c>
      <c r="B142" s="37">
        <v>105</v>
      </c>
      <c r="C142" s="38">
        <v>105</v>
      </c>
      <c r="D142" s="37">
        <v>110</v>
      </c>
      <c r="E142" s="38">
        <v>110</v>
      </c>
      <c r="F142" s="39" t="s">
        <v>446</v>
      </c>
      <c r="G142" s="27">
        <f t="shared" si="0"/>
        <v>-4.7619047619047616E-2</v>
      </c>
    </row>
    <row r="143" spans="1:14" x14ac:dyDescent="0.35">
      <c r="A143" s="36" t="s">
        <v>431</v>
      </c>
      <c r="B143" s="37">
        <v>80</v>
      </c>
      <c r="C143" s="38">
        <v>80</v>
      </c>
      <c r="D143" s="37">
        <v>35</v>
      </c>
      <c r="E143" s="38">
        <v>35</v>
      </c>
      <c r="F143" s="32" t="s">
        <v>112</v>
      </c>
      <c r="G143" s="27">
        <f t="shared" si="0"/>
        <v>0.5625</v>
      </c>
    </row>
    <row r="144" spans="1:14" x14ac:dyDescent="0.35">
      <c r="A144" s="36" t="s">
        <v>432</v>
      </c>
      <c r="B144" s="37">
        <v>70</v>
      </c>
      <c r="C144" s="38">
        <v>70</v>
      </c>
      <c r="D144" s="37">
        <v>50</v>
      </c>
      <c r="E144" s="38">
        <v>50</v>
      </c>
      <c r="F144" s="32" t="s">
        <v>112</v>
      </c>
      <c r="G144" s="27">
        <f t="shared" si="0"/>
        <v>0.2857142857142857</v>
      </c>
    </row>
    <row r="145" spans="1:9" x14ac:dyDescent="0.35">
      <c r="A145" s="36" t="s">
        <v>433</v>
      </c>
      <c r="B145" s="37">
        <v>90</v>
      </c>
      <c r="C145" s="38">
        <v>90</v>
      </c>
      <c r="D145" s="37">
        <v>80</v>
      </c>
      <c r="E145" s="38">
        <v>80</v>
      </c>
      <c r="F145" s="32" t="s">
        <v>434</v>
      </c>
      <c r="G145" s="27">
        <f t="shared" si="0"/>
        <v>0.1111111111111111</v>
      </c>
    </row>
    <row r="146" spans="1:9" x14ac:dyDescent="0.35">
      <c r="A146" s="36" t="s">
        <v>435</v>
      </c>
      <c r="B146" s="37">
        <v>100</v>
      </c>
      <c r="C146" s="38">
        <v>100</v>
      </c>
      <c r="D146" s="37">
        <v>90</v>
      </c>
      <c r="E146" s="38">
        <v>90</v>
      </c>
      <c r="F146" s="32" t="s">
        <v>112</v>
      </c>
      <c r="G146" s="27">
        <f t="shared" si="0"/>
        <v>0.1</v>
      </c>
    </row>
    <row r="147" spans="1:9" x14ac:dyDescent="0.35">
      <c r="A147" s="36" t="s">
        <v>436</v>
      </c>
      <c r="B147" s="37">
        <v>80</v>
      </c>
      <c r="C147" s="38">
        <v>80</v>
      </c>
      <c r="D147" s="37">
        <v>40</v>
      </c>
      <c r="E147" s="38">
        <v>40</v>
      </c>
      <c r="F147" s="32" t="s">
        <v>112</v>
      </c>
      <c r="G147" s="27">
        <f t="shared" si="0"/>
        <v>0.5</v>
      </c>
    </row>
    <row r="148" spans="1:9" x14ac:dyDescent="0.35">
      <c r="A148" s="36" t="s">
        <v>437</v>
      </c>
      <c r="B148" s="37">
        <v>80</v>
      </c>
      <c r="C148" s="38">
        <v>80</v>
      </c>
      <c r="D148" s="37">
        <v>50</v>
      </c>
      <c r="E148" s="38">
        <v>50</v>
      </c>
      <c r="F148" s="32" t="s">
        <v>112</v>
      </c>
      <c r="G148" s="27">
        <f t="shared" si="0"/>
        <v>0.375</v>
      </c>
    </row>
    <row r="149" spans="1:9" x14ac:dyDescent="0.35">
      <c r="A149" s="36" t="s">
        <v>438</v>
      </c>
      <c r="B149" s="37">
        <v>90</v>
      </c>
      <c r="C149" s="38">
        <v>90</v>
      </c>
      <c r="D149" s="37">
        <v>80</v>
      </c>
      <c r="E149" s="38">
        <v>80</v>
      </c>
      <c r="F149" s="32" t="s">
        <v>434</v>
      </c>
      <c r="G149" s="27">
        <f t="shared" si="0"/>
        <v>0.1111111111111111</v>
      </c>
    </row>
    <row r="150" spans="1:9" x14ac:dyDescent="0.35">
      <c r="A150" s="36" t="s">
        <v>439</v>
      </c>
      <c r="B150" s="37">
        <v>95</v>
      </c>
      <c r="C150" s="38">
        <v>95</v>
      </c>
      <c r="D150" s="37">
        <v>90</v>
      </c>
      <c r="E150" s="38">
        <v>90</v>
      </c>
      <c r="F150" s="39" t="s">
        <v>446</v>
      </c>
      <c r="G150" s="27">
        <f t="shared" si="0"/>
        <v>5.2631578947368418E-2</v>
      </c>
    </row>
    <row r="151" spans="1:9" x14ac:dyDescent="0.35">
      <c r="A151" s="36" t="s">
        <v>440</v>
      </c>
      <c r="B151" s="37">
        <v>95</v>
      </c>
      <c r="C151" s="38">
        <v>95</v>
      </c>
      <c r="D151" s="37">
        <v>90</v>
      </c>
      <c r="E151" s="38">
        <v>90</v>
      </c>
      <c r="F151" s="39" t="s">
        <v>446</v>
      </c>
      <c r="G151" s="27">
        <f t="shared" si="0"/>
        <v>5.2631578947368418E-2</v>
      </c>
    </row>
    <row r="152" spans="1:9" x14ac:dyDescent="0.35">
      <c r="A152" s="36" t="s">
        <v>441</v>
      </c>
      <c r="B152" s="37">
        <v>80</v>
      </c>
      <c r="C152" s="38">
        <v>50</v>
      </c>
      <c r="D152" s="37">
        <v>30</v>
      </c>
      <c r="E152" s="38">
        <v>30</v>
      </c>
      <c r="F152" s="32" t="s">
        <v>111</v>
      </c>
      <c r="G152" s="27">
        <f t="shared" si="0"/>
        <v>0.4</v>
      </c>
    </row>
    <row r="153" spans="1:9" x14ac:dyDescent="0.35">
      <c r="A153" s="36" t="s">
        <v>442</v>
      </c>
      <c r="B153" s="37">
        <v>90</v>
      </c>
      <c r="C153" s="38">
        <v>90</v>
      </c>
      <c r="D153" s="37">
        <v>70</v>
      </c>
      <c r="E153" s="38">
        <v>70</v>
      </c>
      <c r="F153" s="32" t="s">
        <v>108</v>
      </c>
      <c r="G153" s="27">
        <f t="shared" si="0"/>
        <v>0.22222222222222221</v>
      </c>
    </row>
    <row r="154" spans="1:9" x14ac:dyDescent="0.35">
      <c r="A154" s="36" t="s">
        <v>443</v>
      </c>
      <c r="B154" s="37">
        <v>95</v>
      </c>
      <c r="C154" s="38">
        <v>90</v>
      </c>
      <c r="D154" s="37">
        <v>80</v>
      </c>
      <c r="E154" s="38">
        <v>80</v>
      </c>
      <c r="F154" s="39" t="s">
        <v>446</v>
      </c>
      <c r="G154" s="27">
        <f t="shared" si="0"/>
        <v>0.1111111111111111</v>
      </c>
      <c r="I154" s="40"/>
    </row>
    <row r="155" spans="1:9" x14ac:dyDescent="0.35">
      <c r="A155" s="36" t="s">
        <v>444</v>
      </c>
      <c r="B155" s="37">
        <v>80</v>
      </c>
      <c r="C155" s="38">
        <v>65</v>
      </c>
      <c r="D155" s="37">
        <v>60</v>
      </c>
      <c r="E155" s="38">
        <v>30</v>
      </c>
      <c r="F155" s="32" t="s">
        <v>109</v>
      </c>
      <c r="G155" s="27">
        <f t="shared" si="0"/>
        <v>0.53846153846153844</v>
      </c>
    </row>
    <row r="156" spans="1:9" x14ac:dyDescent="0.35">
      <c r="A156" s="41" t="s">
        <v>445</v>
      </c>
      <c r="B156" s="42">
        <v>90</v>
      </c>
      <c r="C156" s="43">
        <v>90</v>
      </c>
      <c r="D156" s="42">
        <v>70</v>
      </c>
      <c r="E156" s="43">
        <v>70</v>
      </c>
      <c r="F156" s="32" t="s">
        <v>109</v>
      </c>
      <c r="G156" s="27">
        <f t="shared" si="0"/>
        <v>0.22222222222222221</v>
      </c>
    </row>
    <row r="157" spans="1:9" x14ac:dyDescent="0.35">
      <c r="A157" s="27"/>
      <c r="B157" s="27"/>
      <c r="C157" s="27"/>
      <c r="D157" s="27"/>
      <c r="E157" s="27"/>
      <c r="F157" s="27"/>
      <c r="G157" s="27"/>
    </row>
    <row r="158" spans="1:9" x14ac:dyDescent="0.35">
      <c r="A158" s="27"/>
      <c r="B158" s="27"/>
      <c r="C158" s="27"/>
      <c r="D158" s="27"/>
      <c r="E158" s="27"/>
      <c r="F158" s="27"/>
      <c r="G158" s="27"/>
    </row>
    <row r="159" spans="1:9" x14ac:dyDescent="0.35">
      <c r="A159" s="27" t="s">
        <v>112</v>
      </c>
      <c r="B159" s="27">
        <f>AVERAGEIF(F139:F156,A159,G139:G156)</f>
        <v>0.38382283834586467</v>
      </c>
      <c r="C159" s="27"/>
      <c r="D159" s="27"/>
      <c r="E159" s="27"/>
      <c r="F159" s="27"/>
      <c r="G159" s="27"/>
    </row>
    <row r="160" spans="1:9" x14ac:dyDescent="0.35">
      <c r="A160" s="27" t="s">
        <v>434</v>
      </c>
      <c r="B160" s="27">
        <f>AVERAGEIF(F139:F156,A160,G139:G156)</f>
        <v>0.1111111111111111</v>
      </c>
      <c r="C160" s="27"/>
      <c r="D160" s="27"/>
      <c r="E160" s="27"/>
      <c r="F160" s="27"/>
      <c r="G160" s="27"/>
    </row>
    <row r="161" spans="1:7" x14ac:dyDescent="0.35">
      <c r="A161" s="27" t="s">
        <v>111</v>
      </c>
      <c r="B161" s="27">
        <f>AVERAGEIF(F139:F156,A161,G139:G156)</f>
        <v>0.4</v>
      </c>
      <c r="C161" s="27"/>
      <c r="D161" s="27"/>
      <c r="E161" s="27"/>
      <c r="F161" s="27"/>
      <c r="G161" s="27"/>
    </row>
    <row r="162" spans="1:7" x14ac:dyDescent="0.35">
      <c r="A162" s="27" t="s">
        <v>108</v>
      </c>
      <c r="B162" s="27">
        <f>AVERAGEIF(F139:F156,A162,G139:G156)</f>
        <v>0.22222222222222221</v>
      </c>
      <c r="C162" s="27"/>
      <c r="D162" s="27"/>
      <c r="E162" s="27"/>
      <c r="F162" s="27"/>
      <c r="G162" s="27"/>
    </row>
    <row r="163" spans="1:7" x14ac:dyDescent="0.35">
      <c r="A163" s="27" t="s">
        <v>109</v>
      </c>
      <c r="B163" s="27">
        <f>AVERAGEIF(F139:F156,A163,G139:G156)</f>
        <v>0.38034188034188032</v>
      </c>
      <c r="C163" s="27"/>
      <c r="D163" s="27"/>
      <c r="E163" s="27"/>
      <c r="F163" s="27"/>
      <c r="G163" s="27"/>
    </row>
    <row r="165" spans="1:7" x14ac:dyDescent="0.35">
      <c r="A165" s="217" t="s">
        <v>159</v>
      </c>
      <c r="B165" s="217"/>
      <c r="C165" s="217"/>
      <c r="D165" s="217"/>
      <c r="E165" s="217"/>
    </row>
    <row r="166" spans="1:7" ht="15" thickBot="1" x14ac:dyDescent="0.4">
      <c r="A166" s="22" t="s">
        <v>160</v>
      </c>
      <c r="B166" s="16">
        <v>0.4</v>
      </c>
    </row>
    <row r="167" spans="1:7" ht="15" thickBot="1" x14ac:dyDescent="0.4">
      <c r="A167" s="9" t="s">
        <v>161</v>
      </c>
      <c r="B167" s="44">
        <f>(1+B166)^(1/(2020-2010))-1</f>
        <v>3.4219694129380196E-2</v>
      </c>
    </row>
    <row r="168" spans="1:7" x14ac:dyDescent="0.35">
      <c r="B168" s="45"/>
    </row>
    <row r="169" spans="1:7" x14ac:dyDescent="0.35">
      <c r="A169" s="217" t="s">
        <v>408</v>
      </c>
      <c r="B169" s="217"/>
    </row>
    <row r="170" spans="1:7" x14ac:dyDescent="0.35">
      <c r="A170" s="22" t="s">
        <v>409</v>
      </c>
      <c r="B170" s="46">
        <v>972.7</v>
      </c>
    </row>
    <row r="171" spans="1:7" ht="15" thickBot="1" x14ac:dyDescent="0.4">
      <c r="A171" s="22" t="s">
        <v>410</v>
      </c>
      <c r="B171" s="47">
        <f>400.9+53.5+276.5+255.7+63.5+462.5+B170+975.4+227.6+436.5</f>
        <v>4124.8</v>
      </c>
    </row>
    <row r="172" spans="1:7" ht="15" thickBot="1" x14ac:dyDescent="0.4">
      <c r="A172" s="22" t="s">
        <v>411</v>
      </c>
      <c r="B172" s="44">
        <f>B170/B171</f>
        <v>0.23581749418153608</v>
      </c>
    </row>
    <row r="173" spans="1:7" x14ac:dyDescent="0.35">
      <c r="B173" s="45"/>
    </row>
    <row r="174" spans="1:7" x14ac:dyDescent="0.35">
      <c r="A174" s="217" t="s">
        <v>168</v>
      </c>
      <c r="B174" s="217"/>
      <c r="C174" s="217"/>
      <c r="D174" s="217"/>
      <c r="E174" s="217"/>
    </row>
    <row r="175" spans="1:7" ht="15" thickBot="1" x14ac:dyDescent="0.4">
      <c r="A175" s="22" t="s">
        <v>418</v>
      </c>
      <c r="B175" s="45">
        <v>0.1246</v>
      </c>
    </row>
    <row r="176" spans="1:7" ht="15" thickBot="1" x14ac:dyDescent="0.4">
      <c r="A176" s="22" t="s">
        <v>413</v>
      </c>
      <c r="B176" s="44">
        <f>1-B175</f>
        <v>0.87539999999999996</v>
      </c>
    </row>
    <row r="178" spans="1:5" x14ac:dyDescent="0.35">
      <c r="A178" s="217" t="s">
        <v>162</v>
      </c>
      <c r="B178" s="217"/>
      <c r="C178" s="217"/>
      <c r="D178" s="217"/>
      <c r="E178" s="217"/>
    </row>
    <row r="179" spans="1:5" x14ac:dyDescent="0.35">
      <c r="A179" s="24" t="s">
        <v>415</v>
      </c>
      <c r="B179" s="9">
        <v>197000</v>
      </c>
    </row>
    <row r="180" spans="1:5" ht="15" thickBot="1" x14ac:dyDescent="0.4">
      <c r="A180" s="9" t="s">
        <v>416</v>
      </c>
      <c r="B180" s="9">
        <v>175000</v>
      </c>
    </row>
    <row r="181" spans="1:5" ht="15" thickBot="1" x14ac:dyDescent="0.4">
      <c r="A181" s="9" t="s">
        <v>163</v>
      </c>
      <c r="B181" s="18">
        <f>B179/B180</f>
        <v>1.1257142857142857</v>
      </c>
    </row>
    <row r="183" spans="1:5" x14ac:dyDescent="0.35">
      <c r="A183" s="217" t="s">
        <v>164</v>
      </c>
      <c r="B183" s="217"/>
      <c r="C183" s="217"/>
      <c r="D183" s="217"/>
      <c r="E183" s="217"/>
    </row>
    <row r="184" spans="1:5" x14ac:dyDescent="0.35">
      <c r="A184" s="22" t="s">
        <v>523</v>
      </c>
      <c r="B184" s="56">
        <v>1.2E-2</v>
      </c>
    </row>
    <row r="185" spans="1:5" x14ac:dyDescent="0.35">
      <c r="A185" s="22" t="s">
        <v>524</v>
      </c>
      <c r="B185" s="56">
        <v>2.4E-2</v>
      </c>
    </row>
    <row r="186" spans="1:5" x14ac:dyDescent="0.35">
      <c r="A186" s="22" t="s">
        <v>525</v>
      </c>
      <c r="B186" s="9">
        <f>2050-2018+1</f>
        <v>33</v>
      </c>
    </row>
    <row r="187" spans="1:5" x14ac:dyDescent="0.35">
      <c r="A187" s="22" t="s">
        <v>526</v>
      </c>
      <c r="B187" s="14">
        <f>(1-B184)^B186</f>
        <v>0.67139665221009714</v>
      </c>
    </row>
    <row r="188" spans="1:5" ht="15" thickBot="1" x14ac:dyDescent="0.4">
      <c r="A188" s="22" t="s">
        <v>527</v>
      </c>
      <c r="B188" s="14">
        <f>(1-B185)^B186</f>
        <v>0.44858421050781644</v>
      </c>
    </row>
    <row r="189" spans="1:5" ht="15" thickBot="1" x14ac:dyDescent="0.4">
      <c r="A189" s="22" t="s">
        <v>528</v>
      </c>
      <c r="B189" s="18">
        <f>(B187-B188)/B187</f>
        <v>0.33186409400289502</v>
      </c>
    </row>
    <row r="191" spans="1:5" x14ac:dyDescent="0.35">
      <c r="A191" s="217" t="s">
        <v>178</v>
      </c>
      <c r="B191" s="217"/>
      <c r="C191" s="217"/>
      <c r="D191" s="217"/>
      <c r="E191" s="217"/>
    </row>
    <row r="192" spans="1:5" x14ac:dyDescent="0.35">
      <c r="A192" s="20" t="s">
        <v>170</v>
      </c>
      <c r="B192" s="20" t="s">
        <v>171</v>
      </c>
      <c r="C192" s="20"/>
    </row>
    <row r="193" spans="1:3" x14ac:dyDescent="0.35">
      <c r="A193" s="9" t="s">
        <v>172</v>
      </c>
      <c r="B193" s="21">
        <v>15277777.777777778</v>
      </c>
      <c r="C193" s="9" t="s">
        <v>173</v>
      </c>
    </row>
    <row r="194" spans="1:3" x14ac:dyDescent="0.35">
      <c r="A194" s="9" t="s">
        <v>174</v>
      </c>
      <c r="B194" s="21">
        <f>3.4*10^6</f>
        <v>3400000</v>
      </c>
      <c r="C194" s="48"/>
    </row>
    <row r="195" spans="1:3" x14ac:dyDescent="0.35">
      <c r="A195" s="9" t="s">
        <v>175</v>
      </c>
      <c r="B195" s="9">
        <v>2</v>
      </c>
    </row>
    <row r="196" spans="1:3" ht="15" thickBot="1" x14ac:dyDescent="0.4">
      <c r="A196" s="9" t="s">
        <v>176</v>
      </c>
      <c r="B196" s="21">
        <f>B195*B194</f>
        <v>6800000</v>
      </c>
    </row>
    <row r="197" spans="1:3" ht="15" thickBot="1" x14ac:dyDescent="0.4">
      <c r="A197" s="9" t="s">
        <v>177</v>
      </c>
      <c r="B197" s="18">
        <f>B196/B193</f>
        <v>0.44509090909090909</v>
      </c>
    </row>
  </sheetData>
  <mergeCells count="20">
    <mergeCell ref="A191:E191"/>
    <mergeCell ref="A165:E165"/>
    <mergeCell ref="A178:E178"/>
    <mergeCell ref="A183:E183"/>
    <mergeCell ref="A174:E174"/>
    <mergeCell ref="A169:B169"/>
    <mergeCell ref="B136:E136"/>
    <mergeCell ref="B137:C137"/>
    <mergeCell ref="D137:E137"/>
    <mergeCell ref="A1:E1"/>
    <mergeCell ref="A2:E2"/>
    <mergeCell ref="A21:E21"/>
    <mergeCell ref="A40:E40"/>
    <mergeCell ref="A60:E60"/>
    <mergeCell ref="A134:E134"/>
    <mergeCell ref="A89:E89"/>
    <mergeCell ref="A98:E98"/>
    <mergeCell ref="A113:E113"/>
    <mergeCell ref="A109:E109"/>
    <mergeCell ref="A124:E124"/>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About</vt:lpstr>
      <vt:lpstr>Policy Characteristics</vt:lpstr>
      <vt:lpstr>PolicyLevers</vt:lpstr>
      <vt:lpstr>OutputGraphs</vt:lpstr>
      <vt:lpstr>Output Graph Color Key</vt:lpstr>
      <vt:lpstr>ReferenceScenarios</vt:lpstr>
      <vt:lpstr>Targets</vt:lpstr>
      <vt:lpstr>MaxBoundCalculations</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Shelley Wenzel</cp:lastModifiedBy>
  <dcterms:created xsi:type="dcterms:W3CDTF">2014-07-10T20:44:47Z</dcterms:created>
  <dcterms:modified xsi:type="dcterms:W3CDTF">2021-08-16T23:42:44Z</dcterms:modified>
</cp:coreProperties>
</file>