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SC\elec\EIaE\"/>
    </mc:Choice>
  </mc:AlternateContent>
  <xr:revisionPtr revIDLastSave="0" documentId="8_{84D2A7CF-E7C0-4D9B-BD42-4CDAC1CC0B97}"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<sst xmlns="http://schemas.openxmlformats.org/spreadsheetml/2006/main" count="18126" uniqueCount="751">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</sst>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122</v>
      </c>
      <c r="C1" s="77">
        <v>44909</v>
      </c>
      <c r="K1" s="44" t="s">
        <v>2</v>
      </c>
      <c r="L1" s="44" t="s">
        <v>3</v>
      </c>
    </row>
    <row r="2" spans="1:15">
      <c r="A2" s="70" t="s">
        <v>4</v>
      </c>
      <c r="B2" s="1" t="str">
        <f>LOOKUP(B1,K1:L50,L1:L50)</f>
        <v>SC</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SC</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3194.9335628999997</v>
      </c>
      <c r="R13" s="1">
        <f t="shared" si="3"/>
        <v>0.26915239586378836</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8675.4179999999997</v>
      </c>
      <c r="R36" s="1">
        <f t="shared" ref="R36:R53" si="5">Q36/$Q$54</f>
        <v>0.73084760413621164</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11870.351562899999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f t="shared" si="10"/>
        <v>2392.0120569999999</v>
      </c>
      <c r="M233" s="1" t="str">
        <f t="shared" si="11"/>
        <v>GA</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f t="shared" si="10"/>
        <v>802.92150590000006</v>
      </c>
      <c r="M234" s="1" t="str">
        <f t="shared" si="11"/>
        <v>GA</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f t="shared" si="10"/>
        <v>5283.2219999999998</v>
      </c>
      <c r="M238" s="1" t="str">
        <f t="shared" si="11"/>
        <v>NC</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f t="shared" si="10"/>
        <v>1401.4939999999999</v>
      </c>
      <c r="M239" s="1" t="str">
        <f t="shared" si="11"/>
        <v>NC</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f t="shared" si="10"/>
        <v>1990.702</v>
      </c>
      <c r="M240" s="1" t="str">
        <f t="shared" si="11"/>
        <v>NC</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11870.351562899999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0.26915239586378836</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0.73084760413621164</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v>
      </c>
      <c r="E54" s="70">
        <f>SUM(E3:E53)</f>
        <v>0</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v>
      </c>
      <c r="C61" s="1">
        <f>SUMIFS('ReEDs Generation Data'!H$729:H$1448,'ReEDs Generation Data'!$E$729:$E$1448,Calculations!$A61)</f>
        <v>0</v>
      </c>
      <c r="D61" s="1">
        <f>SUMIFS('ReEDs Generation Data'!I$729:I$1448,'ReEDs Generation Data'!$E$729:$E$1448,Calculations!$A61)</f>
        <v>0</v>
      </c>
      <c r="E61" s="1">
        <f>SUMIFS('ReEDs Generation Data'!J$729:J$1448,'ReEDs Generation Data'!$E$729:$E$1448,Calculations!$A61)</f>
        <v>0</v>
      </c>
      <c r="F61" s="1">
        <f>SUMIFS('ReEDs Generation Data'!K$729:K$1448,'ReEDs Generation Data'!$E$729:$E$1448,Calculations!$A61)</f>
        <v>0</v>
      </c>
      <c r="G61" s="1">
        <f>SUMIFS('ReEDs Generation Data'!L$729:L$1448,'ReEDs Generation Data'!$E$729:$E$1448,Calculations!$A61)</f>
        <v>0</v>
      </c>
      <c r="H61" s="1">
        <f>SUMIFS('ReEDs Generation Data'!M$729:M$1448,'ReEDs Generation Data'!$E$729:$E$1448,Calculations!$A61)</f>
        <v>0</v>
      </c>
      <c r="I61" s="1">
        <f>SUMIFS('ReEDs Generation Data'!N$729:N$1448,'ReEDs Generation Data'!$E$729:$E$1448,Calculations!$A61)</f>
        <v>0</v>
      </c>
      <c r="J61" s="1">
        <f>SUMIFS('ReEDs Generation Data'!O$729:O$1448,'ReEDs Generation Data'!$E$729:$E$1448,Calculations!$A61)</f>
        <v>0</v>
      </c>
      <c r="K61" s="1">
        <f>SUMIFS('ReEDs Generation Data'!P$729:P$1448,'ReEDs Generation Data'!$E$729:$E$1448,Calculations!$A61)</f>
        <v>0</v>
      </c>
      <c r="L61" s="1">
        <f>SUMIFS('ReEDs Generation Data'!Q$729:Q$1448,'ReEDs Generation Data'!$E$729:$E$1448,Calculations!$A61)</f>
        <v>0</v>
      </c>
      <c r="M61" s="1">
        <f>SUMIFS('ReEDs Generation Data'!R$729:R$1448,'ReEDs Generation Data'!$E$729:$E$1448,Calculations!$A61)</f>
        <v>0</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0</v>
      </c>
      <c r="C65" s="1">
        <f>SUMIFS('ReEDs Generation Data'!H$729:H$1448,'ReEDs Generation Data'!$E$729:$E$1448,Calculations!$A65)</f>
        <v>0</v>
      </c>
      <c r="D65" s="1">
        <f>SUMIFS('ReEDs Generation Data'!I$729:I$1448,'ReEDs Generation Data'!$E$729:$E$1448,Calculations!$A65)</f>
        <v>0</v>
      </c>
      <c r="E65" s="1">
        <f>SUMIFS('ReEDs Generation Data'!J$729:J$1448,'ReEDs Generation Data'!$E$729:$E$1448,Calculations!$A65)</f>
        <v>0</v>
      </c>
      <c r="F65" s="1">
        <f>SUMIFS('ReEDs Generation Data'!K$729:K$1448,'ReEDs Generation Data'!$E$729:$E$1448,Calculations!$A65)</f>
        <v>0</v>
      </c>
      <c r="G65" s="1">
        <f>SUMIFS('ReEDs Generation Data'!L$729:L$1448,'ReEDs Generation Data'!$E$729:$E$1448,Calculations!$A65)</f>
        <v>0</v>
      </c>
      <c r="H65" s="1">
        <f>SUMIFS('ReEDs Generation Data'!M$729:M$1448,'ReEDs Generation Data'!$E$729:$E$1448,Calculations!$A65)</f>
        <v>0</v>
      </c>
      <c r="I65" s="1">
        <f>SUMIFS('ReEDs Generation Data'!N$729:N$1448,'ReEDs Generation Data'!$E$729:$E$1448,Calculations!$A65)</f>
        <v>0</v>
      </c>
      <c r="J65" s="1">
        <f>SUMIFS('ReEDs Generation Data'!O$729:O$1448,'ReEDs Generation Data'!$E$729:$E$1448,Calculations!$A65)</f>
        <v>0</v>
      </c>
      <c r="K65" s="1">
        <f>SUMIFS('ReEDs Generation Data'!P$729:P$1448,'ReEDs Generation Data'!$E$729:$E$1448,Calculations!$A65)</f>
        <v>0</v>
      </c>
      <c r="L65" s="1">
        <f>SUMIFS('ReEDs Generation Data'!Q$729:Q$1448,'ReEDs Generation Data'!$E$729:$E$1448,Calculations!$A65)</f>
        <v>0</v>
      </c>
      <c r="M65" s="1">
        <f>SUMIFS('ReEDs Generation Data'!R$729:R$1448,'ReEDs Generation Data'!$E$729:$E$1448,Calculations!$A65)</f>
        <v>0</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v>
      </c>
      <c r="G1449" s="70">
        <f t="shared" si="312"/>
        <v>0</v>
      </c>
      <c r="H1449" s="70">
        <f t="shared" si="312"/>
        <v>0</v>
      </c>
      <c r="I1449" s="70">
        <f t="shared" si="312"/>
        <v>0</v>
      </c>
      <c r="J1449" s="70">
        <f t="shared" si="312"/>
        <v>0</v>
      </c>
      <c r="K1449" s="70">
        <f t="shared" si="312"/>
        <v>0</v>
      </c>
      <c r="L1449" s="70">
        <f t="shared" si="312"/>
        <v>0</v>
      </c>
      <c r="M1449" s="70">
        <f t="shared" si="312"/>
        <v>0</v>
      </c>
      <c r="N1449" s="70">
        <f t="shared" si="312"/>
        <v>0</v>
      </c>
      <c r="O1449" s="70">
        <f t="shared" si="312"/>
        <v>0</v>
      </c>
      <c r="P1449" s="70">
        <f t="shared" si="312"/>
        <v>0</v>
      </c>
      <c r="Q1449" s="70">
        <f t="shared" si="312"/>
        <v>0</v>
      </c>
      <c r="R1449" s="70">
        <f t="shared" si="312"/>
        <v>0</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SC</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SC</v>
      </c>
      <c r="C7" s="1">
        <f t="shared" ref="C7:AE7" si="3">SUMIFS(C$20:C$119,$B$20:$B$119,$B$7,$A$20:$A$119,$A$7)</f>
        <v>9016456</v>
      </c>
      <c r="D7" s="1">
        <f t="shared" si="3"/>
        <v>8258649</v>
      </c>
      <c r="E7" s="1">
        <f t="shared" si="3"/>
        <v>8449438</v>
      </c>
      <c r="F7" s="1">
        <f t="shared" si="3"/>
        <v>8846330</v>
      </c>
      <c r="G7" s="1">
        <f t="shared" si="3"/>
        <v>7563656</v>
      </c>
      <c r="H7" s="1">
        <f t="shared" si="3"/>
        <v>7662981</v>
      </c>
      <c r="I7" s="1">
        <f t="shared" si="3"/>
        <v>3411082</v>
      </c>
      <c r="J7" s="1">
        <f t="shared" si="3"/>
        <v>4014178</v>
      </c>
      <c r="K7" s="1">
        <f t="shared" si="3"/>
        <v>6317267</v>
      </c>
      <c r="L7" s="1">
        <f t="shared" si="3"/>
        <v>7813160</v>
      </c>
      <c r="M7" s="1">
        <f t="shared" si="3"/>
        <v>7005809</v>
      </c>
      <c r="N7" s="1">
        <f t="shared" si="3"/>
        <v>6340091</v>
      </c>
      <c r="O7" s="1">
        <f t="shared" si="3"/>
        <v>9942487</v>
      </c>
      <c r="P7" s="1">
        <f t="shared" si="3"/>
        <v>7979448</v>
      </c>
      <c r="Q7" s="1">
        <f t="shared" si="3"/>
        <v>8228091</v>
      </c>
      <c r="R7" s="1">
        <f t="shared" si="3"/>
        <v>11952335</v>
      </c>
      <c r="S7" s="1">
        <f t="shared" si="3"/>
        <v>9276877</v>
      </c>
      <c r="T7" s="1">
        <f t="shared" si="3"/>
        <v>13191588</v>
      </c>
      <c r="U7" s="1">
        <f t="shared" si="3"/>
        <v>12158923</v>
      </c>
      <c r="V7" s="1">
        <f t="shared" si="3"/>
        <v>16252663</v>
      </c>
      <c r="W7" s="1">
        <f t="shared" si="3"/>
        <v>13748043</v>
      </c>
      <c r="X7" s="1">
        <f t="shared" si="3"/>
        <v>14577271</v>
      </c>
      <c r="Y7" s="1">
        <f t="shared" si="3"/>
        <v>11125069</v>
      </c>
      <c r="Z7" s="1">
        <f t="shared" si="3"/>
        <v>8969082</v>
      </c>
      <c r="AA7" s="1">
        <f t="shared" si="3"/>
        <v>7862831</v>
      </c>
      <c r="AB7" s="1">
        <f t="shared" si="3"/>
        <v>7591766</v>
      </c>
      <c r="AC7" s="1">
        <f t="shared" si="3"/>
        <v>9966383</v>
      </c>
      <c r="AD7" s="1">
        <f t="shared" si="3"/>
        <v>7331627</v>
      </c>
      <c r="AE7" s="1">
        <f t="shared" si="3"/>
        <v>10787771</v>
      </c>
      <c r="AF7" s="48">
        <f>AVERAGE(U7:AE7)</f>
        <v>10942857.181818182</v>
      </c>
      <c r="AG7" s="48">
        <f t="shared" ref="AG7:BK7" si="4">AF7</f>
        <v>10942857.181818182</v>
      </c>
      <c r="AH7" s="48">
        <f t="shared" si="4"/>
        <v>10942857.181818182</v>
      </c>
      <c r="AI7" s="48">
        <f t="shared" si="4"/>
        <v>10942857.181818182</v>
      </c>
      <c r="AJ7" s="48">
        <f t="shared" si="4"/>
        <v>10942857.181818182</v>
      </c>
      <c r="AK7" s="48">
        <f t="shared" si="4"/>
        <v>10942857.181818182</v>
      </c>
      <c r="AL7" s="48">
        <f t="shared" si="4"/>
        <v>10942857.181818182</v>
      </c>
      <c r="AM7" s="48">
        <f t="shared" si="4"/>
        <v>10942857.181818182</v>
      </c>
      <c r="AN7" s="48">
        <f t="shared" si="4"/>
        <v>10942857.181818182</v>
      </c>
      <c r="AO7" s="48">
        <f t="shared" si="4"/>
        <v>10942857.181818182</v>
      </c>
      <c r="AP7" s="48">
        <f t="shared" si="4"/>
        <v>10942857.181818182</v>
      </c>
      <c r="AQ7" s="48">
        <f t="shared" si="4"/>
        <v>10942857.181818182</v>
      </c>
      <c r="AR7" s="48">
        <f t="shared" si="4"/>
        <v>10942857.181818182</v>
      </c>
      <c r="AS7" s="48">
        <f t="shared" si="4"/>
        <v>10942857.181818182</v>
      </c>
      <c r="AT7" s="48">
        <f t="shared" si="4"/>
        <v>10942857.181818182</v>
      </c>
      <c r="AU7" s="48">
        <f t="shared" si="4"/>
        <v>10942857.181818182</v>
      </c>
      <c r="AV7" s="48">
        <f t="shared" si="4"/>
        <v>10942857.181818182</v>
      </c>
      <c r="AW7" s="48">
        <f t="shared" si="4"/>
        <v>10942857.181818182</v>
      </c>
      <c r="AX7" s="48">
        <f t="shared" si="4"/>
        <v>10942857.181818182</v>
      </c>
      <c r="AY7" s="48">
        <f t="shared" si="4"/>
        <v>10942857.181818182</v>
      </c>
      <c r="AZ7" s="48">
        <f t="shared" si="4"/>
        <v>10942857.181818182</v>
      </c>
      <c r="BA7" s="48">
        <f t="shared" si="4"/>
        <v>10942857.181818182</v>
      </c>
      <c r="BB7" s="48">
        <f t="shared" si="4"/>
        <v>10942857.181818182</v>
      </c>
      <c r="BC7" s="48">
        <f t="shared" si="4"/>
        <v>10942857.181818182</v>
      </c>
      <c r="BD7" s="48">
        <f t="shared" si="4"/>
        <v>10942857.181818182</v>
      </c>
      <c r="BE7" s="48">
        <f t="shared" si="4"/>
        <v>10942857.181818182</v>
      </c>
      <c r="BF7" s="48">
        <f t="shared" si="4"/>
        <v>10942857.181818182</v>
      </c>
      <c r="BG7" s="48">
        <f t="shared" si="4"/>
        <v>10942857.181818182</v>
      </c>
      <c r="BH7" s="48">
        <f t="shared" si="4"/>
        <v>10942857.181818182</v>
      </c>
      <c r="BI7" s="48">
        <f t="shared" si="4"/>
        <v>10942857.181818182</v>
      </c>
      <c r="BJ7" s="48">
        <f t="shared" si="4"/>
        <v>10942857.181818182</v>
      </c>
      <c r="BK7" s="48">
        <f t="shared" si="4"/>
        <v>10942857.181818182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SC</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SC</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SC</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SC</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South Carolina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13232619</v>
      </c>
      <c r="D2" s="1">
        <f>SUMIFS(all!$D:$D,all!$A:$A,About!$B$1,all!$B:$B,exports!$A$2)</f>
        <v>15471097</v>
      </c>
      <c r="E2" s="1">
        <f>SUMIFS(all!$C:$C,all!$A:$A,About!$B$1,all!$B:$B,exports!$A$2)</f>
        <v>11884926</v>
      </c>
      <c r="F2" s="1">
        <f>E2</f>
        <v>11884926</v>
      </c>
      <c r="G2" s="1">
        <f t="shared" ref="G2:AH2" si="0">F2</f>
        <v>11884926</v>
      </c>
      <c r="H2" s="1">
        <f t="shared" si="0"/>
        <v>11884926</v>
      </c>
      <c r="I2" s="1">
        <f t="shared" si="0"/>
        <v>11884926</v>
      </c>
      <c r="J2" s="1">
        <f t="shared" si="0"/>
        <v>11884926</v>
      </c>
      <c r="K2" s="1">
        <f t="shared" si="0"/>
        <v>11884926</v>
      </c>
      <c r="L2" s="1">
        <f t="shared" si="0"/>
        <v>11884926</v>
      </c>
      <c r="M2" s="1">
        <f t="shared" si="0"/>
        <v>11884926</v>
      </c>
      <c r="N2" s="1">
        <f t="shared" si="0"/>
        <v>11884926</v>
      </c>
      <c r="O2" s="1">
        <f t="shared" si="0"/>
        <v>11884926</v>
      </c>
      <c r="P2" s="1">
        <f t="shared" si="0"/>
        <v>11884926</v>
      </c>
      <c r="Q2" s="1">
        <f t="shared" si="0"/>
        <v>11884926</v>
      </c>
      <c r="R2" s="1">
        <f t="shared" si="0"/>
        <v>11884926</v>
      </c>
      <c r="S2" s="1">
        <f t="shared" si="0"/>
        <v>11884926</v>
      </c>
      <c r="T2" s="1">
        <f t="shared" si="0"/>
        <v>11884926</v>
      </c>
      <c r="U2" s="1">
        <f t="shared" si="0"/>
        <v>11884926</v>
      </c>
      <c r="V2" s="1">
        <f t="shared" si="0"/>
        <v>11884926</v>
      </c>
      <c r="W2" s="1">
        <f t="shared" si="0"/>
        <v>11884926</v>
      </c>
      <c r="X2" s="1">
        <f t="shared" si="0"/>
        <v>11884926</v>
      </c>
      <c r="Y2" s="1">
        <f t="shared" si="0"/>
        <v>11884926</v>
      </c>
      <c r="Z2" s="1">
        <f t="shared" si="0"/>
        <v>11884926</v>
      </c>
      <c r="AA2" s="1">
        <f t="shared" si="0"/>
        <v>11884926</v>
      </c>
      <c r="AB2" s="1">
        <f t="shared" si="0"/>
        <v>11884926</v>
      </c>
      <c r="AC2" s="1">
        <f t="shared" si="0"/>
        <v>11884926</v>
      </c>
      <c r="AD2" s="1">
        <f t="shared" si="0"/>
        <v>11884926</v>
      </c>
      <c r="AE2" s="1">
        <f t="shared" si="0"/>
        <v>11884926</v>
      </c>
      <c r="AF2" s="1">
        <f t="shared" si="0"/>
        <v>11884926</v>
      </c>
      <c r="AG2" s="1">
        <f t="shared" si="0"/>
        <v>11884926</v>
      </c>
      <c r="AH2" s="1">
        <f t="shared" si="0"/>
        <v>11884926</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96916818</v>
      </c>
    </row>
    <row r="4" spans="1:3" s="78" customFormat="1" ht="15">
      <c r="B4" s="93" t="s">
        <v>716</v>
      </c>
      <c r="C4">
        <f>SUMIFS(all!D:D,all!A:A,About!$B$1,all!B:B,B4)</f>
        <v>0</v>
      </c>
    </row>
    <row r="5" spans="1:3" ht="15">
      <c r="B5" s="89" t="s">
        <v>723</v>
      </c>
      <c r="C5">
        <f>SUMIFS(all!D:D,all!A:A,About!$B$1,all!B:B,B5)</f>
        <v>76737176</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13232619</v>
      </c>
      <c r="C2" s="1">
        <f>exports!D2</f>
        <v>15471097</v>
      </c>
      <c r="D2" s="1">
        <f>exports!E2</f>
        <v>11884926</v>
      </c>
      <c r="E2" s="1">
        <f>exports!F2</f>
        <v>11884926</v>
      </c>
      <c r="F2" s="1">
        <f>exports!G2</f>
        <v>11884926</v>
      </c>
      <c r="G2" s="1">
        <f>exports!H2</f>
        <v>11884926</v>
      </c>
      <c r="H2" s="1">
        <f>exports!I2</f>
        <v>11884926</v>
      </c>
      <c r="I2" s="1">
        <f>exports!J2</f>
        <v>11884926</v>
      </c>
      <c r="J2" s="1">
        <f>exports!K2</f>
        <v>11884926</v>
      </c>
      <c r="K2" s="1">
        <f>exports!L2</f>
        <v>11884926</v>
      </c>
      <c r="L2" s="1">
        <f>exports!M2</f>
        <v>11884926</v>
      </c>
      <c r="M2" s="1">
        <f>exports!N2</f>
        <v>11884926</v>
      </c>
      <c r="N2" s="1">
        <f>exports!O2</f>
        <v>11884926</v>
      </c>
      <c r="O2" s="1">
        <f>exports!P2</f>
        <v>11884926</v>
      </c>
      <c r="P2" s="1">
        <f>exports!Q2</f>
        <v>11884926</v>
      </c>
      <c r="Q2" s="1">
        <f>exports!R2</f>
        <v>11884926</v>
      </c>
      <c r="R2" s="1">
        <f>exports!S2</f>
        <v>11884926</v>
      </c>
      <c r="S2" s="1">
        <f>exports!T2</f>
        <v>11884926</v>
      </c>
      <c r="T2" s="1">
        <f>exports!U2</f>
        <v>11884926</v>
      </c>
      <c r="U2" s="1">
        <f>exports!V2</f>
        <v>11884926</v>
      </c>
      <c r="V2" s="1">
        <f>exports!W2</f>
        <v>11884926</v>
      </c>
      <c r="W2" s="1">
        <f>exports!X2</f>
        <v>11884926</v>
      </c>
      <c r="X2" s="1">
        <f>exports!Y2</f>
        <v>11884926</v>
      </c>
      <c r="Y2" s="1">
        <f>exports!Z2</f>
        <v>11884926</v>
      </c>
      <c r="Z2" s="1">
        <f>exports!AA2</f>
        <v>11884926</v>
      </c>
      <c r="AA2" s="1">
        <f>exports!AB2</f>
        <v>11884926</v>
      </c>
      <c r="AB2" s="1">
        <f>exports!AC2</f>
        <v>11884926</v>
      </c>
      <c r="AC2" s="1">
        <f>exports!AD2</f>
        <v>11884926</v>
      </c>
      <c r="AD2" s="1">
        <f>exports!AE2</f>
        <v>11884926</v>
      </c>
      <c r="AE2" s="1">
        <f>exports!AF2</f>
        <v>11884926</v>
      </c>
      <c r="AF2" s="1">
        <f>exports!AG2</f>
        <v>11884926</v>
      </c>
      <c r="AG2" s="1">
        <f>exports!AH2</f>
        <v>11884926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51.581582595951701</v>
      </c>
      <c r="C2" s="66">
        <f>SUMIFS('State Generation Costs Calcs'!C105:C155,'State Generation Costs Calcs'!$A$105:$A$155,About!$B$2)*About!$A$52</f>
        <v>49.01134471527515</v>
      </c>
      <c r="D2" s="66">
        <f>SUMIFS('State Generation Costs Calcs'!D105:D155,'State Generation Costs Calcs'!$A$105:$A$155,About!$B$2)*About!$A$52</f>
        <v>48.569308832867243</v>
      </c>
      <c r="E2" s="66">
        <f>SUMIFS('State Generation Costs Calcs'!E105:E155,'State Generation Costs Calcs'!$A$105:$A$155,About!$B$2)*About!$A$52</f>
        <v>47.865282496264889</v>
      </c>
      <c r="F2" s="66">
        <f>SUMIFS('State Generation Costs Calcs'!F105:F155,'State Generation Costs Calcs'!$A$105:$A$155,About!$B$2)*About!$A$52</f>
        <v>47.248452953001674</v>
      </c>
      <c r="G2" s="66">
        <f>SUMIFS('State Generation Costs Calcs'!G105:G155,'State Generation Costs Calcs'!$A$105:$A$155,About!$B$2)*About!$A$52</f>
        <v>47.329702693152022</v>
      </c>
      <c r="H2" s="66">
        <f>SUMIFS('State Generation Costs Calcs'!H105:H155,'State Generation Costs Calcs'!$A$105:$A$155,About!$B$2)*About!$A$52</f>
        <v>47.732659573787814</v>
      </c>
      <c r="I2" s="66">
        <f>SUMIFS('State Generation Costs Calcs'!I105:I155,'State Generation Costs Calcs'!$A$105:$A$155,About!$B$2)*About!$A$52</f>
        <v>48.085195875021434</v>
      </c>
      <c r="J2" s="66">
        <f>SUMIFS('State Generation Costs Calcs'!J105:J155,'State Generation Costs Calcs'!$A$105:$A$155,About!$B$2)*About!$A$52</f>
        <v>48.201416892262714</v>
      </c>
      <c r="K2" s="66">
        <f>SUMIFS('State Generation Costs Calcs'!K105:K155,'State Generation Costs Calcs'!$A$105:$A$155,About!$B$2)*About!$A$52</f>
        <v>47.547083108427522</v>
      </c>
      <c r="L2" s="66">
        <f>SUMIFS('State Generation Costs Calcs'!L105:L155,'State Generation Costs Calcs'!$A$105:$A$155,About!$B$2)*About!$A$52</f>
        <v>46.833438945518161</v>
      </c>
      <c r="M2" s="66">
        <f>SUMIFS('State Generation Costs Calcs'!M105:M155,'State Generation Costs Calcs'!$A$105:$A$155,About!$B$2)*About!$A$52</f>
        <v>46.300619554515599</v>
      </c>
      <c r="N2" s="66">
        <f>SUMIFS('State Generation Costs Calcs'!N105:N155,'State Generation Costs Calcs'!$A$105:$A$155,About!$B$2)*About!$A$52</f>
        <v>45.569900539128206</v>
      </c>
      <c r="O2" s="66">
        <f>SUMIFS('State Generation Costs Calcs'!O105:O155,'State Generation Costs Calcs'!$A$105:$A$155,About!$B$2)*About!$A$52</f>
        <v>44.880826616269246</v>
      </c>
      <c r="P2" s="66">
        <f>SUMIFS('State Generation Costs Calcs'!P105:P155,'State Generation Costs Calcs'!$A$105:$A$155,About!$B$2)*About!$A$52</f>
        <v>44.886900254840853</v>
      </c>
      <c r="Q2" s="66">
        <f>SUMIFS('State Generation Costs Calcs'!Q105:Q155,'State Generation Costs Calcs'!$A$105:$A$155,About!$B$2)*About!$A$52</f>
        <v>44.680932127309546</v>
      </c>
      <c r="R2" s="66">
        <f>SUMIFS('State Generation Costs Calcs'!R105:R155,'State Generation Costs Calcs'!$A$105:$A$155,About!$B$2)*About!$A$52</f>
        <v>43.990924904238419</v>
      </c>
      <c r="S2" s="66">
        <f>SUMIFS('State Generation Costs Calcs'!S105:S155,'State Generation Costs Calcs'!$A$105:$A$155,About!$B$2)*About!$A$52</f>
        <v>43.62110534612723</v>
      </c>
      <c r="T2" s="66">
        <f>SUMIFS('State Generation Costs Calcs'!T105:T155,'State Generation Costs Calcs'!$A$105:$A$155,About!$B$2)*About!$A$52</f>
        <v>43.262609942713837</v>
      </c>
      <c r="U2" s="66">
        <f>SUMIFS('State Generation Costs Calcs'!U105:U155,'State Generation Costs Calcs'!$A$105:$A$155,About!$B$2)*About!$A$52</f>
        <v>43.332638680838805</v>
      </c>
      <c r="V2" s="66">
        <f>SUMIFS('State Generation Costs Calcs'!V105:V155,'State Generation Costs Calcs'!$A$105:$A$155,About!$B$2)*About!$A$52</f>
        <v>43.014830129530282</v>
      </c>
      <c r="W2" s="66">
        <f>SUMIFS('State Generation Costs Calcs'!W105:W155,'State Generation Costs Calcs'!$A$105:$A$155,About!$B$2)*About!$A$52</f>
        <v>42.462098549315805</v>
      </c>
      <c r="X2" s="66">
        <f>SUMIFS('State Generation Costs Calcs'!X105:X155,'State Generation Costs Calcs'!$A$105:$A$155,About!$B$2)*About!$A$52</f>
        <v>42.197531382869229</v>
      </c>
      <c r="Y2" s="66">
        <f>SUMIFS('State Generation Costs Calcs'!Y105:Y155,'State Generation Costs Calcs'!$A$105:$A$155,About!$B$2)*About!$A$52</f>
        <v>41.928266743429383</v>
      </c>
      <c r="Z2" s="66">
        <f>SUMIFS('State Generation Costs Calcs'!Z105:Z155,'State Generation Costs Calcs'!$A$105:$A$155,About!$B$2)*About!$A$52</f>
        <v>41.636866191674386</v>
      </c>
      <c r="AA2" s="66">
        <f>SUMIFS('State Generation Costs Calcs'!AA105:AA155,'State Generation Costs Calcs'!$A$105:$A$155,About!$B$2)*About!$A$52</f>
        <v>41.597952597298459</v>
      </c>
      <c r="AB2" s="66">
        <f>SUMIFS('State Generation Costs Calcs'!AB105:AB155,'State Generation Costs Calcs'!$A$105:$A$155,About!$B$2)*About!$A$52</f>
        <v>41.416259435312398</v>
      </c>
      <c r="AC2" s="66">
        <f>SUMIFS('State Generation Costs Calcs'!AC105:AC155,'State Generation Costs Calcs'!$A$105:$A$155,About!$B$2)*About!$A$52</f>
        <v>41.216065035776225</v>
      </c>
      <c r="AD2" s="66">
        <f>SUMIFS('State Generation Costs Calcs'!AD105:AD155,'State Generation Costs Calcs'!$A$105:$A$155,About!$B$2)*About!$A$52</f>
        <v>41.348914038312657</v>
      </c>
      <c r="AE2" s="66">
        <f>SUMIFS('State Generation Costs Calcs'!AE105:AE155,'State Generation Costs Calcs'!$A$105:$A$155,About!$B$2)*About!$A$52</f>
        <v>41.272753518468697</v>
      </c>
      <c r="AF2" s="66">
        <f>SUMIFS('State Generation Costs Calcs'!AF105:AF155,'State Generation Costs Calcs'!$A$105:$A$155,About!$B$2)*About!$A$52</f>
        <v>41.145274888683971</v>
      </c>
      <c r="AG2" s="66">
        <f>SUMIFS('State Generation Costs Calcs'!AG105:AG155,'State Generation Costs Calcs'!$A$105:$A$155,About!$B$2)*About!$A$52</f>
        <v>41.187599679579996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51.581582595951701</v>
      </c>
      <c r="C2" s="67">
        <f>SUMIFS('State Generation Costs Calcs'!C105:C155,'State Generation Costs Calcs'!$A$105:$A$155,About!$B$2)*About!$A$52</f>
        <v>49.01134471527515</v>
      </c>
      <c r="D2" s="67">
        <f>SUMIFS('State Generation Costs Calcs'!D105:D155,'State Generation Costs Calcs'!$A$105:$A$155,About!$B$2)*About!$A$52</f>
        <v>48.569308832867243</v>
      </c>
      <c r="E2" s="67">
        <f>SUMIFS('State Generation Costs Calcs'!E105:E155,'State Generation Costs Calcs'!$A$105:$A$155,About!$B$2)*About!$A$52</f>
        <v>47.865282496264889</v>
      </c>
      <c r="F2" s="67">
        <f>SUMIFS('State Generation Costs Calcs'!F105:F155,'State Generation Costs Calcs'!$A$105:$A$155,About!$B$2)*About!$A$52</f>
        <v>47.248452953001674</v>
      </c>
      <c r="G2" s="67">
        <f>SUMIFS('State Generation Costs Calcs'!G105:G155,'State Generation Costs Calcs'!$A$105:$A$155,About!$B$2)*About!$A$52</f>
        <v>47.329702693152022</v>
      </c>
      <c r="H2" s="67">
        <f>SUMIFS('State Generation Costs Calcs'!H105:H155,'State Generation Costs Calcs'!$A$105:$A$155,About!$B$2)*About!$A$52</f>
        <v>47.732659573787814</v>
      </c>
      <c r="I2" s="67">
        <f>SUMIFS('State Generation Costs Calcs'!I105:I155,'State Generation Costs Calcs'!$A$105:$A$155,About!$B$2)*About!$A$52</f>
        <v>48.085195875021434</v>
      </c>
      <c r="J2" s="67">
        <f>SUMIFS('State Generation Costs Calcs'!J105:J155,'State Generation Costs Calcs'!$A$105:$A$155,About!$B$2)*About!$A$52</f>
        <v>48.201416892262714</v>
      </c>
      <c r="K2" s="67">
        <f>SUMIFS('State Generation Costs Calcs'!K105:K155,'State Generation Costs Calcs'!$A$105:$A$155,About!$B$2)*About!$A$52</f>
        <v>47.547083108427522</v>
      </c>
      <c r="L2" s="67">
        <f>SUMIFS('State Generation Costs Calcs'!L105:L155,'State Generation Costs Calcs'!$A$105:$A$155,About!$B$2)*About!$A$52</f>
        <v>46.833438945518161</v>
      </c>
      <c r="M2" s="67">
        <f>SUMIFS('State Generation Costs Calcs'!M105:M155,'State Generation Costs Calcs'!$A$105:$A$155,About!$B$2)*About!$A$52</f>
        <v>46.300619554515599</v>
      </c>
      <c r="N2" s="67">
        <f>SUMIFS('State Generation Costs Calcs'!N105:N155,'State Generation Costs Calcs'!$A$105:$A$155,About!$B$2)*About!$A$52</f>
        <v>45.569900539128206</v>
      </c>
      <c r="O2" s="67">
        <f>SUMIFS('State Generation Costs Calcs'!O105:O155,'State Generation Costs Calcs'!$A$105:$A$155,About!$B$2)*About!$A$52</f>
        <v>44.880826616269246</v>
      </c>
      <c r="P2" s="67">
        <f>SUMIFS('State Generation Costs Calcs'!P105:P155,'State Generation Costs Calcs'!$A$105:$A$155,About!$B$2)*About!$A$52</f>
        <v>44.886900254840853</v>
      </c>
      <c r="Q2" s="67">
        <f>SUMIFS('State Generation Costs Calcs'!Q105:Q155,'State Generation Costs Calcs'!$A$105:$A$155,About!$B$2)*About!$A$52</f>
        <v>44.680932127309546</v>
      </c>
      <c r="R2" s="67">
        <f>SUMIFS('State Generation Costs Calcs'!R105:R155,'State Generation Costs Calcs'!$A$105:$A$155,About!$B$2)*About!$A$52</f>
        <v>43.990924904238419</v>
      </c>
      <c r="S2" s="67">
        <f>SUMIFS('State Generation Costs Calcs'!S105:S155,'State Generation Costs Calcs'!$A$105:$A$155,About!$B$2)*About!$A$52</f>
        <v>43.62110534612723</v>
      </c>
      <c r="T2" s="67">
        <f>SUMIFS('State Generation Costs Calcs'!T105:T155,'State Generation Costs Calcs'!$A$105:$A$155,About!$B$2)*About!$A$52</f>
        <v>43.262609942713837</v>
      </c>
      <c r="U2" s="67">
        <f>SUMIFS('State Generation Costs Calcs'!U105:U155,'State Generation Costs Calcs'!$A$105:$A$155,About!$B$2)*About!$A$52</f>
        <v>43.332638680838805</v>
      </c>
      <c r="V2" s="67">
        <f>SUMIFS('State Generation Costs Calcs'!V105:V155,'State Generation Costs Calcs'!$A$105:$A$155,About!$B$2)*About!$A$52</f>
        <v>43.014830129530282</v>
      </c>
      <c r="W2" s="67">
        <f>SUMIFS('State Generation Costs Calcs'!W105:W155,'State Generation Costs Calcs'!$A$105:$A$155,About!$B$2)*About!$A$52</f>
        <v>42.462098549315805</v>
      </c>
      <c r="X2" s="67">
        <f>SUMIFS('State Generation Costs Calcs'!X105:X155,'State Generation Costs Calcs'!$A$105:$A$155,About!$B$2)*About!$A$52</f>
        <v>42.197531382869229</v>
      </c>
      <c r="Y2" s="67">
        <f>SUMIFS('State Generation Costs Calcs'!Y105:Y155,'State Generation Costs Calcs'!$A$105:$A$155,About!$B$2)*About!$A$52</f>
        <v>41.928266743429383</v>
      </c>
      <c r="Z2" s="67">
        <f>SUMIFS('State Generation Costs Calcs'!Z105:Z155,'State Generation Costs Calcs'!$A$105:$A$155,About!$B$2)*About!$A$52</f>
        <v>41.636866191674386</v>
      </c>
      <c r="AA2" s="67">
        <f>SUMIFS('State Generation Costs Calcs'!AA105:AA155,'State Generation Costs Calcs'!$A$105:$A$155,About!$B$2)*About!$A$52</f>
        <v>41.597952597298459</v>
      </c>
      <c r="AB2" s="67">
        <f>SUMIFS('State Generation Costs Calcs'!AB105:AB155,'State Generation Costs Calcs'!$A$105:$A$155,About!$B$2)*About!$A$52</f>
        <v>41.416259435312398</v>
      </c>
      <c r="AC2" s="67">
        <f>SUMIFS('State Generation Costs Calcs'!AC105:AC155,'State Generation Costs Calcs'!$A$105:$A$155,About!$B$2)*About!$A$52</f>
        <v>41.216065035776225</v>
      </c>
      <c r="AD2" s="67">
        <f>SUMIFS('State Generation Costs Calcs'!AD105:AD155,'State Generation Costs Calcs'!$A$105:$A$155,About!$B$2)*About!$A$52</f>
        <v>41.348914038312657</v>
      </c>
      <c r="AE2" s="67">
        <f>SUMIFS('State Generation Costs Calcs'!AE105:AE155,'State Generation Costs Calcs'!$A$105:$A$155,About!$B$2)*About!$A$52</f>
        <v>41.272753518468697</v>
      </c>
      <c r="AF2" s="67">
        <f>SUMIFS('State Generation Costs Calcs'!AF105:AF155,'State Generation Costs Calcs'!$A$105:$A$155,About!$B$2)*About!$A$52</f>
        <v>41.145274888683971</v>
      </c>
      <c r="AG2" s="67">
        <f>SUMIFS('State Generation Costs Calcs'!AG105:AG155,'State Generation Costs Calcs'!$A$105:$A$155,About!$B$2)*About!$A$52</f>
        <v>41.187599679579996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2022-12-15T02:45:58Z</dcterms:modified>
</cp:coreProperties>
</file>