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C\elec\EIaE\"/>
    </mc:Choice>
  </mc:AlternateContent>
  <xr:revisionPtr revIDLastSave="0" documentId="8_{B3BDA9CF-8DE2-429C-A891-969DB4FD821F}"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I15" i="26" s="1"/>
  <c r="AD10" i="26"/>
  <c r="S7" i="26"/>
  <c r="V6" i="26"/>
  <c r="L138" i="25"/>
  <c r="M138" i="25" s="1"/>
  <c r="L204" i="25"/>
  <c r="M204" i="25" s="1"/>
  <c r="L263" i="25"/>
  <c r="M263" i="25" s="1"/>
  <c r="J11" i="26"/>
  <c r="AE10" i="26"/>
  <c r="AF10" i="26" s="1"/>
  <c r="V10" i="26"/>
  <c r="Y6" i="26"/>
  <c r="N6" i="26"/>
  <c r="O11" i="26"/>
  <c r="X10" i="26"/>
  <c r="W10" i="26"/>
  <c r="N10" i="26"/>
  <c r="AC11" i="26"/>
  <c r="AC14" i="26" s="1"/>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J14" i="26"/>
  <c r="W15"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B15" i="26" l="1"/>
  <c r="Q14" i="26"/>
  <c r="U14" i="26"/>
  <c r="N14" i="26"/>
  <c r="AE14" i="26"/>
  <c r="AC15" i="26"/>
  <c r="X15" i="26"/>
  <c r="AA15" i="26"/>
  <c r="J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7" i="28" l="1"/>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32" i="28"/>
  <c r="F24" i="3" s="1"/>
  <c r="B9" i="3"/>
  <c r="C9" i="3"/>
  <c r="C25"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30" i="28"/>
  <c r="F22" i="3" s="1"/>
  <c r="F25" i="28"/>
  <c r="F17" i="3" s="1"/>
  <c r="F28" i="28"/>
  <c r="F20"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13" i="28" s="1"/>
  <c r="I5" i="3" s="1"/>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F880"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F863" i="22" s="1"/>
  <c r="E47" i="23"/>
  <c r="H1357" i="22" s="1"/>
  <c r="E9" i="23"/>
  <c r="G2" i="3"/>
  <c r="E40" i="23"/>
  <c r="L1249"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N1365" i="22" s="1"/>
  <c r="E52" i="23"/>
  <c r="E3" i="23"/>
  <c r="E42" i="23"/>
  <c r="E14" i="23"/>
  <c r="E11" i="23"/>
  <c r="E45" i="23"/>
  <c r="E44" i="23"/>
  <c r="E34" i="23"/>
  <c r="E37" i="23"/>
  <c r="L1200" i="22" s="1"/>
  <c r="E39" i="23"/>
  <c r="E30" i="23"/>
  <c r="E36" i="23"/>
  <c r="E17" i="23"/>
  <c r="E19" i="23"/>
  <c r="E38" i="23"/>
  <c r="E53" i="23"/>
  <c r="O1437" i="22" s="1"/>
  <c r="E46" i="23"/>
  <c r="O1340" i="22" s="1"/>
  <c r="E32" i="23"/>
  <c r="E15" i="23"/>
  <c r="E33" i="23"/>
  <c r="E35" i="23"/>
  <c r="E25" i="23"/>
  <c r="E41" i="23"/>
  <c r="E50" i="23"/>
  <c r="I1403" i="22" s="1"/>
  <c r="E20" i="23"/>
  <c r="R945" i="22" s="1"/>
  <c r="E31" i="23"/>
  <c r="E49" i="23"/>
  <c r="H1253" i="22"/>
  <c r="M1252" i="22"/>
  <c r="R1251" i="22"/>
  <c r="J1251" i="22"/>
  <c r="O1250" i="22"/>
  <c r="G1250" i="22"/>
  <c r="I1248" i="22"/>
  <c r="N1247" i="22"/>
  <c r="F1247" i="22"/>
  <c r="K1246" i="22"/>
  <c r="P1245" i="22"/>
  <c r="H1245" i="22"/>
  <c r="J1243" i="22"/>
  <c r="O1242" i="22"/>
  <c r="G1242" i="22"/>
  <c r="L1241" i="22"/>
  <c r="Q1240" i="22"/>
  <c r="I1240" i="22"/>
  <c r="O1253" i="22"/>
  <c r="G1253" i="22"/>
  <c r="L1252" i="22"/>
  <c r="Q1251" i="22"/>
  <c r="I1251" i="22"/>
  <c r="N1250" i="22"/>
  <c r="P1248" i="22"/>
  <c r="H1248" i="22"/>
  <c r="M1247" i="22"/>
  <c r="R1246" i="22"/>
  <c r="J1246" i="22"/>
  <c r="O1245" i="22"/>
  <c r="Q1243" i="22"/>
  <c r="I1243" i="22"/>
  <c r="N1242" i="22"/>
  <c r="F1242" i="22"/>
  <c r="K1241" i="22"/>
  <c r="P1240" i="22"/>
  <c r="N1253" i="22"/>
  <c r="F1253" i="22"/>
  <c r="K1252" i="22"/>
  <c r="P1251" i="22"/>
  <c r="H1251" i="22"/>
  <c r="M1250" i="22"/>
  <c r="O1248" i="22"/>
  <c r="G1248" i="22"/>
  <c r="L1247" i="22"/>
  <c r="Q1246" i="22"/>
  <c r="I1246" i="22"/>
  <c r="N1245" i="22"/>
  <c r="P1243" i="22"/>
  <c r="H1243" i="22"/>
  <c r="M1242" i="22"/>
  <c r="R1241" i="22"/>
  <c r="J1241" i="22"/>
  <c r="O1240" i="22"/>
  <c r="M1253" i="22"/>
  <c r="R1252" i="22"/>
  <c r="J1252" i="22"/>
  <c r="O1251" i="22"/>
  <c r="G1251" i="22"/>
  <c r="L1250" i="22"/>
  <c r="N1248" i="22"/>
  <c r="F1248" i="22"/>
  <c r="K1247" i="22"/>
  <c r="P1246" i="22"/>
  <c r="H1246" i="22"/>
  <c r="M1245" i="22"/>
  <c r="O1243" i="22"/>
  <c r="G1243" i="22"/>
  <c r="L1242" i="22"/>
  <c r="Q1241" i="22"/>
  <c r="I1241" i="22"/>
  <c r="N1240" i="22"/>
  <c r="L1253" i="22"/>
  <c r="Q1252" i="22"/>
  <c r="I1252" i="22"/>
  <c r="N1251" i="22"/>
  <c r="F1251" i="22"/>
  <c r="K1250" i="22"/>
  <c r="M1248" i="22"/>
  <c r="R1247" i="22"/>
  <c r="J1247" i="22"/>
  <c r="O1246" i="22"/>
  <c r="G1246" i="22"/>
  <c r="L1245" i="22"/>
  <c r="N1243" i="22"/>
  <c r="F1243" i="22"/>
  <c r="K1242" i="22"/>
  <c r="P1241" i="22"/>
  <c r="H1241" i="22"/>
  <c r="M1240" i="22"/>
  <c r="K1253" i="22"/>
  <c r="P1252" i="22"/>
  <c r="H1252" i="22"/>
  <c r="M1251" i="22"/>
  <c r="R1250" i="22"/>
  <c r="J1250" i="22"/>
  <c r="L1248" i="22"/>
  <c r="Q1247" i="22"/>
  <c r="I1247" i="22"/>
  <c r="N1246" i="22"/>
  <c r="F1246" i="22"/>
  <c r="K1245" i="22"/>
  <c r="M1243" i="22"/>
  <c r="R1242" i="22"/>
  <c r="J1242" i="22"/>
  <c r="R1253" i="22"/>
  <c r="J1253" i="22"/>
  <c r="O1252" i="22"/>
  <c r="Q1250" i="22"/>
  <c r="I1250" i="22"/>
  <c r="N1249" i="22"/>
  <c r="F1249" i="22"/>
  <c r="K1248" i="22"/>
  <c r="P1247" i="22"/>
  <c r="R1245" i="22"/>
  <c r="J1245" i="22"/>
  <c r="O1244" i="22"/>
  <c r="G1244" i="22"/>
  <c r="L1243" i="22"/>
  <c r="Q1242" i="22"/>
  <c r="F1241" i="22"/>
  <c r="K1240" i="22"/>
  <c r="P1239" i="22"/>
  <c r="H1239" i="22"/>
  <c r="Q1253" i="22"/>
  <c r="I1253" i="22"/>
  <c r="K1251" i="22"/>
  <c r="P1250" i="22"/>
  <c r="H1250" i="22"/>
  <c r="M1249" i="22"/>
  <c r="R1248" i="22"/>
  <c r="J1248" i="22"/>
  <c r="L1246" i="22"/>
  <c r="Q1245" i="22"/>
  <c r="I1245" i="22"/>
  <c r="N1244" i="22"/>
  <c r="F1244" i="22"/>
  <c r="K1243" i="22"/>
  <c r="M1241" i="22"/>
  <c r="R1240" i="22"/>
  <c r="J1240" i="22"/>
  <c r="O1239" i="22"/>
  <c r="G1239" i="22"/>
  <c r="I1239" i="22"/>
  <c r="L1240" i="22"/>
  <c r="Q1239" i="22"/>
  <c r="K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R983" i="22"/>
  <c r="J983" i="22"/>
  <c r="O982" i="22"/>
  <c r="G982" i="22"/>
  <c r="L981" i="22"/>
  <c r="Q980" i="22"/>
  <c r="F979" i="22"/>
  <c r="P977" i="22"/>
  <c r="H977" i="22"/>
  <c r="M976" i="22"/>
  <c r="R975" i="22"/>
  <c r="G974" i="22"/>
  <c r="Q983" i="22"/>
  <c r="I983" i="22"/>
  <c r="F982" i="22"/>
  <c r="K981" i="22"/>
  <c r="M979" i="22"/>
  <c r="R978" i="22"/>
  <c r="J978" i="22"/>
  <c r="O977" i="22"/>
  <c r="G977" i="22"/>
  <c r="N974" i="22"/>
  <c r="F974" i="22"/>
  <c r="P983" i="22"/>
  <c r="H983" i="22"/>
  <c r="M982" i="22"/>
  <c r="R981" i="22"/>
  <c r="G980" i="22"/>
  <c r="Q978" i="22"/>
  <c r="I978" i="22"/>
  <c r="N977" i="22"/>
  <c r="F977" i="22"/>
  <c r="H975" i="22"/>
  <c r="O983" i="22"/>
  <c r="G983" i="22"/>
  <c r="Q981" i="22"/>
  <c r="I981" i="22"/>
  <c r="F980" i="22"/>
  <c r="K979" i="22"/>
  <c r="P978" i="22"/>
  <c r="H978" i="22"/>
  <c r="M977" i="22"/>
  <c r="J976" i="22"/>
  <c r="G975" i="22"/>
  <c r="L974" i="22"/>
  <c r="N983" i="22"/>
  <c r="F983" i="22"/>
  <c r="K982" i="22"/>
  <c r="P981" i="22"/>
  <c r="R979" i="22"/>
  <c r="J979" i="22"/>
  <c r="O978" i="22"/>
  <c r="G978" i="22"/>
  <c r="L977" i="22"/>
  <c r="Q976" i="22"/>
  <c r="I976" i="22"/>
  <c r="K974" i="22"/>
  <c r="P973" i="22"/>
  <c r="M983" i="22"/>
  <c r="R982" i="22"/>
  <c r="J982" i="22"/>
  <c r="O981" i="22"/>
  <c r="L980" i="22"/>
  <c r="Q979" i="22"/>
  <c r="I979" i="22"/>
  <c r="N978" i="22"/>
  <c r="F978" i="22"/>
  <c r="K977" i="22"/>
  <c r="P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37" i="22"/>
  <c r="H103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L1153" i="22"/>
  <c r="K1162" i="22"/>
  <c r="M1160"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N1363" i="22"/>
  <c r="K1373" i="22"/>
  <c r="L1368" i="22"/>
  <c r="N1367" i="22"/>
  <c r="J1363" i="22"/>
  <c r="G1362" i="22"/>
  <c r="I1371" i="22"/>
  <c r="P1368" i="22"/>
  <c r="G1373" i="22"/>
  <c r="F1199"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H1448" i="22"/>
  <c r="Q1443" i="22"/>
  <c r="I1443" i="22"/>
  <c r="I1438" i="22"/>
  <c r="N1448" i="22"/>
  <c r="F1448" i="22"/>
  <c r="J1439" i="22"/>
  <c r="G1438" i="22"/>
  <c r="K1434" i="22"/>
  <c r="F1444" i="22"/>
  <c r="O1439" i="22"/>
  <c r="G1439" i="22"/>
  <c r="G1434" i="22"/>
  <c r="R1445" i="22"/>
  <c r="F1441"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O1401" i="22"/>
  <c r="G1401" i="22"/>
  <c r="L1400" i="22"/>
  <c r="R1403" i="22"/>
  <c r="N1397" i="22"/>
  <c r="F1397" i="22"/>
  <c r="K1396" i="22"/>
  <c r="H1395" i="22"/>
  <c r="N1389" i="22"/>
  <c r="F1389" i="22"/>
  <c r="P1401" i="22"/>
  <c r="J1400" i="22"/>
  <c r="L1394" i="22"/>
  <c r="Q1393" i="22"/>
  <c r="I1393" i="22"/>
  <c r="N1392" i="22"/>
  <c r="N1401" i="22"/>
  <c r="H1398" i="22"/>
  <c r="L1397" i="22"/>
  <c r="Q1396" i="22"/>
  <c r="R1391" i="22"/>
  <c r="J1391" i="22"/>
  <c r="O1390" i="22"/>
  <c r="L1389" i="22"/>
  <c r="M1401" i="22"/>
  <c r="G1398" i="22"/>
  <c r="M1395" i="22"/>
  <c r="R1394" i="22"/>
  <c r="O1393" i="22"/>
  <c r="G1393" i="22"/>
  <c r="H1402" i="22"/>
  <c r="L1401" i="22"/>
  <c r="O1398" i="22"/>
  <c r="R1397" i="22"/>
  <c r="F1393" i="22"/>
  <c r="K1392" i="22"/>
  <c r="P1391" i="22"/>
  <c r="H1391" i="22"/>
  <c r="N1400" i="22"/>
  <c r="P1397" i="22"/>
  <c r="H1397" i="22"/>
  <c r="M1396" i="22"/>
  <c r="N1391" i="22"/>
  <c r="F1391" i="22"/>
  <c r="K1390" i="22"/>
  <c r="N1402" i="22"/>
  <c r="H1392" i="22"/>
  <c r="L1403" i="22"/>
  <c r="J1399" i="22"/>
  <c r="N1396" i="22"/>
  <c r="F1394" i="22"/>
  <c r="M1391" i="22"/>
  <c r="G1389" i="22"/>
  <c r="G1402" i="22"/>
  <c r="Q1395" i="22"/>
  <c r="K1393" i="22"/>
  <c r="M1400" i="22"/>
  <c r="I1395" i="22"/>
  <c r="J1392" i="22"/>
  <c r="K1395" i="22"/>
  <c r="R1392" i="22"/>
  <c r="L1390" i="22"/>
  <c r="O949" i="22"/>
  <c r="P950" i="22"/>
  <c r="L941" i="22"/>
  <c r="Q946"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L947" i="22" l="1"/>
  <c r="R939" i="22"/>
  <c r="K952" i="22"/>
  <c r="F942" i="22"/>
  <c r="I950" i="22"/>
  <c r="I1397" i="22"/>
  <c r="L1396" i="22"/>
  <c r="I1392" i="22"/>
  <c r="K1402" i="22"/>
  <c r="J1402" i="22"/>
  <c r="R941" i="22"/>
  <c r="L952" i="22"/>
  <c r="L946" i="22"/>
  <c r="P944" i="22"/>
  <c r="O1400" i="22"/>
  <c r="P1392" i="22"/>
  <c r="F1396" i="22"/>
  <c r="H1394" i="22"/>
  <c r="R1401" i="22"/>
  <c r="R1395" i="22"/>
  <c r="K1403" i="22"/>
  <c r="J1397" i="22"/>
  <c r="L1392" i="22"/>
  <c r="Q1400" i="22"/>
  <c r="I1396" i="22"/>
  <c r="M1389" i="22"/>
  <c r="N1399" i="22"/>
  <c r="M1394" i="22"/>
  <c r="G1444" i="22"/>
  <c r="Q1448" i="22"/>
  <c r="M1443" i="22"/>
  <c r="K1439" i="22"/>
  <c r="H1208" i="22"/>
  <c r="N1370" i="22"/>
  <c r="M1367" i="22"/>
  <c r="Q1367"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R923" i="22"/>
  <c r="F919" i="22"/>
  <c r="G914" i="22"/>
  <c r="H909" i="22"/>
  <c r="M919" i="22"/>
  <c r="N914" i="22"/>
  <c r="O909" i="22"/>
  <c r="G920" i="22"/>
  <c r="H915" i="22"/>
  <c r="I910" i="22"/>
  <c r="N920" i="22"/>
  <c r="O915" i="22"/>
  <c r="P917" i="22"/>
  <c r="I923" i="22"/>
  <c r="K913" i="22"/>
  <c r="Q918" i="22"/>
  <c r="F909" i="22"/>
  <c r="L914" i="22"/>
  <c r="M920" i="22"/>
  <c r="P913" i="22"/>
  <c r="Q919" i="22"/>
  <c r="Q911" i="22"/>
  <c r="H919" i="22"/>
  <c r="M910" i="22"/>
  <c r="L918" i="22"/>
  <c r="Q909" i="22"/>
  <c r="H917" i="22"/>
  <c r="N922" i="22"/>
  <c r="P912" i="22"/>
  <c r="I918" i="22"/>
  <c r="O923" i="22"/>
  <c r="Q913" i="22"/>
  <c r="R919" i="22"/>
  <c r="R911" i="22"/>
  <c r="I919" i="22"/>
  <c r="N910" i="22"/>
  <c r="M918" i="22"/>
  <c r="R909" i="22"/>
  <c r="N916" i="22"/>
  <c r="I909" i="22"/>
  <c r="J915" i="22"/>
  <c r="P920" i="22"/>
  <c r="R910" i="22"/>
  <c r="K916" i="22"/>
  <c r="Q921" i="22"/>
  <c r="F912" i="22"/>
  <c r="J919" i="22"/>
  <c r="O910" i="22"/>
  <c r="N918" i="22"/>
  <c r="F910" i="22"/>
  <c r="O916" i="22"/>
  <c r="J909" i="22"/>
  <c r="K915" i="22"/>
  <c r="J923" i="22"/>
  <c r="L913" i="22"/>
  <c r="R918" i="22"/>
  <c r="G909" i="22"/>
  <c r="M914" i="22"/>
  <c r="F920" i="22"/>
  <c r="P910" i="22"/>
  <c r="O918" i="22"/>
  <c r="G910" i="22"/>
  <c r="P916" i="22"/>
  <c r="K909" i="22"/>
  <c r="L915" i="22"/>
  <c r="K923" i="22"/>
  <c r="P914" i="22"/>
  <c r="O922" i="22"/>
  <c r="Q912" i="22"/>
  <c r="J918" i="22"/>
  <c r="P923" i="22"/>
  <c r="R913" i="22"/>
  <c r="K919" i="22"/>
  <c r="H910" i="22"/>
  <c r="Q916" i="22"/>
  <c r="L909" i="22"/>
  <c r="M915" i="22"/>
  <c r="L923" i="22"/>
  <c r="Q914" i="22"/>
  <c r="M921" i="22"/>
  <c r="H914" i="22"/>
  <c r="K918" i="22"/>
  <c r="Q923" i="22"/>
  <c r="F914" i="22"/>
  <c r="L919" i="22"/>
  <c r="N909" i="22"/>
  <c r="G915" i="22"/>
  <c r="P921" i="22"/>
  <c r="K914" i="22"/>
  <c r="L920" i="22"/>
  <c r="O913" i="22"/>
  <c r="P919" i="22"/>
  <c r="P911" i="22"/>
  <c r="G919" i="22"/>
  <c r="L910" i="22"/>
  <c r="Q915" i="22"/>
  <c r="N923" i="22"/>
  <c r="K920" i="22"/>
  <c r="H923" i="22"/>
  <c r="N915" i="22"/>
  <c r="I914" i="22"/>
  <c r="J921" i="22"/>
  <c r="F915" i="22"/>
  <c r="N913" i="22"/>
  <c r="G922" i="22"/>
  <c r="J913" i="22"/>
  <c r="M923" i="22"/>
  <c r="J920" i="22"/>
  <c r="I920" i="22"/>
  <c r="L911" i="22"/>
  <c r="O921" i="22"/>
  <c r="O919" i="22"/>
  <c r="O917" i="22"/>
  <c r="M909" i="22"/>
  <c r="N921" i="22"/>
  <c r="M913" i="22"/>
  <c r="O911" i="22"/>
  <c r="I912" i="22"/>
  <c r="K910" i="22"/>
  <c r="R914" i="22"/>
  <c r="J914" i="22"/>
  <c r="G942" i="22"/>
  <c r="L1336" i="22"/>
  <c r="Q1399" i="22"/>
  <c r="H1401" i="22"/>
  <c r="P1395" i="22"/>
  <c r="Q1390" i="22"/>
  <c r="F1401" i="22"/>
  <c r="O1395" i="22"/>
  <c r="P1390" i="22"/>
  <c r="I1400" i="22"/>
  <c r="F1395" i="22"/>
  <c r="G1390" i="22"/>
  <c r="L1399" i="22"/>
  <c r="J1394" i="22"/>
  <c r="K1389" i="22"/>
  <c r="N1398" i="22"/>
  <c r="J1393" i="22"/>
  <c r="R1396" i="22"/>
  <c r="M1399" i="22"/>
  <c r="F1403" i="22"/>
  <c r="I1391" i="22"/>
  <c r="Q1394" i="22"/>
  <c r="H1399" i="22"/>
  <c r="H1389" i="22"/>
  <c r="M1403" i="22"/>
  <c r="F1398" i="22"/>
  <c r="J1398" i="22"/>
  <c r="O1392" i="22"/>
  <c r="L1402" i="22"/>
  <c r="J1396" i="22"/>
  <c r="H1390" i="22"/>
  <c r="Q1398" i="22"/>
  <c r="H1393" i="22"/>
  <c r="I1402" i="22"/>
  <c r="H1396" i="22"/>
  <c r="N1390" i="22"/>
  <c r="K1399" i="22"/>
  <c r="I1394" i="22"/>
  <c r="J1389" i="22"/>
  <c r="L1398" i="22"/>
  <c r="L1393" i="22"/>
  <c r="J1403" i="22"/>
  <c r="O1389" i="22"/>
  <c r="G1399" i="22"/>
  <c r="M1393" i="22"/>
  <c r="O1397" i="22"/>
  <c r="Q1389" i="22"/>
  <c r="I1399" i="22"/>
  <c r="O1399" i="22"/>
  <c r="R1393" i="22"/>
  <c r="Q1403" i="22"/>
  <c r="M1397" i="22"/>
  <c r="F1392" i="22"/>
  <c r="R1400" i="22"/>
  <c r="K1394" i="22"/>
  <c r="O1403" i="22"/>
  <c r="K1397" i="22"/>
  <c r="Q1391" i="22"/>
  <c r="P1400" i="22"/>
  <c r="L1395" i="22"/>
  <c r="M1390" i="22"/>
  <c r="R1399" i="22"/>
  <c r="O1394" i="22"/>
  <c r="P1389" i="22"/>
  <c r="N1394" i="22"/>
  <c r="I1389" i="22"/>
  <c r="M1398" i="22"/>
  <c r="R1390" i="22"/>
  <c r="P1394" i="22"/>
  <c r="F1399" i="22"/>
  <c r="H1403" i="22"/>
  <c r="K1391" i="22"/>
  <c r="P1393" i="22"/>
  <c r="P1396" i="22"/>
  <c r="G1400" i="22"/>
  <c r="R1389" i="22"/>
  <c r="G1394" i="22"/>
  <c r="R1446" i="22"/>
  <c r="F1442" i="22"/>
  <c r="G1437" i="22"/>
  <c r="L1447" i="22"/>
  <c r="M1442" i="22"/>
  <c r="N1437" i="22"/>
  <c r="K1447" i="22"/>
  <c r="L1442" i="22"/>
  <c r="M1437" i="22"/>
  <c r="J1447" i="22"/>
  <c r="K1442" i="22"/>
  <c r="L1437" i="22"/>
  <c r="I1447" i="22"/>
  <c r="J1442" i="22"/>
  <c r="K1437" i="22"/>
  <c r="O1447" i="22"/>
  <c r="P1442" i="22"/>
  <c r="Q1437" i="22"/>
  <c r="I1448" i="22"/>
  <c r="J1443" i="22"/>
  <c r="K1438" i="22"/>
  <c r="H1447" i="22"/>
  <c r="G1436" i="22"/>
  <c r="L1443" i="22"/>
  <c r="J1446" i="22"/>
  <c r="K1441" i="22"/>
  <c r="L1436" i="22"/>
  <c r="Q1446" i="22"/>
  <c r="R1441" i="22"/>
  <c r="F1437" i="22"/>
  <c r="P1446" i="22"/>
  <c r="Q1441" i="22"/>
  <c r="R1436" i="22"/>
  <c r="O1446" i="22"/>
  <c r="P1441" i="22"/>
  <c r="Q1436" i="22"/>
  <c r="N1446" i="22"/>
  <c r="O1441" i="22"/>
  <c r="P1436" i="22"/>
  <c r="G1447" i="22"/>
  <c r="H1442" i="22"/>
  <c r="I1437" i="22"/>
  <c r="N1447" i="22"/>
  <c r="O1442" i="22"/>
  <c r="P1437" i="22"/>
  <c r="I1442" i="22"/>
  <c r="J1445" i="22"/>
  <c r="M1438" i="22"/>
  <c r="O1445" i="22"/>
  <c r="P1440" i="22"/>
  <c r="Q1435" i="22"/>
  <c r="I1446" i="22"/>
  <c r="J1441" i="22"/>
  <c r="K1436" i="22"/>
  <c r="H1446" i="22"/>
  <c r="I1441" i="22"/>
  <c r="J1436" i="22"/>
  <c r="G1446" i="22"/>
  <c r="H1441" i="22"/>
  <c r="I1436" i="22"/>
  <c r="F1446" i="22"/>
  <c r="G1441" i="22"/>
  <c r="H1436" i="22"/>
  <c r="L1446" i="22"/>
  <c r="M1441" i="22"/>
  <c r="N1436" i="22"/>
  <c r="F1447" i="22"/>
  <c r="G1442" i="22"/>
  <c r="H1437" i="22"/>
  <c r="J1437" i="22"/>
  <c r="K1440" i="22"/>
  <c r="P1447" i="22"/>
  <c r="G1445" i="22"/>
  <c r="H1440" i="22"/>
  <c r="I1435" i="22"/>
  <c r="N1445" i="22"/>
  <c r="O1440" i="22"/>
  <c r="P1435" i="22"/>
  <c r="M1445" i="22"/>
  <c r="N1440" i="22"/>
  <c r="O1435" i="22"/>
  <c r="L1445" i="22"/>
  <c r="M1440" i="22"/>
  <c r="N1435" i="22"/>
  <c r="K1445" i="22"/>
  <c r="L1440" i="22"/>
  <c r="M1435" i="22"/>
  <c r="Q1445" i="22"/>
  <c r="R1440" i="22"/>
  <c r="F1436" i="22"/>
  <c r="K1446" i="22"/>
  <c r="L1441" i="22"/>
  <c r="M1436" i="22"/>
  <c r="M1446" i="22"/>
  <c r="L1435" i="22"/>
  <c r="Q1442" i="22"/>
  <c r="L1444" i="22"/>
  <c r="M1439" i="22"/>
  <c r="N1434" i="22"/>
  <c r="F1445" i="22"/>
  <c r="G1440" i="22"/>
  <c r="H1435" i="22"/>
  <c r="R1444" i="22"/>
  <c r="F1440" i="22"/>
  <c r="G1435" i="22"/>
  <c r="Q1444" i="22"/>
  <c r="R1439" i="22"/>
  <c r="F1435" i="22"/>
  <c r="P1444" i="22"/>
  <c r="Q1439" i="22"/>
  <c r="R1434" i="22"/>
  <c r="I1445" i="22"/>
  <c r="J1440" i="22"/>
  <c r="K1435" i="22"/>
  <c r="P1445" i="22"/>
  <c r="Q1440" i="22"/>
  <c r="R1435" i="22"/>
  <c r="N1441" i="22"/>
  <c r="O1444" i="22"/>
  <c r="R1437" i="22"/>
  <c r="J1438" i="22"/>
  <c r="L1439" i="22"/>
  <c r="G1443" i="22"/>
  <c r="N1443" i="22"/>
  <c r="H1444" i="22"/>
  <c r="J1448" i="22"/>
  <c r="H1434" i="22"/>
  <c r="J1435" i="22"/>
  <c r="K1448" i="22"/>
  <c r="M1447" i="22"/>
  <c r="O1448" i="22"/>
  <c r="M1434" i="22"/>
  <c r="H1438" i="22"/>
  <c r="O1438" i="22"/>
  <c r="I1439" i="22"/>
  <c r="K1443" i="22"/>
  <c r="M1444" i="22"/>
  <c r="O1436" i="22"/>
  <c r="H1439" i="22"/>
  <c r="N1442" i="22"/>
  <c r="P1443" i="22"/>
  <c r="J1444" i="22"/>
  <c r="R1447" i="22"/>
  <c r="L1448" i="22"/>
  <c r="J1434" i="22"/>
  <c r="L1438" i="22"/>
  <c r="N1439" i="22"/>
  <c r="P1439" i="22"/>
  <c r="R1438" i="22"/>
  <c r="H1443" i="22"/>
  <c r="O1443" i="22"/>
  <c r="I1444" i="22"/>
  <c r="Q1447" i="22"/>
  <c r="R1448" i="22"/>
  <c r="P1434" i="22"/>
  <c r="F1439" i="22"/>
  <c r="Q1434"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J1160" i="22"/>
  <c r="J1163" i="22"/>
  <c r="H1149" i="22"/>
  <c r="M1151" i="22"/>
  <c r="M1154" i="22"/>
  <c r="O1155" i="22"/>
  <c r="L1157" i="22"/>
  <c r="Q1159" i="22"/>
  <c r="K1160" i="22"/>
  <c r="L1158" i="22"/>
  <c r="Q1160" i="22"/>
  <c r="Q1163" i="22"/>
  <c r="O1149" i="22"/>
  <c r="G1152" i="22"/>
  <c r="G1155" i="22"/>
  <c r="N1155" i="22"/>
  <c r="K1157" i="22"/>
  <c r="P1159" i="22"/>
  <c r="Q1157" i="22"/>
  <c r="F1159" i="22"/>
  <c r="K1161" i="22"/>
  <c r="G1149" i="22"/>
  <c r="I1150" i="22"/>
  <c r="N1152" i="22"/>
  <c r="F1155" i="22"/>
  <c r="M1155" i="22"/>
  <c r="J1157" i="22"/>
  <c r="K1155" i="22"/>
  <c r="K1158" i="22"/>
  <c r="M1159" i="22"/>
  <c r="R1161" i="22"/>
  <c r="N1149" i="22"/>
  <c r="P1150" i="22"/>
  <c r="M1152" i="22"/>
  <c r="R1154" i="22"/>
  <c r="L1155" i="22"/>
  <c r="M1153" i="22"/>
  <c r="R1155" i="22"/>
  <c r="R1158" i="22"/>
  <c r="G1160" i="22"/>
  <c r="L1162" i="22"/>
  <c r="H1150" i="22"/>
  <c r="O1150" i="22"/>
  <c r="L1152" i="22"/>
  <c r="Q1154" i="22"/>
  <c r="P1162" i="22"/>
  <c r="R1163" i="22"/>
  <c r="F1151" i="22"/>
  <c r="F1154" i="22"/>
  <c r="H1155" i="22"/>
  <c r="M1157" i="22"/>
  <c r="R1159" i="22"/>
  <c r="L1160" i="22"/>
  <c r="I1162" i="22"/>
  <c r="R1149" i="22"/>
  <c r="M67" i="23" s="1"/>
  <c r="L1159" i="22"/>
  <c r="N1150" i="22"/>
  <c r="K1163" i="22"/>
  <c r="F1157" i="22"/>
  <c r="F1150" i="22"/>
  <c r="R1152" i="22"/>
  <c r="N1160" i="22"/>
  <c r="K1152" i="22"/>
  <c r="L1150" i="22"/>
  <c r="F1160" i="22"/>
  <c r="M1150" i="22"/>
  <c r="L1156" i="22"/>
  <c r="G1150" i="22"/>
  <c r="N1154" i="22"/>
  <c r="J1162"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K1372" i="22"/>
  <c r="L1367" i="22"/>
  <c r="M1373" i="22"/>
  <c r="N1368" i="22"/>
  <c r="H1371" i="22"/>
  <c r="I1366" i="22"/>
  <c r="J1372" i="22"/>
  <c r="K1367" i="22"/>
  <c r="L1362" i="22"/>
  <c r="F1371" i="22"/>
  <c r="P1371" i="22"/>
  <c r="K1364" i="22"/>
  <c r="P1366" i="22"/>
  <c r="N1360" i="22"/>
  <c r="J1367" i="22"/>
  <c r="P1372" i="22"/>
  <c r="I1367" i="22"/>
  <c r="J1373" i="22"/>
  <c r="P1367" i="22"/>
  <c r="M1372" i="22"/>
  <c r="F1367" i="22"/>
  <c r="Q1360" i="22"/>
  <c r="H1361" i="22"/>
  <c r="R1361" i="22"/>
  <c r="P1361" i="22"/>
  <c r="M1362" i="22"/>
  <c r="Q1363" i="22"/>
  <c r="O1365" i="22"/>
  <c r="I1365" i="22"/>
  <c r="R1359" i="22"/>
  <c r="M1370" i="22"/>
  <c r="P1363" i="22"/>
  <c r="H1366" i="22"/>
  <c r="L1373" i="22"/>
  <c r="O1366" i="22"/>
  <c r="H1372" i="22"/>
  <c r="N1366" i="22"/>
  <c r="O1372" i="22"/>
  <c r="H1367" i="22"/>
  <c r="R1371" i="22"/>
  <c r="P1365" i="22"/>
  <c r="I1360" i="22"/>
  <c r="K1360" i="22"/>
  <c r="G1361" i="22"/>
  <c r="F1361" i="22"/>
  <c r="O1361" i="22"/>
  <c r="K1362" i="22"/>
  <c r="I1362" i="22"/>
  <c r="I1363" i="22"/>
  <c r="P1370" i="22"/>
  <c r="R1369" i="22"/>
  <c r="R1372" i="22"/>
  <c r="M1365" i="22"/>
  <c r="I1372" i="22"/>
  <c r="G1366" i="22"/>
  <c r="M1371" i="22"/>
  <c r="F1366" i="22"/>
  <c r="G1372" i="22"/>
  <c r="M1366" i="22"/>
  <c r="O1370" i="22"/>
  <c r="H1365" i="22"/>
  <c r="N1359" i="22"/>
  <c r="O1359" i="22"/>
  <c r="J1360" i="22"/>
  <c r="H1360" i="22"/>
  <c r="R1360" i="22"/>
  <c r="P1360" i="22"/>
  <c r="K1361" i="22"/>
  <c r="H1362" i="22"/>
  <c r="I1359" i="22"/>
  <c r="J1369" i="22"/>
  <c r="O1371" i="22"/>
  <c r="R1364" i="22"/>
  <c r="N1371" i="22"/>
  <c r="L1365" i="22"/>
  <c r="R1370" i="22"/>
  <c r="K1365" i="22"/>
  <c r="L1371" i="22"/>
  <c r="J1365" i="22"/>
  <c r="G1370" i="22"/>
  <c r="M1364" i="22"/>
  <c r="L1372" i="22"/>
  <c r="F1359" i="22"/>
  <c r="M1359" i="22"/>
  <c r="L1359" i="22"/>
  <c r="K1359" i="22"/>
  <c r="F1360" i="22"/>
  <c r="M1360" i="22"/>
  <c r="J1361" i="22"/>
  <c r="J1368" i="22"/>
  <c r="O1368" i="22"/>
  <c r="G1371" i="22"/>
  <c r="O1363" i="22"/>
  <c r="K1370" i="22"/>
  <c r="Q1364" i="22"/>
  <c r="J1370" i="22"/>
  <c r="P1364" i="22"/>
  <c r="I1370" i="22"/>
  <c r="O1364" i="22"/>
  <c r="L1369" i="22"/>
  <c r="R1363" i="22"/>
  <c r="F1370" i="22"/>
  <c r="F1372" i="22"/>
  <c r="Q1371" i="22"/>
  <c r="K1371" i="22"/>
  <c r="O1373" i="22"/>
  <c r="J1359" i="22"/>
  <c r="Q1359" i="22"/>
  <c r="L1360" i="22"/>
  <c r="Q1365" i="22"/>
  <c r="Q1369" i="22"/>
  <c r="I1364" i="22"/>
  <c r="R1373" i="22"/>
  <c r="I1368" i="22"/>
  <c r="M1369" i="22"/>
  <c r="F1364" i="22"/>
  <c r="N1372" i="22"/>
  <c r="N1373" i="22"/>
  <c r="Q1361" i="22"/>
  <c r="O1369" i="22"/>
  <c r="K1368" i="22"/>
  <c r="O1362" i="22"/>
  <c r="R1366" i="22"/>
  <c r="J1366" i="22"/>
  <c r="G1359" i="22"/>
  <c r="F1365" i="22"/>
  <c r="H1369" i="22"/>
  <c r="M1363" i="22"/>
  <c r="H1373" i="22"/>
  <c r="G1365" i="22"/>
  <c r="R1368" i="22"/>
  <c r="H1368" i="22"/>
  <c r="L1363" i="22"/>
  <c r="L1370" i="22"/>
  <c r="M1368" i="22"/>
  <c r="R1362" i="22"/>
  <c r="Q1368" i="22"/>
  <c r="F1362" i="22"/>
  <c r="L1366" i="22"/>
  <c r="H1359"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J1039" i="22"/>
  <c r="K1034" i="22"/>
  <c r="L1029" i="22"/>
  <c r="I1039" i="22"/>
  <c r="J1034" i="22"/>
  <c r="K1029" i="22"/>
  <c r="H1039" i="22"/>
  <c r="I1034" i="22"/>
  <c r="J1029" i="22"/>
  <c r="G1039" i="22"/>
  <c r="H1034" i="22"/>
  <c r="I1029" i="22"/>
  <c r="N1039" i="22"/>
  <c r="O1034" i="22"/>
  <c r="P1029" i="22"/>
  <c r="H1040" i="22"/>
  <c r="I1035" i="22"/>
  <c r="J1030" i="22"/>
  <c r="O1040" i="22"/>
  <c r="P1035"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R1031" i="22"/>
  <c r="N1041" i="22"/>
  <c r="N1036" i="22"/>
  <c r="I1032" i="22"/>
  <c r="H1043" i="22"/>
  <c r="I1041" i="22"/>
  <c r="J1042" i="22"/>
  <c r="J1037" i="22"/>
  <c r="J1032" i="22"/>
  <c r="I1043" i="22"/>
  <c r="Q1038" i="22"/>
  <c r="K1039" i="22"/>
  <c r="O1041" i="22"/>
  <c r="O1036" i="22"/>
  <c r="O1031" i="22"/>
  <c r="N1042" i="22"/>
  <c r="I1038" i="22"/>
  <c r="P1038" i="22"/>
  <c r="K1042" i="22"/>
  <c r="K1037" i="22"/>
  <c r="K1032" i="22"/>
  <c r="O1042" i="22"/>
  <c r="J1038" i="22"/>
  <c r="R1033" i="22"/>
  <c r="J1036" i="22"/>
  <c r="P1041" i="22"/>
  <c r="P1036" i="22"/>
  <c r="P1031" i="22"/>
  <c r="G1042" i="22"/>
  <c r="O1037" i="22"/>
  <c r="J1033" i="22"/>
  <c r="L1034" i="22"/>
  <c r="M1032" i="22"/>
  <c r="I1042" i="22"/>
  <c r="I1037" i="22"/>
  <c r="Q1032" i="22"/>
  <c r="P1043" i="22"/>
  <c r="O1043" i="22"/>
  <c r="M1029" i="22"/>
  <c r="L1032" i="22"/>
  <c r="Q1030" i="22"/>
  <c r="Q1031" i="22"/>
  <c r="F1029" i="22"/>
  <c r="H1042" i="22"/>
  <c r="Q1033" i="22"/>
  <c r="M1041" i="22"/>
  <c r="K1031" i="22"/>
  <c r="L1037" i="22"/>
  <c r="K1033" i="22"/>
  <c r="Q1036" i="22"/>
  <c r="P1032"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F887" i="22"/>
  <c r="N879" i="22"/>
  <c r="J886" i="22"/>
  <c r="M879" i="22"/>
  <c r="N885" i="22"/>
  <c r="J892" i="22"/>
  <c r="R884" i="22"/>
  <c r="F891" i="22"/>
  <c r="I884" i="22"/>
  <c r="J890" i="22"/>
  <c r="J882" i="22"/>
  <c r="I890" i="22"/>
  <c r="N881" i="22"/>
  <c r="H890" i="22"/>
  <c r="M881" i="22"/>
  <c r="P885" i="22"/>
  <c r="F879" i="22"/>
  <c r="O885" i="22"/>
  <c r="K892" i="22"/>
  <c r="F885" i="22"/>
  <c r="G891" i="22"/>
  <c r="J884" i="22"/>
  <c r="K890" i="22"/>
  <c r="K882" i="22"/>
  <c r="O889" i="22"/>
  <c r="G881" i="22"/>
  <c r="N889" i="22"/>
  <c r="F881" i="22"/>
  <c r="J888" i="22"/>
  <c r="R880" i="22"/>
  <c r="P893" i="22"/>
  <c r="H885" i="22"/>
  <c r="L892" i="22"/>
  <c r="G885" i="22"/>
  <c r="H891" i="22"/>
  <c r="K884" i="22"/>
  <c r="L890" i="22"/>
  <c r="L882" i="22"/>
  <c r="P889" i="22"/>
  <c r="H881" i="22"/>
  <c r="G889" i="22"/>
  <c r="L880" i="22"/>
  <c r="P887" i="22"/>
  <c r="K880" i="22"/>
  <c r="G887" i="22"/>
  <c r="J880" i="22"/>
  <c r="R891" i="22"/>
  <c r="M884" i="22"/>
  <c r="I891" i="22"/>
  <c r="L884" i="22"/>
  <c r="M890" i="22"/>
  <c r="M882" i="22"/>
  <c r="Q889" i="22"/>
  <c r="I881" i="22"/>
  <c r="H889" i="22"/>
  <c r="M880" i="22"/>
  <c r="I887" i="22"/>
  <c r="Q879" i="22"/>
  <c r="M886" i="22"/>
  <c r="P879" i="22"/>
  <c r="L886" i="22"/>
  <c r="O890" i="22"/>
  <c r="R883" i="22"/>
  <c r="N890" i="22"/>
  <c r="N882" i="22"/>
  <c r="R889" i="22"/>
  <c r="J881" i="22"/>
  <c r="I889" i="22"/>
  <c r="N880" i="22"/>
  <c r="J887" i="22"/>
  <c r="R879" i="22"/>
  <c r="F886" i="22"/>
  <c r="I879" i="22"/>
  <c r="R885" i="22"/>
  <c r="I893" i="22"/>
  <c r="Q885" i="22"/>
  <c r="Q888" i="22"/>
  <c r="I880" i="22"/>
  <c r="M887" i="22"/>
  <c r="H880" i="22"/>
  <c r="I886" i="22"/>
  <c r="L879" i="22"/>
  <c r="M885" i="22"/>
  <c r="I892" i="22"/>
  <c r="Q884" i="22"/>
  <c r="R890" i="22"/>
  <c r="H884" i="22"/>
  <c r="Q890" i="22"/>
  <c r="Q882" i="22"/>
  <c r="P890" i="22"/>
  <c r="H882" i="22"/>
  <c r="L889" i="22"/>
  <c r="L887" i="22"/>
  <c r="L885" i="22"/>
  <c r="O884" i="22"/>
  <c r="G882" i="22"/>
  <c r="O880" i="22"/>
  <c r="J879" i="22"/>
  <c r="F892" i="22"/>
  <c r="Q880" i="22"/>
  <c r="G880" i="22"/>
  <c r="H892" i="22"/>
  <c r="K891" i="22"/>
  <c r="F890" i="22"/>
  <c r="K887" i="22"/>
  <c r="K885" i="22"/>
  <c r="I885" i="22"/>
  <c r="K889" i="22"/>
  <c r="H886" i="22"/>
  <c r="P884" i="22"/>
  <c r="K883" i="22"/>
  <c r="G890" i="22"/>
  <c r="J889" i="22"/>
  <c r="G886" i="22"/>
  <c r="J885" i="22"/>
  <c r="K881" i="22"/>
  <c r="P880" i="22"/>
  <c r="O892" i="22"/>
  <c r="L891" i="22"/>
  <c r="K940" i="22"/>
  <c r="K946" i="22"/>
  <c r="J945" i="22"/>
  <c r="I1335" i="22"/>
  <c r="O1434" i="22"/>
  <c r="N1444" i="22"/>
  <c r="F1443" i="22"/>
  <c r="Q1438" i="22"/>
  <c r="P1448" i="22"/>
  <c r="J1362" i="22"/>
  <c r="N1362" i="22"/>
  <c r="P1373" i="22"/>
  <c r="P1369" i="22"/>
  <c r="G1154" i="22"/>
  <c r="P918" i="22"/>
  <c r="L945" i="22"/>
  <c r="L940" i="22"/>
  <c r="K951" i="22"/>
  <c r="F947" i="22"/>
  <c r="N942" i="22"/>
  <c r="J952" i="22"/>
  <c r="K950" i="22"/>
  <c r="K945" i="22"/>
  <c r="F941" i="22"/>
  <c r="R951" i="22"/>
  <c r="M947" i="22"/>
  <c r="M942" i="22"/>
  <c r="N940" i="22"/>
  <c r="N1343" i="22"/>
  <c r="R1329" i="22"/>
  <c r="P1335" i="22"/>
  <c r="G1338" i="22"/>
  <c r="O1339" i="22"/>
  <c r="Q1330" i="22"/>
  <c r="M1332" i="22"/>
  <c r="P1334" i="22"/>
  <c r="I1341" i="22"/>
  <c r="O1341" i="22"/>
  <c r="Q1329" i="22"/>
  <c r="J1336" i="22"/>
  <c r="H1336" i="22"/>
  <c r="I1340" i="22"/>
  <c r="K1331" i="22"/>
  <c r="K1330" i="22"/>
  <c r="G1329" i="22"/>
  <c r="Q1334" i="22"/>
  <c r="J1335" i="22"/>
  <c r="R1201" i="22"/>
  <c r="P1207" i="22"/>
  <c r="F1202" i="22"/>
  <c r="P1195" i="22"/>
  <c r="N1201" i="22"/>
  <c r="N1194" i="22"/>
  <c r="G1203" i="22"/>
  <c r="L1195" i="22"/>
  <c r="R1196" i="22"/>
  <c r="K1203" i="22"/>
  <c r="L1205" i="22"/>
  <c r="I1197" i="22"/>
  <c r="G1198" i="22"/>
  <c r="K1206" i="22"/>
  <c r="G1208" i="22"/>
  <c r="G1424" i="22"/>
  <c r="M1420" i="22"/>
  <c r="N1430" i="22"/>
  <c r="J950" i="22"/>
  <c r="P951" i="22"/>
  <c r="J951" i="22"/>
  <c r="P946" i="22"/>
  <c r="R940" i="22"/>
  <c r="Q944" i="22"/>
  <c r="K1398" i="22"/>
  <c r="G1397" i="22"/>
  <c r="J1401" i="22"/>
  <c r="N1393" i="22"/>
  <c r="Q1402" i="22"/>
  <c r="G1395" i="22"/>
  <c r="P1339" i="22"/>
  <c r="I1440" i="22"/>
  <c r="F1438" i="22"/>
  <c r="M1448" i="22"/>
  <c r="K1444" i="22"/>
  <c r="I1373" i="22"/>
  <c r="L1364" i="22"/>
  <c r="G1364" i="22"/>
  <c r="I1361" i="22"/>
  <c r="I1390" i="22"/>
  <c r="K947" i="22"/>
  <c r="R946" i="22"/>
  <c r="M941" i="22"/>
  <c r="Q950" i="22"/>
  <c r="P949" i="22"/>
  <c r="F1400" i="22"/>
  <c r="K1401" i="22"/>
  <c r="P1402" i="22"/>
  <c r="P1399" i="22"/>
  <c r="Q1392" i="22"/>
  <c r="F1402" i="22"/>
  <c r="G1396" i="22"/>
  <c r="N1403" i="22"/>
  <c r="P1398" i="22"/>
  <c r="M1392" i="22"/>
  <c r="G1403" i="22"/>
  <c r="I1398" i="22"/>
  <c r="L1391" i="22"/>
  <c r="Q1401" i="22"/>
  <c r="R1402" i="22"/>
  <c r="N1330" i="22"/>
  <c r="R1443" i="22"/>
  <c r="N1438" i="22"/>
  <c r="L1434" i="22"/>
  <c r="G1448" i="22"/>
  <c r="P1359" i="22"/>
  <c r="P1362" i="22"/>
  <c r="F1369" i="22"/>
  <c r="G1363" i="22"/>
  <c r="Q941" i="22"/>
  <c r="N1206" i="22"/>
  <c r="R916" i="22"/>
  <c r="L942" i="22"/>
  <c r="M940" i="22"/>
  <c r="K1400" i="22"/>
  <c r="O951" i="22"/>
  <c r="Q951" i="22"/>
  <c r="Q945" i="22"/>
  <c r="Q939" i="22"/>
  <c r="Q1397" i="22"/>
  <c r="J1390" i="22"/>
  <c r="G1391" i="22"/>
  <c r="O1391" i="22"/>
  <c r="I1401" i="22"/>
  <c r="J1395" i="22"/>
  <c r="O1402" i="22"/>
  <c r="O1396" i="22"/>
  <c r="F1390" i="22"/>
  <c r="H1400" i="22"/>
  <c r="N1395" i="22"/>
  <c r="P1403" i="22"/>
  <c r="R1398" i="22"/>
  <c r="G1392" i="22"/>
  <c r="M1402" i="22"/>
  <c r="I1434" i="22"/>
  <c r="H1445" i="22"/>
  <c r="R1442" i="22"/>
  <c r="P1438" i="22"/>
  <c r="F1434" i="22"/>
  <c r="H1370" i="22"/>
  <c r="N1364" i="22"/>
  <c r="N1369" i="22"/>
  <c r="F1368" i="22"/>
  <c r="I980" i="22"/>
  <c r="J975" i="22"/>
  <c r="P980" i="22"/>
  <c r="Q975" i="22"/>
  <c r="J981" i="22"/>
  <c r="K976" i="22"/>
  <c r="N980" i="22"/>
  <c r="O975" i="22"/>
  <c r="M980" i="22"/>
  <c r="N975" i="22"/>
  <c r="G981" i="22"/>
  <c r="H976" i="22"/>
  <c r="N979" i="22"/>
  <c r="O974" i="22"/>
  <c r="H980" i="22"/>
  <c r="I975" i="22"/>
  <c r="O980" i="22"/>
  <c r="P975" i="22"/>
  <c r="F853" i="22"/>
  <c r="G857" i="22"/>
  <c r="F975" i="22"/>
  <c r="H981" i="22"/>
  <c r="R976" i="22"/>
  <c r="L982" i="22"/>
  <c r="L979" i="22"/>
  <c r="L976" i="22"/>
  <c r="N982" i="22"/>
  <c r="K978"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B61" i="23" s="1"/>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D66" i="23" s="1"/>
  <c r="F861" i="22"/>
  <c r="G856" i="22"/>
  <c r="H851" i="22"/>
  <c r="R860" i="22"/>
  <c r="F856" i="22"/>
  <c r="G851" i="22"/>
  <c r="R863" i="22"/>
  <c r="F859" i="22"/>
  <c r="G854" i="22"/>
  <c r="H849" i="22"/>
  <c r="M859" i="22"/>
  <c r="N854" i="22"/>
  <c r="O849" i="22"/>
  <c r="G860" i="22"/>
  <c r="H855" i="22"/>
  <c r="C64" i="23" s="1"/>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D62" i="23" s="1"/>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J823" i="22"/>
  <c r="O833" i="22"/>
  <c r="P828" i="22"/>
  <c r="Q823" i="22"/>
  <c r="N833" i="22"/>
  <c r="O828" i="22"/>
  <c r="P823" i="22"/>
  <c r="M833" i="22"/>
  <c r="N828" i="22"/>
  <c r="O823" i="22"/>
  <c r="L833" i="22"/>
  <c r="M828" i="22"/>
  <c r="H62" i="23" s="1"/>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G61" i="23" s="1"/>
  <c r="M821" i="22"/>
  <c r="P832" i="22"/>
  <c r="N826" i="22"/>
  <c r="P824" i="22"/>
  <c r="E54" i="23"/>
  <c r="L829" i="22"/>
  <c r="M824" i="22"/>
  <c r="N819" i="22"/>
  <c r="F830" i="22"/>
  <c r="G825" i="22"/>
  <c r="H820" i="22"/>
  <c r="R829" i="22"/>
  <c r="F825" i="22"/>
  <c r="G820" i="22"/>
  <c r="Q829" i="22"/>
  <c r="R824" i="22"/>
  <c r="F820" i="22"/>
  <c r="P829" i="22"/>
  <c r="K72" i="23" s="1"/>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J62" i="23" s="1"/>
  <c r="P1048" i="22"/>
  <c r="M1058" i="22"/>
  <c r="N1053" i="22"/>
  <c r="O1048" i="22"/>
  <c r="L1058" i="22"/>
  <c r="M1053" i="22"/>
  <c r="N1048" i="22"/>
  <c r="R1055" i="22"/>
  <c r="F1051" i="22"/>
  <c r="G1046" i="22"/>
  <c r="L1056" i="22"/>
  <c r="M1051" i="22"/>
  <c r="N1046" i="22"/>
  <c r="F1057" i="22"/>
  <c r="G1052" i="22"/>
  <c r="H1047" i="22"/>
  <c r="C68" i="23" s="1"/>
  <c r="M1057" i="22"/>
  <c r="N1052" i="22"/>
  <c r="O1047" i="22"/>
  <c r="G1058" i="22"/>
  <c r="H1053" i="22"/>
  <c r="I1048" i="22"/>
  <c r="F1058" i="22"/>
  <c r="G1053" i="22"/>
  <c r="H1048" i="22"/>
  <c r="R1057" i="22"/>
  <c r="F1053" i="22"/>
  <c r="G1048" i="22"/>
  <c r="Q1057" i="22"/>
  <c r="R1052" i="22"/>
  <c r="F1048" i="22"/>
  <c r="O1054" i="22"/>
  <c r="J72" i="23" s="1"/>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G62" i="23" s="1"/>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E72" i="23" s="1"/>
  <c r="H731" i="22"/>
  <c r="C66" i="23" s="1"/>
  <c r="K731" i="22"/>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H63" i="23" s="1"/>
  <c r="L768" i="22"/>
  <c r="K773" i="22"/>
  <c r="M768" i="22"/>
  <c r="L773" i="22"/>
  <c r="I1351" i="22"/>
  <c r="P1348" i="22"/>
  <c r="R1354" i="22"/>
  <c r="P1346" i="22"/>
  <c r="K66" i="23" s="1"/>
  <c r="O1351" i="22"/>
  <c r="N1356" i="22"/>
  <c r="Q1346" i="22"/>
  <c r="P1351" i="22"/>
  <c r="O1356" i="22"/>
  <c r="F1347" i="22"/>
  <c r="R1351" i="22"/>
  <c r="Q1356" i="22"/>
  <c r="L65" i="23" s="1"/>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K64" i="23" s="1"/>
  <c r="O740" i="22"/>
  <c r="H739" i="22"/>
  <c r="K733" i="22"/>
  <c r="J738" i="22"/>
  <c r="I743" i="22"/>
  <c r="M761" i="22"/>
  <c r="R760" i="22"/>
  <c r="L762" i="22"/>
  <c r="G68" i="23" s="1"/>
  <c r="I763" i="22"/>
  <c r="P759" i="22"/>
  <c r="L772" i="22"/>
  <c r="F762" i="22"/>
  <c r="O760" i="22"/>
  <c r="K759" i="22"/>
  <c r="K769" i="22"/>
  <c r="I769" i="22"/>
  <c r="F765" i="22"/>
  <c r="R769" i="22"/>
  <c r="H765" i="22"/>
  <c r="G770" i="22"/>
  <c r="B73" i="23" s="1"/>
  <c r="I765" i="22"/>
  <c r="H770" i="22"/>
  <c r="O764" i="22"/>
  <c r="N769" i="22"/>
  <c r="I72" i="23" s="1"/>
  <c r="I759" i="22"/>
  <c r="H764" i="22"/>
  <c r="G769" i="22"/>
  <c r="I764" i="22"/>
  <c r="H769" i="22"/>
  <c r="H1356" i="22"/>
  <c r="O1353" i="22"/>
  <c r="O1345" i="22"/>
  <c r="K1347" i="22"/>
  <c r="J1352" i="22"/>
  <c r="I1357" i="22"/>
  <c r="L1347" i="22"/>
  <c r="K1352" i="22"/>
  <c r="J1357" i="22"/>
  <c r="N1347" i="22"/>
  <c r="M1352" i="22"/>
  <c r="H70" i="23" s="1"/>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I62" i="23" s="1"/>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K73" i="23" s="1"/>
  <c r="J765" i="22"/>
  <c r="E64" i="23" s="1"/>
  <c r="I770" i="22"/>
  <c r="D73" i="23" s="1"/>
  <c r="Q759" i="22"/>
  <c r="P764" i="22"/>
  <c r="O769" i="22"/>
  <c r="Q764" i="22"/>
  <c r="P769" i="22"/>
  <c r="R1346" i="22"/>
  <c r="N1358" i="22"/>
  <c r="N1350" i="22"/>
  <c r="F1348" i="22"/>
  <c r="R1352" i="22"/>
  <c r="Q1357" i="22"/>
  <c r="G1348" i="22"/>
  <c r="F1353" i="22"/>
  <c r="R1357" i="22"/>
  <c r="I1348" i="22"/>
  <c r="D63" i="23" s="1"/>
  <c r="H1353" i="22"/>
  <c r="G1358" i="22"/>
  <c r="O1347" i="22"/>
  <c r="N1352" i="22"/>
  <c r="M1357" i="22"/>
  <c r="H1347" i="22"/>
  <c r="G1352" i="22"/>
  <c r="F1357" i="22"/>
  <c r="N1346" i="22"/>
  <c r="M1351" i="22"/>
  <c r="L1356" i="22"/>
  <c r="G1346" i="22"/>
  <c r="F1351" i="22"/>
  <c r="R1355" i="22"/>
  <c r="H729" i="22"/>
  <c r="G734" i="22"/>
  <c r="B63" i="23" s="1"/>
  <c r="F739" i="22"/>
  <c r="R743" i="22"/>
  <c r="O731" i="22"/>
  <c r="N736" i="22"/>
  <c r="M741" i="22"/>
  <c r="K729" i="22"/>
  <c r="J734" i="22"/>
  <c r="I739" i="22"/>
  <c r="J729" i="22"/>
  <c r="J731" i="22"/>
  <c r="I736" i="22"/>
  <c r="H741" i="22"/>
  <c r="N741" i="22"/>
  <c r="I733" i="22"/>
  <c r="H738" i="22"/>
  <c r="G743" i="22"/>
  <c r="B65" i="23" s="1"/>
  <c r="G732" i="22"/>
  <c r="F737" i="22"/>
  <c r="R741" i="22"/>
  <c r="O729" i="22"/>
  <c r="N734" i="22"/>
  <c r="M739" i="22"/>
  <c r="F763" i="22"/>
  <c r="K762" i="22"/>
  <c r="F759" i="22"/>
  <c r="R766" i="22"/>
  <c r="I761" i="22"/>
  <c r="P761" i="22"/>
  <c r="K763" i="22"/>
  <c r="G762" i="22"/>
  <c r="P760" i="22"/>
  <c r="M765" i="22"/>
  <c r="H64" i="23" s="1"/>
  <c r="L770" i="22"/>
  <c r="G73" i="23" s="1"/>
  <c r="I766" i="22"/>
  <c r="H771" i="22"/>
  <c r="K766" i="22"/>
  <c r="J771" i="22"/>
  <c r="L766" i="22"/>
  <c r="K771" i="22"/>
  <c r="R765" i="22"/>
  <c r="Q770" i="22"/>
  <c r="L760" i="22"/>
  <c r="K765" i="22"/>
  <c r="J770" i="22"/>
  <c r="L765" i="22"/>
  <c r="K770" i="22"/>
  <c r="Q1351" i="22"/>
  <c r="L1344" i="22"/>
  <c r="M1355" i="22"/>
  <c r="H73" i="23" s="1"/>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K62" i="23" s="1"/>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H67" i="23" s="1"/>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M68" i="23"/>
  <c r="L70" i="23"/>
  <c r="G70" i="23"/>
  <c r="B62" i="23"/>
  <c r="B64" i="23"/>
  <c r="H60" i="23"/>
  <c r="K70" i="23"/>
  <c r="L60" i="23"/>
  <c r="AM10" i="26"/>
  <c r="AL14" i="26"/>
  <c r="AL15" i="26"/>
  <c r="AM11" i="26"/>
  <c r="AF93" i="23"/>
  <c r="AG87" i="23"/>
  <c r="AG93" i="23" s="1"/>
  <c r="AF101" i="23"/>
  <c r="AG88" i="23"/>
  <c r="AG101" i="23" s="1"/>
  <c r="AF96" i="23"/>
  <c r="AG82" i="23"/>
  <c r="AG96" i="23" s="1"/>
  <c r="AF100" i="23"/>
  <c r="AF99" i="23"/>
  <c r="AG83" i="23"/>
  <c r="AF92" i="23"/>
  <c r="AG86" i="23"/>
  <c r="AG92" i="23" s="1"/>
  <c r="G66" i="23" l="1"/>
  <c r="F60" i="23"/>
  <c r="F67" i="23"/>
  <c r="I61" i="23"/>
  <c r="C65" i="23"/>
  <c r="G64" i="23"/>
  <c r="J73" i="23"/>
  <c r="I68" i="23"/>
  <c r="G67" i="23"/>
  <c r="E62" i="23"/>
  <c r="L68" i="23"/>
  <c r="J67" i="23"/>
  <c r="J65" i="23"/>
  <c r="L72" i="23"/>
  <c r="G60" i="23"/>
  <c r="M61" i="23"/>
  <c r="E66" i="23"/>
  <c r="H61" i="23"/>
  <c r="L67" i="23"/>
  <c r="B66" i="23"/>
  <c r="B68" i="23"/>
  <c r="E70" i="23"/>
  <c r="C63" i="23"/>
  <c r="F64" i="23"/>
  <c r="F61" i="23"/>
  <c r="F66" i="23"/>
  <c r="J61" i="23"/>
  <c r="C60" i="23"/>
  <c r="I73" i="23"/>
  <c r="K61"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<sst xmlns="http://schemas.openxmlformats.org/spreadsheetml/2006/main" count="14980" uniqueCount="1049">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</sst>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495</v>
      </c>
      <c r="C1" s="86">
        <v>45301</v>
      </c>
      <c r="D1" s="87"/>
      <c r="E1" s="87"/>
      <c r="F1" s="87"/>
      <c r="G1" s="87"/>
      <c r="H1" s="87"/>
      <c r="I1" s="87"/>
      <c r="J1" s="87"/>
      <c r="K1" s="85" t="s">
        <v>534</v>
      </c>
      <c r="L1" s="85" t="s">
        <v>536</v>
      </c>
    </row>
    <row r="2" spans="1:12">
      <c r="A2" s="1" t="s">
        <v>1</v>
      </c>
      <c r="B2" s="87" t="str">
        <f>LOOKUP(B1,K1:L50,L1:L50)</f>
        <v>SC</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SC</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SC</v>
      </c>
      <c r="C7" s="91">
        <f t="shared" ref="C7:AE7" si="3">SUMIFS(C$20:C$119,$B$20:$B$119,$B$7,$A$20:$A$119,$A$7)</f>
        <v>9016456</v>
      </c>
      <c r="D7" s="91">
        <f t="shared" si="3"/>
        <v>8258649</v>
      </c>
      <c r="E7" s="91">
        <f t="shared" si="3"/>
        <v>8449438</v>
      </c>
      <c r="F7" s="91">
        <f t="shared" si="3"/>
        <v>8846330</v>
      </c>
      <c r="G7" s="91">
        <f t="shared" si="3"/>
        <v>7563656</v>
      </c>
      <c r="H7" s="91">
        <f t="shared" si="3"/>
        <v>7662981</v>
      </c>
      <c r="I7" s="91">
        <f t="shared" si="3"/>
        <v>3411082</v>
      </c>
      <c r="J7" s="91">
        <f t="shared" si="3"/>
        <v>4014178</v>
      </c>
      <c r="K7" s="91">
        <f t="shared" si="3"/>
        <v>6317267</v>
      </c>
      <c r="L7" s="91">
        <f t="shared" si="3"/>
        <v>7813160</v>
      </c>
      <c r="M7" s="91">
        <f t="shared" si="3"/>
        <v>7005809</v>
      </c>
      <c r="N7" s="91">
        <f t="shared" si="3"/>
        <v>6340091</v>
      </c>
      <c r="O7" s="91">
        <f t="shared" si="3"/>
        <v>9942487</v>
      </c>
      <c r="P7" s="91">
        <f t="shared" si="3"/>
        <v>7979448</v>
      </c>
      <c r="Q7" s="91">
        <f t="shared" si="3"/>
        <v>8228091</v>
      </c>
      <c r="R7" s="91">
        <f t="shared" si="3"/>
        <v>11952335</v>
      </c>
      <c r="S7" s="91">
        <f t="shared" si="3"/>
        <v>9276877</v>
      </c>
      <c r="T7" s="91">
        <f t="shared" si="3"/>
        <v>13191588</v>
      </c>
      <c r="U7" s="91">
        <f t="shared" si="3"/>
        <v>12158923</v>
      </c>
      <c r="V7" s="91">
        <f t="shared" si="3"/>
        <v>16252663</v>
      </c>
      <c r="W7" s="91">
        <f t="shared" si="3"/>
        <v>13748043</v>
      </c>
      <c r="X7" s="91">
        <f t="shared" si="3"/>
        <v>14577271</v>
      </c>
      <c r="Y7" s="91">
        <f t="shared" si="3"/>
        <v>11125069</v>
      </c>
      <c r="Z7" s="91">
        <f t="shared" si="3"/>
        <v>8969082</v>
      </c>
      <c r="AA7" s="91">
        <f t="shared" si="3"/>
        <v>7862831</v>
      </c>
      <c r="AB7" s="91">
        <f t="shared" si="3"/>
        <v>7591766</v>
      </c>
      <c r="AC7" s="91">
        <f t="shared" si="3"/>
        <v>9966383</v>
      </c>
      <c r="AD7" s="91">
        <f t="shared" si="3"/>
        <v>7331627</v>
      </c>
      <c r="AE7" s="91">
        <f t="shared" si="3"/>
        <v>10787771</v>
      </c>
      <c r="AF7" s="119">
        <f>AVERAGE(U7:AE7)</f>
        <v>10942857.181818182</v>
      </c>
      <c r="AG7" s="119">
        <f t="shared" si="2"/>
        <v>10942857.181818182</v>
      </c>
      <c r="AH7" s="119">
        <f t="shared" si="2"/>
        <v>10942857.181818182</v>
      </c>
      <c r="AI7" s="119">
        <f t="shared" si="2"/>
        <v>10942857.181818182</v>
      </c>
      <c r="AJ7" s="119">
        <f t="shared" si="2"/>
        <v>10942857.181818182</v>
      </c>
      <c r="AK7" s="119">
        <f t="shared" si="2"/>
        <v>10942857.181818182</v>
      </c>
      <c r="AL7" s="119">
        <f t="shared" si="2"/>
        <v>10942857.181818182</v>
      </c>
      <c r="AM7" s="119">
        <f t="shared" si="2"/>
        <v>10942857.181818182</v>
      </c>
      <c r="AN7" s="119">
        <f t="shared" si="2"/>
        <v>10942857.181818182</v>
      </c>
      <c r="AO7" s="119">
        <f t="shared" si="2"/>
        <v>10942857.181818182</v>
      </c>
      <c r="AP7" s="119">
        <f t="shared" si="2"/>
        <v>10942857.181818182</v>
      </c>
      <c r="AQ7" s="119">
        <f t="shared" si="2"/>
        <v>10942857.181818182</v>
      </c>
      <c r="AR7" s="119">
        <f t="shared" si="2"/>
        <v>10942857.181818182</v>
      </c>
      <c r="AS7" s="119">
        <f t="shared" si="2"/>
        <v>10942857.181818182</v>
      </c>
      <c r="AT7" s="119">
        <f t="shared" si="2"/>
        <v>10942857.181818182</v>
      </c>
      <c r="AU7" s="119">
        <f t="shared" si="2"/>
        <v>10942857.181818182</v>
      </c>
      <c r="AV7" s="119">
        <f t="shared" si="2"/>
        <v>10942857.181818182</v>
      </c>
      <c r="AW7" s="119">
        <f t="shared" si="2"/>
        <v>10942857.181818182</v>
      </c>
      <c r="AX7" s="119">
        <f t="shared" si="2"/>
        <v>10942857.181818182</v>
      </c>
      <c r="AY7" s="119">
        <f t="shared" si="2"/>
        <v>10942857.181818182</v>
      </c>
      <c r="AZ7" s="119">
        <f t="shared" si="2"/>
        <v>10942857.181818182</v>
      </c>
      <c r="BA7" s="119">
        <f t="shared" si="2"/>
        <v>10942857.181818182</v>
      </c>
      <c r="BB7" s="119">
        <f t="shared" si="2"/>
        <v>10942857.181818182</v>
      </c>
      <c r="BC7" s="119">
        <f t="shared" si="2"/>
        <v>10942857.181818182</v>
      </c>
      <c r="BD7" s="119">
        <f t="shared" si="2"/>
        <v>10942857.181818182</v>
      </c>
      <c r="BE7" s="119">
        <f t="shared" si="2"/>
        <v>10942857.181818182</v>
      </c>
      <c r="BF7" s="119">
        <f t="shared" si="2"/>
        <v>10942857.181818182</v>
      </c>
      <c r="BG7" s="119">
        <f t="shared" si="2"/>
        <v>10942857.181818182</v>
      </c>
      <c r="BH7" s="119">
        <f t="shared" si="2"/>
        <v>10942857.181818182</v>
      </c>
      <c r="BI7" s="119">
        <f t="shared" si="2"/>
        <v>10942857.181818182</v>
      </c>
      <c r="BJ7" s="119">
        <f t="shared" si="2"/>
        <v>10942857.181818182</v>
      </c>
      <c r="BK7" s="119">
        <f t="shared" si="2"/>
        <v>10942857.181818182</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SC</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SC</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SC</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SC</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v>
      </c>
      <c r="G1449" s="95">
        <f t="shared" si="312"/>
        <v>0</v>
      </c>
      <c r="H1449" s="95">
        <f t="shared" si="312"/>
        <v>0</v>
      </c>
      <c r="I1449" s="95">
        <f t="shared" si="312"/>
        <v>0</v>
      </c>
      <c r="J1449" s="95">
        <f t="shared" si="312"/>
        <v>0</v>
      </c>
      <c r="K1449" s="95">
        <f t="shared" si="312"/>
        <v>0</v>
      </c>
      <c r="L1449" s="95">
        <f t="shared" si="312"/>
        <v>0</v>
      </c>
      <c r="M1449" s="95">
        <f t="shared" si="312"/>
        <v>0</v>
      </c>
      <c r="N1449" s="95">
        <f t="shared" si="312"/>
        <v>0</v>
      </c>
      <c r="O1449" s="95">
        <f t="shared" si="312"/>
        <v>0</v>
      </c>
      <c r="P1449" s="95">
        <f t="shared" si="312"/>
        <v>0</v>
      </c>
      <c r="Q1449" s="95">
        <f t="shared" si="312"/>
        <v>0</v>
      </c>
      <c r="R1449" s="95">
        <f t="shared" si="312"/>
        <v>0</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SC</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3194.9335628999997</v>
      </c>
      <c r="R13" s="91">
        <f t="shared" si="2"/>
        <v>0.26915239586378836</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8675.4179999999997</v>
      </c>
      <c r="R36" s="91">
        <f t="shared" si="2"/>
        <v>0.73084760413621164</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11870.351562899999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f t="shared" si="8"/>
        <v>2392.0120569999999</v>
      </c>
      <c r="M233" s="91" t="str">
        <f t="shared" si="9"/>
        <v>GA</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f t="shared" si="8"/>
        <v>802.92150590000006</v>
      </c>
      <c r="M234" s="91" t="str">
        <f t="shared" si="9"/>
        <v>GA</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f t="shared" si="8"/>
        <v>5283.2219999999998</v>
      </c>
      <c r="M238" s="91" t="str">
        <f t="shared" si="9"/>
        <v>NC</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f t="shared" si="8"/>
        <v>1401.4939999999999</v>
      </c>
      <c r="M239" s="91" t="str">
        <f t="shared" si="9"/>
        <v>NC</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f t="shared" si="8"/>
        <v>1990.702</v>
      </c>
      <c r="M240" s="91" t="str">
        <f t="shared" si="9"/>
        <v>NC</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11870.351562899999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0.26915239586378836</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0.73084760413621164</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v>
      </c>
      <c r="E54" s="95">
        <f>SUM(E3:E53)</f>
        <v>0</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v>
      </c>
      <c r="C61" s="91">
        <f>SUMIFS('ReEDs Generation Data'!H$729:H$1448,'ReEDs Generation Data'!$E$729:$E$1448,Calculations!$A61)</f>
        <v>0</v>
      </c>
      <c r="D61" s="91">
        <f>SUMIFS('ReEDs Generation Data'!I$729:I$1448,'ReEDs Generation Data'!$E$729:$E$1448,Calculations!$A61)</f>
        <v>0</v>
      </c>
      <c r="E61" s="91">
        <f>SUMIFS('ReEDs Generation Data'!J$729:J$1448,'ReEDs Generation Data'!$E$729:$E$1448,Calculations!$A61)</f>
        <v>0</v>
      </c>
      <c r="F61" s="91">
        <f>SUMIFS('ReEDs Generation Data'!K$729:K$1448,'ReEDs Generation Data'!$E$729:$E$1448,Calculations!$A61)</f>
        <v>0</v>
      </c>
      <c r="G61" s="91">
        <f>SUMIFS('ReEDs Generation Data'!L$729:L$1448,'ReEDs Generation Data'!$E$729:$E$1448,Calculations!$A61)</f>
        <v>0</v>
      </c>
      <c r="H61" s="91">
        <f>SUMIFS('ReEDs Generation Data'!M$729:M$1448,'ReEDs Generation Data'!$E$729:$E$1448,Calculations!$A61)</f>
        <v>0</v>
      </c>
      <c r="I61" s="91">
        <f>SUMIFS('ReEDs Generation Data'!N$729:N$1448,'ReEDs Generation Data'!$E$729:$E$1448,Calculations!$A61)</f>
        <v>0</v>
      </c>
      <c r="J61" s="91">
        <f>SUMIFS('ReEDs Generation Data'!O$729:O$1448,'ReEDs Generation Data'!$E$729:$E$1448,Calculations!$A61)</f>
        <v>0</v>
      </c>
      <c r="K61" s="91">
        <f>SUMIFS('ReEDs Generation Data'!P$729:P$1448,'ReEDs Generation Data'!$E$729:$E$1448,Calculations!$A61)</f>
        <v>0</v>
      </c>
      <c r="L61" s="91">
        <f>SUMIFS('ReEDs Generation Data'!Q$729:Q$1448,'ReEDs Generation Data'!$E$729:$E$1448,Calculations!$A61)</f>
        <v>0</v>
      </c>
      <c r="M61" s="91">
        <f>SUMIFS('ReEDs Generation Data'!R$729:R$1448,'ReEDs Generation Data'!$E$729:$E$1448,Calculations!$A61)</f>
        <v>0</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v>
      </c>
      <c r="C63" s="91">
        <f>SUMIFS('ReEDs Generation Data'!H$729:H$1448,'ReEDs Generation Data'!$E$729:$E$1448,Calculations!$A63)</f>
        <v>0</v>
      </c>
      <c r="D63" s="91">
        <f>SUMIFS('ReEDs Generation Data'!I$729:I$1448,'ReEDs Generation Data'!$E$729:$E$1448,Calculations!$A63)</f>
        <v>0</v>
      </c>
      <c r="E63" s="91">
        <f>SUMIFS('ReEDs Generation Data'!J$729:J$1448,'ReEDs Generation Data'!$E$729:$E$1448,Calculations!$A63)</f>
        <v>0</v>
      </c>
      <c r="F63" s="91">
        <f>SUMIFS('ReEDs Generation Data'!K$729:K$1448,'ReEDs Generation Data'!$E$729:$E$1448,Calculations!$A63)</f>
        <v>0</v>
      </c>
      <c r="G63" s="91">
        <f>SUMIFS('ReEDs Generation Data'!L$729:L$1448,'ReEDs Generation Data'!$E$729:$E$1448,Calculations!$A63)</f>
        <v>0</v>
      </c>
      <c r="H63" s="91">
        <f>SUMIFS('ReEDs Generation Data'!M$729:M$1448,'ReEDs Generation Data'!$E$729:$E$1448,Calculations!$A63)</f>
        <v>0</v>
      </c>
      <c r="I63" s="91">
        <f>SUMIFS('ReEDs Generation Data'!N$729:N$1448,'ReEDs Generation Data'!$E$729:$E$1448,Calculations!$A63)</f>
        <v>0</v>
      </c>
      <c r="J63" s="91">
        <f>SUMIFS('ReEDs Generation Data'!O$729:O$1448,'ReEDs Generation Data'!$E$729:$E$1448,Calculations!$A63)</f>
        <v>0</v>
      </c>
      <c r="K63" s="91">
        <f>SUMIFS('ReEDs Generation Data'!P$729:P$1448,'ReEDs Generation Data'!$E$729:$E$1448,Calculations!$A63)</f>
        <v>0</v>
      </c>
      <c r="L63" s="91">
        <f>SUMIFS('ReEDs Generation Data'!Q$729:Q$1448,'ReEDs Generation Data'!$E$729:$E$1448,Calculations!$A63)</f>
        <v>0</v>
      </c>
      <c r="M63" s="91">
        <f>SUMIFS('ReEDs Generation Data'!R$729:R$1448,'ReEDs Generation Data'!$E$729:$E$1448,Calculations!$A63)</f>
        <v>0</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0</v>
      </c>
      <c r="C65" s="91">
        <f>SUMIFS('ReEDs Generation Data'!H$729:H$1448,'ReEDs Generation Data'!$E$729:$E$1448,Calculations!$A65)</f>
        <v>0</v>
      </c>
      <c r="D65" s="91">
        <f>SUMIFS('ReEDs Generation Data'!I$729:I$1448,'ReEDs Generation Data'!$E$729:$E$1448,Calculations!$A65)</f>
        <v>0</v>
      </c>
      <c r="E65" s="91">
        <f>SUMIFS('ReEDs Generation Data'!J$729:J$1448,'ReEDs Generation Data'!$E$729:$E$1448,Calculations!$A65)</f>
        <v>0</v>
      </c>
      <c r="F65" s="91">
        <f>SUMIFS('ReEDs Generation Data'!K$729:K$1448,'ReEDs Generation Data'!$E$729:$E$1448,Calculations!$A65)</f>
        <v>0</v>
      </c>
      <c r="G65" s="91">
        <f>SUMIFS('ReEDs Generation Data'!L$729:L$1448,'ReEDs Generation Data'!$E$729:$E$1448,Calculations!$A65)</f>
        <v>0</v>
      </c>
      <c r="H65" s="91">
        <f>SUMIFS('ReEDs Generation Data'!M$729:M$1448,'ReEDs Generation Data'!$E$729:$E$1448,Calculations!$A65)</f>
        <v>0</v>
      </c>
      <c r="I65" s="91">
        <f>SUMIFS('ReEDs Generation Data'!N$729:N$1448,'ReEDs Generation Data'!$E$729:$E$1448,Calculations!$A65)</f>
        <v>0</v>
      </c>
      <c r="J65" s="91">
        <f>SUMIFS('ReEDs Generation Data'!O$729:O$1448,'ReEDs Generation Data'!$E$729:$E$1448,Calculations!$A65)</f>
        <v>0</v>
      </c>
      <c r="K65" s="91">
        <f>SUMIFS('ReEDs Generation Data'!P$729:P$1448,'ReEDs Generation Data'!$E$729:$E$1448,Calculations!$A65)</f>
        <v>0</v>
      </c>
      <c r="L65" s="91">
        <f>SUMIFS('ReEDs Generation Data'!Q$729:Q$1448,'ReEDs Generation Data'!$E$729:$E$1448,Calculations!$A65)</f>
        <v>0</v>
      </c>
      <c r="M65" s="91">
        <f>SUMIFS('ReEDs Generation Data'!R$729:R$1448,'ReEDs Generation Data'!$E$729:$E$1448,Calculations!$A65)</f>
        <v>0</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0</v>
      </c>
      <c r="C73" s="91">
        <f>SUMIFS('ReEDs Generation Data'!H$729:H$1448,'ReEDs Generation Data'!$E$729:$E$1448,Calculations!$A73)</f>
        <v>0</v>
      </c>
      <c r="D73" s="91">
        <f>SUMIFS('ReEDs Generation Data'!I$729:I$1448,'ReEDs Generation Data'!$E$729:$E$1448,Calculations!$A73)</f>
        <v>0</v>
      </c>
      <c r="E73" s="91">
        <f>SUMIFS('ReEDs Generation Data'!J$729:J$1448,'ReEDs Generation Data'!$E$729:$E$1448,Calculations!$A73)</f>
        <v>0</v>
      </c>
      <c r="F73" s="91">
        <f>SUMIFS('ReEDs Generation Data'!K$729:K$1448,'ReEDs Generation Data'!$E$729:$E$1448,Calculations!$A73)</f>
        <v>0</v>
      </c>
      <c r="G73" s="91">
        <f>SUMIFS('ReEDs Generation Data'!L$729:L$1448,'ReEDs Generation Data'!$E$729:$E$1448,Calculations!$A73)</f>
        <v>0</v>
      </c>
      <c r="H73" s="91">
        <f>SUMIFS('ReEDs Generation Data'!M$729:M$1448,'ReEDs Generation Data'!$E$729:$E$1448,Calculations!$A73)</f>
        <v>0</v>
      </c>
      <c r="I73" s="91">
        <f>SUMIFS('ReEDs Generation Data'!N$729:N$1448,'ReEDs Generation Data'!$E$729:$E$1448,Calculations!$A73)</f>
        <v>0</v>
      </c>
      <c r="J73" s="91">
        <f>SUMIFS('ReEDs Generation Data'!O$729:O$1448,'ReEDs Generation Data'!$E$729:$E$1448,Calculations!$A73)</f>
        <v>0</v>
      </c>
      <c r="K73" s="91">
        <f>SUMIFS('ReEDs Generation Data'!P$729:P$1448,'ReEDs Generation Data'!$E$729:$E$1448,Calculations!$A73)</f>
        <v>0</v>
      </c>
      <c r="L73" s="91">
        <f>SUMIFS('ReEDs Generation Data'!Q$729:Q$1448,'ReEDs Generation Data'!$E$729:$E$1448,Calculations!$A73)</f>
        <v>0</v>
      </c>
      <c r="M73" s="91">
        <f>SUMIFS('ReEDs Generation Data'!R$729:R$1448,'ReEDs Generation Data'!$E$729:$E$1448,Calculations!$A73)</f>
        <v>0</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South Carolina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25458424</v>
      </c>
      <c r="C5" s="172">
        <f>SUMIFS(Cambium!C:C,Cambium!B:B,About!B2)</f>
        <v>25458424</v>
      </c>
      <c r="D5" s="174">
        <f>C5</f>
        <v>25458424</v>
      </c>
      <c r="E5" s="174">
        <f t="shared" ref="E5:AF5" si="0">D5</f>
        <v>25458424</v>
      </c>
      <c r="F5" s="174">
        <f t="shared" si="0"/>
        <v>25458424</v>
      </c>
      <c r="G5" s="174">
        <f t="shared" si="0"/>
        <v>25458424</v>
      </c>
      <c r="H5" s="174">
        <f t="shared" si="0"/>
        <v>25458424</v>
      </c>
      <c r="I5" s="174">
        <f t="shared" si="0"/>
        <v>25458424</v>
      </c>
      <c r="J5" s="174">
        <f t="shared" si="0"/>
        <v>25458424</v>
      </c>
      <c r="K5" s="174">
        <f t="shared" si="0"/>
        <v>25458424</v>
      </c>
      <c r="L5" s="174">
        <f t="shared" si="0"/>
        <v>25458424</v>
      </c>
      <c r="M5" s="174">
        <f t="shared" si="0"/>
        <v>25458424</v>
      </c>
      <c r="N5" s="174">
        <f t="shared" si="0"/>
        <v>25458424</v>
      </c>
      <c r="O5" s="174">
        <f t="shared" si="0"/>
        <v>25458424</v>
      </c>
      <c r="P5" s="174">
        <f t="shared" si="0"/>
        <v>25458424</v>
      </c>
      <c r="Q5" s="174">
        <f t="shared" si="0"/>
        <v>25458424</v>
      </c>
      <c r="R5" s="174">
        <f t="shared" si="0"/>
        <v>25458424</v>
      </c>
      <c r="S5" s="174">
        <f t="shared" si="0"/>
        <v>25458424</v>
      </c>
      <c r="T5" s="174">
        <f t="shared" si="0"/>
        <v>25458424</v>
      </c>
      <c r="U5" s="174">
        <f t="shared" si="0"/>
        <v>25458424</v>
      </c>
      <c r="V5" s="174">
        <f t="shared" si="0"/>
        <v>25458424</v>
      </c>
      <c r="W5" s="174">
        <f t="shared" si="0"/>
        <v>25458424</v>
      </c>
      <c r="X5" s="174">
        <f t="shared" si="0"/>
        <v>25458424</v>
      </c>
      <c r="Y5" s="174">
        <f t="shared" si="0"/>
        <v>25458424</v>
      </c>
      <c r="Z5" s="174">
        <f t="shared" si="0"/>
        <v>25458424</v>
      </c>
      <c r="AA5" s="174">
        <f t="shared" si="0"/>
        <v>25458424</v>
      </c>
      <c r="AB5" s="174">
        <f t="shared" si="0"/>
        <v>25458424</v>
      </c>
      <c r="AC5" s="174">
        <f t="shared" si="0"/>
        <v>25458424</v>
      </c>
      <c r="AD5" s="174">
        <f t="shared" si="0"/>
        <v>25458424</v>
      </c>
      <c r="AE5" s="174">
        <f t="shared" si="0"/>
        <v>25458424</v>
      </c>
      <c r="AF5" s="174">
        <f t="shared" si="0"/>
        <v>25458424</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7859235.5092126029</v>
      </c>
      <c r="C10">
        <f>D10</f>
        <v>7859235.5092126029</v>
      </c>
      <c r="D10" s="170">
        <f>SUM(D$5*SUMIFS(C$39:C$48,$B$39:$B$48,$A10),D$6*IF($B$2=TRUE,SUMIFS($B$147:$B$162,$A$147:$A$162,$A10),SUMIFS(E$125:E$140,$A$125:$A$140,$A10)))</f>
        <v>7859235.5092126029</v>
      </c>
      <c r="E10">
        <f t="shared" ref="E10:N10" si="1">SUM(E$5*SUMIFS(D$39:D$48,$B$39:$B$48,$A10),E$6*IF($B$2=TRUE,SUMIFS($B$147:$B$162,$A$147:$A$162,$A10),SUMIFS(F$125:F$140,$A$125:$A$140,$A10)))</f>
        <v>6445549.745747814</v>
      </c>
      <c r="F10">
        <f t="shared" si="1"/>
        <v>5708455.6545381444</v>
      </c>
      <c r="G10">
        <f t="shared" si="1"/>
        <v>5534472.217620451</v>
      </c>
      <c r="H10">
        <f t="shared" si="1"/>
        <v>5100880.5084788073</v>
      </c>
      <c r="I10">
        <f t="shared" si="1"/>
        <v>3923500.2985321581</v>
      </c>
      <c r="J10">
        <f t="shared" si="1"/>
        <v>4042482.0354220811</v>
      </c>
      <c r="K10">
        <f t="shared" si="1"/>
        <v>4164615.4303095457</v>
      </c>
      <c r="L10">
        <f t="shared" si="1"/>
        <v>3924998.2174581932</v>
      </c>
      <c r="M10">
        <f t="shared" si="1"/>
        <v>3924998.2174581932</v>
      </c>
      <c r="N10">
        <f t="shared" si="1"/>
        <v>3924998.2174581932</v>
      </c>
      <c r="O10">
        <f t="shared" ref="O10:AE10" si="2">SUM(O$5*SUMIFS(N$39:N$48,$B$39:$B$48,$A10),O$6*IF($B$2=TRUE,SUMIFS($B$147:$B$162,$A$147:$A$162,$A10),SUMIFS(P$125:P$140,$A$125:$A$140,$A10)))</f>
        <v>3924998.2174581932</v>
      </c>
      <c r="P10">
        <f t="shared" si="2"/>
        <v>3924998.2174581932</v>
      </c>
      <c r="Q10">
        <f t="shared" si="2"/>
        <v>3924998.2174581932</v>
      </c>
      <c r="R10">
        <f t="shared" si="2"/>
        <v>3924998.2174581932</v>
      </c>
      <c r="S10">
        <f t="shared" si="2"/>
        <v>3924998.2174581932</v>
      </c>
      <c r="T10">
        <f t="shared" si="2"/>
        <v>3924998.2174581932</v>
      </c>
      <c r="U10">
        <f t="shared" si="2"/>
        <v>3924998.2174581932</v>
      </c>
      <c r="V10">
        <f t="shared" si="2"/>
        <v>3924998.2174581932</v>
      </c>
      <c r="W10">
        <f t="shared" si="2"/>
        <v>3924998.2174581932</v>
      </c>
      <c r="X10">
        <f t="shared" si="2"/>
        <v>3924998.2174581932</v>
      </c>
      <c r="Y10">
        <f t="shared" si="2"/>
        <v>3924998.2174581932</v>
      </c>
      <c r="Z10">
        <f t="shared" si="2"/>
        <v>3924998.2174581932</v>
      </c>
      <c r="AA10">
        <f t="shared" si="2"/>
        <v>3924998.2174581932</v>
      </c>
      <c r="AB10">
        <f t="shared" si="2"/>
        <v>3924998.2174581932</v>
      </c>
      <c r="AC10">
        <f t="shared" si="2"/>
        <v>3924998.2174581932</v>
      </c>
      <c r="AD10">
        <f t="shared" si="2"/>
        <v>3924998.2174581932</v>
      </c>
      <c r="AE10">
        <f t="shared" si="2"/>
        <v>3924998.2174581932</v>
      </c>
      <c r="AF10">
        <f>SUM(AF$5*SUMIFS(AE$39:AE$48,$B$39:$B$48,$A10),AF$6*IF($B$2=TRUE,SUMIFS($B$147:$B$162,$A$147:$A$162,$A10),SUMIFS(AG$125:AG$140,$A$125:$A$140,$A10)))</f>
        <v>3924998.2174581932</v>
      </c>
    </row>
    <row r="11" spans="1:32">
      <c r="A11" s="100" t="s">
        <v>347</v>
      </c>
      <c r="B11">
        <f t="shared" ref="B11:B33" si="3">D11</f>
        <v>7003338.1440748563</v>
      </c>
      <c r="C11">
        <f t="shared" ref="C11:C33" si="4">D11</f>
        <v>7003338.1440748563</v>
      </c>
      <c r="D11" s="170">
        <f t="shared" ref="D11:D33" si="5">SUM(D$5*SUMIFS(C$39:C$48,$B$39:$B$48,$A11),D$6*IF($B$2=TRUE,SUMIFS($B$147:$B$162,$A$147:$A$162,$A11),SUMIFS(E$125:E$140,$A$125:$A$140,$A11)))</f>
        <v>7003338.1440748563</v>
      </c>
      <c r="E11">
        <f t="shared" ref="E11:N11" si="6">SUM(E$5*SUMIFS(D$39:D$48,$B$39:$B$48,$A11),E$6*IF($B$2=TRUE,SUMIFS($B$147:$B$162,$A$147:$A$162,$A11),SUMIFS(F$125:F$140,$A$125:$A$140,$A11)))</f>
        <v>7694004.4540546825</v>
      </c>
      <c r="F11">
        <f t="shared" si="6"/>
        <v>8239546.0579898655</v>
      </c>
      <c r="G11">
        <f t="shared" si="6"/>
        <v>8182669.1458631018</v>
      </c>
      <c r="H11">
        <f t="shared" si="6"/>
        <v>8132455.8093043426</v>
      </c>
      <c r="I11">
        <f t="shared" si="6"/>
        <v>7886982.6979017835</v>
      </c>
      <c r="J11">
        <f t="shared" si="6"/>
        <v>6296530.949670502</v>
      </c>
      <c r="K11">
        <f t="shared" si="6"/>
        <v>5651288.2103040237</v>
      </c>
      <c r="L11">
        <f t="shared" si="6"/>
        <v>3852782.408496927</v>
      </c>
      <c r="M11">
        <f t="shared" si="6"/>
        <v>3852782.408496927</v>
      </c>
      <c r="N11">
        <f t="shared" si="6"/>
        <v>3852782.408496927</v>
      </c>
      <c r="O11">
        <f t="shared" ref="O11:AF11" si="7">SUM(O$5*SUMIFS(N$39:N$48,$B$39:$B$48,$A11),O$6*IF($B$2=TRUE,SUMIFS($B$147:$B$162,$A$147:$A$162,$A11),SUMIFS(P$125:P$140,$A$125:$A$140,$A11)))</f>
        <v>3852782.408496927</v>
      </c>
      <c r="P11">
        <f t="shared" si="7"/>
        <v>3852782.408496927</v>
      </c>
      <c r="Q11">
        <f t="shared" si="7"/>
        <v>3852782.408496927</v>
      </c>
      <c r="R11">
        <f t="shared" si="7"/>
        <v>3852782.408496927</v>
      </c>
      <c r="S11">
        <f t="shared" si="7"/>
        <v>3852782.408496927</v>
      </c>
      <c r="T11">
        <f t="shared" si="7"/>
        <v>3852782.408496927</v>
      </c>
      <c r="U11">
        <f t="shared" si="7"/>
        <v>3852782.408496927</v>
      </c>
      <c r="V11">
        <f t="shared" si="7"/>
        <v>3852782.408496927</v>
      </c>
      <c r="W11">
        <f t="shared" si="7"/>
        <v>3852782.408496927</v>
      </c>
      <c r="X11">
        <f t="shared" si="7"/>
        <v>3852782.408496927</v>
      </c>
      <c r="Y11">
        <f t="shared" si="7"/>
        <v>3852782.408496927</v>
      </c>
      <c r="Z11">
        <f t="shared" si="7"/>
        <v>3852782.408496927</v>
      </c>
      <c r="AA11">
        <f t="shared" si="7"/>
        <v>3852782.408496927</v>
      </c>
      <c r="AB11">
        <f t="shared" si="7"/>
        <v>3852782.408496927</v>
      </c>
      <c r="AC11">
        <f t="shared" si="7"/>
        <v>3852782.408496927</v>
      </c>
      <c r="AD11">
        <f t="shared" si="7"/>
        <v>3852782.408496927</v>
      </c>
      <c r="AE11">
        <f t="shared" si="7"/>
        <v>3852782.408496927</v>
      </c>
      <c r="AF11">
        <f t="shared" si="7"/>
        <v>3852782.408496927</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7671546.7843573736</v>
      </c>
      <c r="C13">
        <f t="shared" si="4"/>
        <v>7671546.7843573736</v>
      </c>
      <c r="D13" s="170">
        <f t="shared" si="5"/>
        <v>7671546.7843573736</v>
      </c>
      <c r="E13">
        <f t="shared" ref="E13:N13" si="10">SUM(E$5*SUMIFS(D$39:D$48,$B$39:$B$48,$A13),E$6*IF($B$2=TRUE,SUMIFS($B$147:$B$162,$A$147:$A$162,$A13),SUMIFS(F$125:F$140,$A$125:$A$140,$A13)))</f>
        <v>8113880.129760595</v>
      </c>
      <c r="F13">
        <f t="shared" si="10"/>
        <v>8220517.1693799617</v>
      </c>
      <c r="G13">
        <f t="shared" si="10"/>
        <v>8401049.3685941938</v>
      </c>
      <c r="H13">
        <f t="shared" si="10"/>
        <v>8563146.0637868326</v>
      </c>
      <c r="I13">
        <f t="shared" si="10"/>
        <v>8462739.7594213001</v>
      </c>
      <c r="J13">
        <f t="shared" si="10"/>
        <v>8884077.8961460739</v>
      </c>
      <c r="K13">
        <f t="shared" si="10"/>
        <v>8855141.9140603319</v>
      </c>
      <c r="L13">
        <f t="shared" si="10"/>
        <v>8314730.9390147589</v>
      </c>
      <c r="M13">
        <f t="shared" si="10"/>
        <v>8314730.9390147589</v>
      </c>
      <c r="N13">
        <f t="shared" si="10"/>
        <v>8314730.9390147589</v>
      </c>
      <c r="O13">
        <f t="shared" ref="O13:AF13" si="11">SUM(O$5*SUMIFS(N$39:N$48,$B$39:$B$48,$A13),O$6*IF($B$2=TRUE,SUMIFS($B$147:$B$162,$A$147:$A$162,$A13),SUMIFS(P$125:P$140,$A$125:$A$140,$A13)))</f>
        <v>8314730.9390147589</v>
      </c>
      <c r="P13">
        <f t="shared" si="11"/>
        <v>8314730.9390147589</v>
      </c>
      <c r="Q13">
        <f t="shared" si="11"/>
        <v>8314730.9390147589</v>
      </c>
      <c r="R13">
        <f t="shared" si="11"/>
        <v>8314730.9390147589</v>
      </c>
      <c r="S13">
        <f t="shared" si="11"/>
        <v>8314730.9390147589</v>
      </c>
      <c r="T13">
        <f t="shared" si="11"/>
        <v>8314730.9390147589</v>
      </c>
      <c r="U13">
        <f t="shared" si="11"/>
        <v>8314730.9390147589</v>
      </c>
      <c r="V13">
        <f t="shared" si="11"/>
        <v>8314730.9390147589</v>
      </c>
      <c r="W13">
        <f t="shared" si="11"/>
        <v>8314730.9390147589</v>
      </c>
      <c r="X13">
        <f t="shared" si="11"/>
        <v>8314730.9390147589</v>
      </c>
      <c r="Y13">
        <f t="shared" si="11"/>
        <v>8314730.9390147589</v>
      </c>
      <c r="Z13">
        <f t="shared" si="11"/>
        <v>8314730.9390147589</v>
      </c>
      <c r="AA13">
        <f t="shared" si="11"/>
        <v>8314730.9390147589</v>
      </c>
      <c r="AB13">
        <f t="shared" si="11"/>
        <v>8314730.9390147589</v>
      </c>
      <c r="AC13">
        <f t="shared" si="11"/>
        <v>8314730.9390147589</v>
      </c>
      <c r="AD13">
        <f t="shared" si="11"/>
        <v>8314730.9390147589</v>
      </c>
      <c r="AE13">
        <f t="shared" si="11"/>
        <v>8314730.9390147589</v>
      </c>
      <c r="AF13">
        <f t="shared" si="11"/>
        <v>8314730.9390147589</v>
      </c>
    </row>
    <row r="14" spans="1:32">
      <c r="A14" s="100" t="s">
        <v>101</v>
      </c>
      <c r="B14">
        <f t="shared" si="3"/>
        <v>849571.99385776534</v>
      </c>
      <c r="C14">
        <f t="shared" si="4"/>
        <v>849571.99385776534</v>
      </c>
      <c r="D14" s="170">
        <f t="shared" si="5"/>
        <v>849571.99385776534</v>
      </c>
      <c r="E14">
        <f t="shared" ref="E14:N14" si="12">SUM(E$5*SUMIFS(D$39:D$48,$B$39:$B$48,$A14),E$6*IF($B$2=TRUE,SUMIFS($B$147:$B$162,$A$147:$A$162,$A14),SUMIFS(F$125:F$140,$A$125:$A$140,$A14)))</f>
        <v>900657.01167690265</v>
      </c>
      <c r="F14">
        <f t="shared" si="12"/>
        <v>921596.80572963494</v>
      </c>
      <c r="G14">
        <f t="shared" si="12"/>
        <v>940617.7500610156</v>
      </c>
      <c r="H14">
        <f t="shared" si="12"/>
        <v>958418.54932488874</v>
      </c>
      <c r="I14">
        <f t="shared" si="12"/>
        <v>953556.38197367289</v>
      </c>
      <c r="J14">
        <f t="shared" si="12"/>
        <v>1018461.2319337245</v>
      </c>
      <c r="K14">
        <f t="shared" si="12"/>
        <v>1016989.4939584498</v>
      </c>
      <c r="L14">
        <f t="shared" si="12"/>
        <v>935851.27381234174</v>
      </c>
      <c r="M14">
        <f t="shared" si="12"/>
        <v>935851.27381234174</v>
      </c>
      <c r="N14">
        <f t="shared" si="12"/>
        <v>935851.27381234174</v>
      </c>
      <c r="O14">
        <f t="shared" ref="O14:AF14" si="13">SUM(O$5*SUMIFS(N$39:N$48,$B$39:$B$48,$A14),O$6*IF($B$2=TRUE,SUMIFS($B$147:$B$162,$A$147:$A$162,$A14),SUMIFS(P$125:P$140,$A$125:$A$140,$A14)))</f>
        <v>935851.27381234174</v>
      </c>
      <c r="P14">
        <f t="shared" si="13"/>
        <v>935851.27381234174</v>
      </c>
      <c r="Q14">
        <f t="shared" si="13"/>
        <v>935851.27381234174</v>
      </c>
      <c r="R14">
        <f t="shared" si="13"/>
        <v>935851.27381234174</v>
      </c>
      <c r="S14">
        <f t="shared" si="13"/>
        <v>935851.27381234174</v>
      </c>
      <c r="T14">
        <f t="shared" si="13"/>
        <v>935851.27381234174</v>
      </c>
      <c r="U14">
        <f t="shared" si="13"/>
        <v>935851.27381234174</v>
      </c>
      <c r="V14">
        <f t="shared" si="13"/>
        <v>935851.27381234174</v>
      </c>
      <c r="W14">
        <f t="shared" si="13"/>
        <v>935851.27381234174</v>
      </c>
      <c r="X14">
        <f t="shared" si="13"/>
        <v>935851.27381234174</v>
      </c>
      <c r="Y14">
        <f t="shared" si="13"/>
        <v>935851.27381234174</v>
      </c>
      <c r="Z14">
        <f t="shared" si="13"/>
        <v>935851.27381234174</v>
      </c>
      <c r="AA14">
        <f t="shared" si="13"/>
        <v>935851.27381234174</v>
      </c>
      <c r="AB14">
        <f t="shared" si="13"/>
        <v>935851.27381234174</v>
      </c>
      <c r="AC14">
        <f t="shared" si="13"/>
        <v>935851.27381234174</v>
      </c>
      <c r="AD14">
        <f t="shared" si="13"/>
        <v>935851.27381234174</v>
      </c>
      <c r="AE14">
        <f t="shared" si="13"/>
        <v>935851.27381234174</v>
      </c>
      <c r="AF14">
        <f t="shared" si="13"/>
        <v>935851.27381234174</v>
      </c>
    </row>
    <row r="15" spans="1:32">
      <c r="A15" s="100" t="s">
        <v>100</v>
      </c>
      <c r="B15">
        <f t="shared" si="3"/>
        <v>59885.909798902256</v>
      </c>
      <c r="C15">
        <f t="shared" si="4"/>
        <v>59885.909798902256</v>
      </c>
      <c r="D15" s="170">
        <f t="shared" si="5"/>
        <v>59885.909798902256</v>
      </c>
      <c r="E15">
        <f t="shared" ref="E15:N15" si="14">SUM(E$5*SUMIFS(D$39:D$48,$B$39:$B$48,$A15),E$6*IF($B$2=TRUE,SUMIFS($B$147:$B$162,$A$147:$A$162,$A15),SUMIFS(F$125:F$140,$A$125:$A$140,$A15)))</f>
        <v>64904.243111540643</v>
      </c>
      <c r="F15">
        <f t="shared" si="14"/>
        <v>67452.751050003964</v>
      </c>
      <c r="G15">
        <f t="shared" si="14"/>
        <v>68479.351490611298</v>
      </c>
      <c r="H15">
        <f t="shared" si="14"/>
        <v>69489.908424676265</v>
      </c>
      <c r="I15">
        <f t="shared" si="14"/>
        <v>67348.539947807949</v>
      </c>
      <c r="J15">
        <f t="shared" si="14"/>
        <v>72184.189448670091</v>
      </c>
      <c r="K15">
        <f t="shared" si="14"/>
        <v>61762.769477221198</v>
      </c>
      <c r="L15">
        <f t="shared" si="14"/>
        <v>2033743.8342546495</v>
      </c>
      <c r="M15">
        <f t="shared" si="14"/>
        <v>2033743.8342546495</v>
      </c>
      <c r="N15">
        <f t="shared" si="14"/>
        <v>2033743.8342546495</v>
      </c>
      <c r="O15">
        <f t="shared" ref="O15:AF15" si="15">SUM(O$5*SUMIFS(N$39:N$48,$B$39:$B$48,$A15),O$6*IF($B$2=TRUE,SUMIFS($B$147:$B$162,$A$147:$A$162,$A15),SUMIFS(P$125:P$140,$A$125:$A$140,$A15)))</f>
        <v>2033743.8342546495</v>
      </c>
      <c r="P15">
        <f t="shared" si="15"/>
        <v>2033743.8342546495</v>
      </c>
      <c r="Q15">
        <f t="shared" si="15"/>
        <v>2033743.8342546495</v>
      </c>
      <c r="R15">
        <f t="shared" si="15"/>
        <v>2033743.8342546495</v>
      </c>
      <c r="S15">
        <f t="shared" si="15"/>
        <v>2033743.8342546495</v>
      </c>
      <c r="T15">
        <f t="shared" si="15"/>
        <v>2033743.8342546495</v>
      </c>
      <c r="U15">
        <f t="shared" si="15"/>
        <v>2033743.8342546495</v>
      </c>
      <c r="V15">
        <f t="shared" si="15"/>
        <v>2033743.8342546495</v>
      </c>
      <c r="W15">
        <f t="shared" si="15"/>
        <v>2033743.8342546495</v>
      </c>
      <c r="X15">
        <f t="shared" si="15"/>
        <v>2033743.8342546495</v>
      </c>
      <c r="Y15">
        <f t="shared" si="15"/>
        <v>2033743.8342546495</v>
      </c>
      <c r="Z15">
        <f t="shared" si="15"/>
        <v>2033743.8342546495</v>
      </c>
      <c r="AA15">
        <f t="shared" si="15"/>
        <v>2033743.8342546495</v>
      </c>
      <c r="AB15">
        <f t="shared" si="15"/>
        <v>2033743.8342546495</v>
      </c>
      <c r="AC15">
        <f t="shared" si="15"/>
        <v>2033743.8342546495</v>
      </c>
      <c r="AD15">
        <f t="shared" si="15"/>
        <v>2033743.8342546495</v>
      </c>
      <c r="AE15">
        <f t="shared" si="15"/>
        <v>2033743.8342546495</v>
      </c>
      <c r="AF15">
        <f t="shared" si="15"/>
        <v>2033743.8342546495</v>
      </c>
    </row>
    <row r="16" spans="1:32">
      <c r="A16" s="100" t="s">
        <v>102</v>
      </c>
      <c r="B16">
        <f t="shared" si="3"/>
        <v>1889268.8151725284</v>
      </c>
      <c r="C16">
        <f t="shared" si="4"/>
        <v>1889268.8151725284</v>
      </c>
      <c r="D16" s="170">
        <f t="shared" si="5"/>
        <v>1889268.8151725284</v>
      </c>
      <c r="E16">
        <f t="shared" ref="E16:N16" si="16">SUM(E$5*SUMIFS(D$39:D$48,$B$39:$B$48,$A16),E$6*IF($B$2=TRUE,SUMIFS($B$147:$B$162,$A$147:$A$162,$A16),SUMIFS(F$125:F$140,$A$125:$A$140,$A16)))</f>
        <v>2143116.2015833636</v>
      </c>
      <c r="F16">
        <f t="shared" si="16"/>
        <v>2213233.7017971734</v>
      </c>
      <c r="G16">
        <f t="shared" si="16"/>
        <v>2243872.5902281771</v>
      </c>
      <c r="H16">
        <f t="shared" si="16"/>
        <v>2354798.0880642277</v>
      </c>
      <c r="I16">
        <f t="shared" si="16"/>
        <v>3503871.2664489788</v>
      </c>
      <c r="J16">
        <f t="shared" si="16"/>
        <v>4228267.5752096316</v>
      </c>
      <c r="K16">
        <f t="shared" si="16"/>
        <v>4286205.5190001931</v>
      </c>
      <c r="L16">
        <f t="shared" si="16"/>
        <v>5024223.8269923758</v>
      </c>
      <c r="M16">
        <f t="shared" si="16"/>
        <v>5024223.8269923758</v>
      </c>
      <c r="N16">
        <f t="shared" si="16"/>
        <v>5024223.8269923758</v>
      </c>
      <c r="O16">
        <f t="shared" ref="O16:AF16" si="17">SUM(O$5*SUMIFS(N$39:N$48,$B$39:$B$48,$A16),O$6*IF($B$2=TRUE,SUMIFS($B$147:$B$162,$A$147:$A$162,$A16),SUMIFS(P$125:P$140,$A$125:$A$140,$A16)))</f>
        <v>5024223.8269923758</v>
      </c>
      <c r="P16">
        <f t="shared" si="17"/>
        <v>5024223.8269923758</v>
      </c>
      <c r="Q16">
        <f t="shared" si="17"/>
        <v>5024223.8269923758</v>
      </c>
      <c r="R16">
        <f t="shared" si="17"/>
        <v>5024223.8269923758</v>
      </c>
      <c r="S16">
        <f t="shared" si="17"/>
        <v>5024223.8269923758</v>
      </c>
      <c r="T16">
        <f t="shared" si="17"/>
        <v>5024223.8269923758</v>
      </c>
      <c r="U16">
        <f t="shared" si="17"/>
        <v>5024223.8269923758</v>
      </c>
      <c r="V16">
        <f t="shared" si="17"/>
        <v>5024223.8269923758</v>
      </c>
      <c r="W16">
        <f t="shared" si="17"/>
        <v>5024223.8269923758</v>
      </c>
      <c r="X16">
        <f t="shared" si="17"/>
        <v>5024223.8269923758</v>
      </c>
      <c r="Y16">
        <f t="shared" si="17"/>
        <v>5024223.8269923758</v>
      </c>
      <c r="Z16">
        <f t="shared" si="17"/>
        <v>5024223.8269923758</v>
      </c>
      <c r="AA16">
        <f t="shared" si="17"/>
        <v>5024223.8269923758</v>
      </c>
      <c r="AB16">
        <f t="shared" si="17"/>
        <v>5024223.8269923758</v>
      </c>
      <c r="AC16">
        <f t="shared" si="17"/>
        <v>5024223.8269923758</v>
      </c>
      <c r="AD16">
        <f t="shared" si="17"/>
        <v>5024223.8269923758</v>
      </c>
      <c r="AE16">
        <f t="shared" si="17"/>
        <v>5024223.8269923758</v>
      </c>
      <c r="AF16">
        <f t="shared" si="17"/>
        <v>5024223.8269923758</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122987.27191000362</v>
      </c>
      <c r="C18">
        <f t="shared" si="4"/>
        <v>122987.27191000362</v>
      </c>
      <c r="D18" s="170">
        <f t="shared" si="5"/>
        <v>122987.27191000362</v>
      </c>
      <c r="E18">
        <f t="shared" ref="E18:N18" si="20">SUM(E$5*SUMIFS(D$39:D$48,$B$39:$B$48,$A18),E$6*IF($B$2=TRUE,SUMIFS($B$147:$B$162,$A$147:$A$162,$A18),SUMIFS(F$125:F$140,$A$125:$A$140,$A18)))</f>
        <v>95431.137160062019</v>
      </c>
      <c r="F18">
        <f t="shared" si="20"/>
        <v>74088.024706978729</v>
      </c>
      <c r="G18">
        <f t="shared" si="20"/>
        <v>74942.788198463197</v>
      </c>
      <c r="H18">
        <f t="shared" si="20"/>
        <v>76380.423944037684</v>
      </c>
      <c r="I18">
        <f t="shared" si="20"/>
        <v>74172.398942217056</v>
      </c>
      <c r="J18">
        <f t="shared" si="20"/>
        <v>79905.374356333923</v>
      </c>
      <c r="K18">
        <f t="shared" si="20"/>
        <v>79604.234102605289</v>
      </c>
      <c r="L18">
        <f t="shared" si="20"/>
        <v>74374.752594893871</v>
      </c>
      <c r="M18">
        <f t="shared" si="20"/>
        <v>74374.752594893871</v>
      </c>
      <c r="N18">
        <f t="shared" si="20"/>
        <v>74374.752594893871</v>
      </c>
      <c r="O18">
        <f t="shared" ref="O18:AF18" si="21">SUM(O$5*SUMIFS(N$39:N$48,$B$39:$B$48,$A18),O$6*IF($B$2=TRUE,SUMIFS($B$147:$B$162,$A$147:$A$162,$A18),SUMIFS(P$125:P$140,$A$125:$A$140,$A18)))</f>
        <v>74374.752594893871</v>
      </c>
      <c r="P18">
        <f t="shared" si="21"/>
        <v>74374.752594893871</v>
      </c>
      <c r="Q18">
        <f t="shared" si="21"/>
        <v>74374.752594893871</v>
      </c>
      <c r="R18">
        <f t="shared" si="21"/>
        <v>74374.752594893871</v>
      </c>
      <c r="S18">
        <f t="shared" si="21"/>
        <v>74374.752594893871</v>
      </c>
      <c r="T18">
        <f t="shared" si="21"/>
        <v>74374.752594893871</v>
      </c>
      <c r="U18">
        <f t="shared" si="21"/>
        <v>74374.752594893871</v>
      </c>
      <c r="V18">
        <f t="shared" si="21"/>
        <v>74374.752594893871</v>
      </c>
      <c r="W18">
        <f t="shared" si="21"/>
        <v>74374.752594893871</v>
      </c>
      <c r="X18">
        <f t="shared" si="21"/>
        <v>74374.752594893871</v>
      </c>
      <c r="Y18">
        <f t="shared" si="21"/>
        <v>74374.752594893871</v>
      </c>
      <c r="Z18">
        <f t="shared" si="21"/>
        <v>74374.752594893871</v>
      </c>
      <c r="AA18">
        <f t="shared" si="21"/>
        <v>74374.752594893871</v>
      </c>
      <c r="AB18">
        <f t="shared" si="21"/>
        <v>74374.752594893871</v>
      </c>
      <c r="AC18">
        <f t="shared" si="21"/>
        <v>74374.752594893871</v>
      </c>
      <c r="AD18">
        <f t="shared" si="21"/>
        <v>74374.752594893871</v>
      </c>
      <c r="AE18">
        <f t="shared" si="21"/>
        <v>74374.752594893871</v>
      </c>
      <c r="AF18">
        <f t="shared" si="21"/>
        <v>74374.752594893871</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2589.5716159674726</v>
      </c>
      <c r="C20">
        <f t="shared" si="4"/>
        <v>2589.5716159674726</v>
      </c>
      <c r="D20" s="170">
        <f t="shared" si="5"/>
        <v>2589.5716159674726</v>
      </c>
      <c r="E20">
        <f t="shared" ref="E20:N20" si="24">SUM(E$5*SUMIFS(D$39:D$48,$B$39:$B$48,$A20),E$6*IF($B$2=TRUE,SUMIFS($B$147:$B$162,$A$147:$A$162,$A20),SUMIFS(F$125:F$140,$A$125:$A$140,$A20)))</f>
        <v>881.07690504023071</v>
      </c>
      <c r="F20">
        <f t="shared" si="24"/>
        <v>13533.834808237649</v>
      </c>
      <c r="G20">
        <f t="shared" si="24"/>
        <v>12320.787943986466</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202854.64867218764</v>
      </c>
      <c r="I23">
        <f t="shared" si="30"/>
        <v>586252.65683208266</v>
      </c>
      <c r="J23">
        <f t="shared" si="30"/>
        <v>836514.74781298242</v>
      </c>
      <c r="K23">
        <f t="shared" si="30"/>
        <v>1342816.4287876277</v>
      </c>
      <c r="L23">
        <f t="shared" si="30"/>
        <v>1297718.7473758603</v>
      </c>
      <c r="M23">
        <f t="shared" si="30"/>
        <v>1297718.7473758603</v>
      </c>
      <c r="N23">
        <f t="shared" si="30"/>
        <v>1297718.7473758603</v>
      </c>
      <c r="O23">
        <f t="shared" ref="O23:AF23" si="31">SUM(O$5*SUMIFS(N$39:N$48,$B$39:$B$48,$A23),O$6*IF($B$2=TRUE,SUMIFS($B$147:$B$162,$A$147:$A$162,$A23),SUMIFS(P$125:P$140,$A$125:$A$140,$A23)))</f>
        <v>1297718.7473758603</v>
      </c>
      <c r="P23">
        <f t="shared" si="31"/>
        <v>1297718.7473758603</v>
      </c>
      <c r="Q23">
        <f t="shared" si="31"/>
        <v>1297718.7473758603</v>
      </c>
      <c r="R23">
        <f t="shared" si="31"/>
        <v>1297718.7473758603</v>
      </c>
      <c r="S23">
        <f t="shared" si="31"/>
        <v>1297718.7473758603</v>
      </c>
      <c r="T23">
        <f t="shared" si="31"/>
        <v>1297718.7473758603</v>
      </c>
      <c r="U23">
        <f t="shared" si="31"/>
        <v>1297718.7473758603</v>
      </c>
      <c r="V23">
        <f t="shared" si="31"/>
        <v>1297718.7473758603</v>
      </c>
      <c r="W23">
        <f t="shared" si="31"/>
        <v>1297718.7473758603</v>
      </c>
      <c r="X23">
        <f t="shared" si="31"/>
        <v>1297718.7473758603</v>
      </c>
      <c r="Y23">
        <f t="shared" si="31"/>
        <v>1297718.7473758603</v>
      </c>
      <c r="Z23">
        <f t="shared" si="31"/>
        <v>1297718.7473758603</v>
      </c>
      <c r="AA23">
        <f t="shared" si="31"/>
        <v>1297718.7473758603</v>
      </c>
      <c r="AB23">
        <f t="shared" si="31"/>
        <v>1297718.7473758603</v>
      </c>
      <c r="AC23">
        <f t="shared" si="31"/>
        <v>1297718.7473758603</v>
      </c>
      <c r="AD23">
        <f t="shared" si="31"/>
        <v>1297718.7473758603</v>
      </c>
      <c r="AE23">
        <f t="shared" si="31"/>
        <v>1297718.7473758603</v>
      </c>
      <c r="AF23">
        <f t="shared" si="31"/>
        <v>1297718.7473758603</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4.8309067328756727E-3</v>
      </c>
      <c r="D39">
        <f>SUMPRODUCT(P$57:P$106,$B$57:$B$106)</f>
        <v>3.7485092227257282E-3</v>
      </c>
      <c r="E39">
        <f>SUMPRODUCT(AB$57:AB$106,$B$57:$B$106)</f>
        <v>2.9101575457686902E-3</v>
      </c>
      <c r="F39">
        <f>SUMPRODUCT(AN$57:AN$106,$B$57:$B$106)</f>
        <v>2.9437324242248143E-3</v>
      </c>
      <c r="G39">
        <f>SUMPRODUCT(AZ$57:AZ$106,$B$57:$B$106)</f>
        <v>3.0002023669665366E-3</v>
      </c>
      <c r="H39">
        <f>SUMPRODUCT(BL$57:BL$106,$B$57:$B$106)</f>
        <v>2.9134717428783907E-3</v>
      </c>
      <c r="I39">
        <f>SUMPRODUCT(BX$57:BX$106,$B$57:$B$106)</f>
        <v>3.138661464524824E-3</v>
      </c>
      <c r="J39">
        <f>SUMPRODUCT(CJ$57:CJ$106,$B$57:$B$106)</f>
        <v>3.1268327569139898E-3</v>
      </c>
      <c r="K39">
        <f>SUMPRODUCT(CV$57:CV$106,$B$57:$B$106)</f>
        <v>2.9214201395535667E-3</v>
      </c>
      <c r="L39" s="156">
        <f>K39</f>
        <v>2.9214201395535667E-3</v>
      </c>
      <c r="M39" s="156">
        <f t="shared" ref="M39:AE50" si="53">L39</f>
        <v>2.9214201395535667E-3</v>
      </c>
      <c r="N39" s="156">
        <f t="shared" si="53"/>
        <v>2.9214201395535667E-3</v>
      </c>
      <c r="O39" s="156">
        <f t="shared" si="53"/>
        <v>2.9214201395535667E-3</v>
      </c>
      <c r="P39" s="156">
        <f t="shared" si="53"/>
        <v>2.9214201395535667E-3</v>
      </c>
      <c r="Q39" s="156">
        <f t="shared" si="53"/>
        <v>2.9214201395535667E-3</v>
      </c>
      <c r="R39" s="156">
        <f t="shared" si="53"/>
        <v>2.9214201395535667E-3</v>
      </c>
      <c r="S39" s="156">
        <f t="shared" si="53"/>
        <v>2.9214201395535667E-3</v>
      </c>
      <c r="T39" s="156">
        <f t="shared" si="53"/>
        <v>2.9214201395535667E-3</v>
      </c>
      <c r="U39" s="156">
        <f t="shared" si="53"/>
        <v>2.9214201395535667E-3</v>
      </c>
      <c r="V39" s="156">
        <f t="shared" si="53"/>
        <v>2.9214201395535667E-3</v>
      </c>
      <c r="W39" s="156">
        <f t="shared" si="53"/>
        <v>2.9214201395535667E-3</v>
      </c>
      <c r="X39" s="156">
        <f t="shared" si="53"/>
        <v>2.9214201395535667E-3</v>
      </c>
      <c r="Y39" s="156">
        <f t="shared" si="53"/>
        <v>2.9214201395535667E-3</v>
      </c>
      <c r="Z39" s="156">
        <f t="shared" si="53"/>
        <v>2.9214201395535667E-3</v>
      </c>
      <c r="AA39" s="156">
        <f t="shared" si="53"/>
        <v>2.9214201395535667E-3</v>
      </c>
      <c r="AB39" s="156">
        <f t="shared" si="53"/>
        <v>2.9214201395535667E-3</v>
      </c>
      <c r="AC39" s="156">
        <f t="shared" si="53"/>
        <v>2.9214201395535667E-3</v>
      </c>
      <c r="AD39" s="156">
        <f t="shared" si="53"/>
        <v>2.9214201395535667E-3</v>
      </c>
      <c r="AE39" s="156">
        <f t="shared" si="53"/>
        <v>2.9214201395535667E-3</v>
      </c>
    </row>
    <row r="40" spans="1:32">
      <c r="B40" s="2" t="s">
        <v>98</v>
      </c>
      <c r="C40">
        <f>SUMPRODUCT(E57:E106,$B$57:$B$106)</f>
        <v>0.30870864234222051</v>
      </c>
      <c r="D40">
        <f>SUMPRODUCT(Q$57:Q$106,$B$57:$B$106)</f>
        <v>0.25317944841156759</v>
      </c>
      <c r="E40">
        <f>SUMPRODUCT(AC$57:AC$106,$B$57:$B$106)</f>
        <v>0.22422659213068902</v>
      </c>
      <c r="F40">
        <f>SUMPRODUCT(AO$57:AO$106,$B$57:$B$106)</f>
        <v>0.21739256984723213</v>
      </c>
      <c r="G40">
        <f>SUMPRODUCT(BA$57:BA$106,$B$57:$B$106)</f>
        <v>0.20036120493864065</v>
      </c>
      <c r="H40">
        <f>SUMPRODUCT(BM$57:BM$106,$B$57:$B$106)</f>
        <v>0.15411402915326408</v>
      </c>
      <c r="I40">
        <f>SUMPRODUCT(BY$57:BY$106,$B$57:$B$106)</f>
        <v>0.15878759955534094</v>
      </c>
      <c r="J40">
        <f>SUMPRODUCT(CK$57:CK$106,$B$57:$B$106)</f>
        <v>0.16358496623002058</v>
      </c>
      <c r="K40">
        <f>SUMPRODUCT(CW$57:CW$106,$B$57:$B$106)</f>
        <v>0.15417286700300825</v>
      </c>
      <c r="L40" s="156">
        <f t="shared" ref="L40:AA50" si="54">K40</f>
        <v>0.15417286700300825</v>
      </c>
      <c r="M40" s="156">
        <f t="shared" si="54"/>
        <v>0.15417286700300825</v>
      </c>
      <c r="N40" s="156">
        <f t="shared" si="54"/>
        <v>0.15417286700300825</v>
      </c>
      <c r="O40" s="156">
        <f t="shared" si="54"/>
        <v>0.15417286700300825</v>
      </c>
      <c r="P40" s="156">
        <f t="shared" si="54"/>
        <v>0.15417286700300825</v>
      </c>
      <c r="Q40" s="156">
        <f t="shared" si="54"/>
        <v>0.15417286700300825</v>
      </c>
      <c r="R40" s="156">
        <f t="shared" si="54"/>
        <v>0.15417286700300825</v>
      </c>
      <c r="S40" s="156">
        <f t="shared" si="54"/>
        <v>0.15417286700300825</v>
      </c>
      <c r="T40" s="156">
        <f t="shared" si="54"/>
        <v>0.15417286700300825</v>
      </c>
      <c r="U40" s="156">
        <f t="shared" si="54"/>
        <v>0.15417286700300825</v>
      </c>
      <c r="V40" s="156">
        <f t="shared" si="54"/>
        <v>0.15417286700300825</v>
      </c>
      <c r="W40" s="156">
        <f t="shared" si="54"/>
        <v>0.15417286700300825</v>
      </c>
      <c r="X40" s="156">
        <f t="shared" si="54"/>
        <v>0.15417286700300825</v>
      </c>
      <c r="Y40" s="156">
        <f t="shared" si="54"/>
        <v>0.15417286700300825</v>
      </c>
      <c r="Z40" s="156">
        <f t="shared" si="54"/>
        <v>0.15417286700300825</v>
      </c>
      <c r="AA40" s="156">
        <f t="shared" si="54"/>
        <v>0.15417286700300825</v>
      </c>
      <c r="AB40" s="156">
        <f t="shared" si="53"/>
        <v>0.15417286700300825</v>
      </c>
      <c r="AC40" s="156">
        <f t="shared" si="53"/>
        <v>0.15417286700300825</v>
      </c>
      <c r="AD40" s="156">
        <f t="shared" si="53"/>
        <v>0.15417286700300825</v>
      </c>
      <c r="AE40" s="156">
        <f t="shared" si="53"/>
        <v>0.15417286700300825</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3.3370957835322616E-2</v>
      </c>
      <c r="D42">
        <f>SUMPRODUCT(S$57:S$106,$B$57:$B$106)</f>
        <v>3.5377563500274121E-2</v>
      </c>
      <c r="E42">
        <f>SUMPRODUCT(AE$57:AE$106,$B$57:$B$106)</f>
        <v>3.6200072939693163E-2</v>
      </c>
      <c r="F42">
        <f>SUMPRODUCT(AQ$57:AQ$106,$B$57:$B$106)</f>
        <v>3.694721048172564E-2</v>
      </c>
      <c r="G42">
        <f>SUMPRODUCT(BC$57:BC$106,$B$57:$B$106)</f>
        <v>3.7646421055949446E-2</v>
      </c>
      <c r="H42">
        <f>SUMPRODUCT(BO$57:BO$106,$B$57:$B$106)</f>
        <v>3.7455436439179146E-2</v>
      </c>
      <c r="I42">
        <f>SUMPRODUCT(CA$57:CA$106,$B$57:$B$106)</f>
        <v>4.0004881367901035E-2</v>
      </c>
      <c r="J42">
        <f>SUMPRODUCT(CM$57:CM$106,$B$57:$B$106)</f>
        <v>3.9947071898812345E-2</v>
      </c>
      <c r="K42">
        <f>SUMPRODUCT(CY$57:CY$106,$B$57:$B$106)</f>
        <v>3.6759984585547863E-2</v>
      </c>
      <c r="L42" s="156">
        <f t="shared" si="54"/>
        <v>3.6759984585547863E-2</v>
      </c>
      <c r="M42" s="156">
        <f t="shared" si="53"/>
        <v>3.6759984585547863E-2</v>
      </c>
      <c r="N42" s="156">
        <f t="shared" si="53"/>
        <v>3.6759984585547863E-2</v>
      </c>
      <c r="O42" s="156">
        <f t="shared" si="53"/>
        <v>3.6759984585547863E-2</v>
      </c>
      <c r="P42" s="156">
        <f t="shared" si="53"/>
        <v>3.6759984585547863E-2</v>
      </c>
      <c r="Q42" s="156">
        <f t="shared" si="53"/>
        <v>3.6759984585547863E-2</v>
      </c>
      <c r="R42" s="156">
        <f t="shared" si="53"/>
        <v>3.6759984585547863E-2</v>
      </c>
      <c r="S42" s="156">
        <f t="shared" si="53"/>
        <v>3.6759984585547863E-2</v>
      </c>
      <c r="T42" s="156">
        <f t="shared" si="53"/>
        <v>3.6759984585547863E-2</v>
      </c>
      <c r="U42" s="156">
        <f t="shared" si="53"/>
        <v>3.6759984585547863E-2</v>
      </c>
      <c r="V42" s="156">
        <f t="shared" si="53"/>
        <v>3.6759984585547863E-2</v>
      </c>
      <c r="W42" s="156">
        <f t="shared" si="53"/>
        <v>3.6759984585547863E-2</v>
      </c>
      <c r="X42" s="156">
        <f t="shared" si="53"/>
        <v>3.6759984585547863E-2</v>
      </c>
      <c r="Y42" s="156">
        <f t="shared" si="53"/>
        <v>3.6759984585547863E-2</v>
      </c>
      <c r="Z42" s="156">
        <f t="shared" si="53"/>
        <v>3.6759984585547863E-2</v>
      </c>
      <c r="AA42" s="156">
        <f t="shared" si="53"/>
        <v>3.6759984585547863E-2</v>
      </c>
      <c r="AB42" s="156">
        <f t="shared" si="53"/>
        <v>3.6759984585547863E-2</v>
      </c>
      <c r="AC42" s="156">
        <f t="shared" si="53"/>
        <v>3.6759984585547863E-2</v>
      </c>
      <c r="AD42" s="156">
        <f t="shared" si="53"/>
        <v>3.6759984585547863E-2</v>
      </c>
      <c r="AE42" s="156">
        <f t="shared" si="53"/>
        <v>3.6759984585547863E-2</v>
      </c>
    </row>
    <row r="43" spans="1:32">
      <c r="B43" s="2" t="s">
        <v>347</v>
      </c>
      <c r="C43">
        <f>SUMPRODUCT(H57:H106,$B$57:$B$106)</f>
        <v>0.27508922563607457</v>
      </c>
      <c r="D43">
        <f>SUMPRODUCT(T$57:T$106,$B$57:$B$106)</f>
        <v>0.30221841124394355</v>
      </c>
      <c r="E43">
        <f>SUMPRODUCT(AF$57:AF$106,$B$57:$B$106)</f>
        <v>0.32364713770144865</v>
      </c>
      <c r="F43">
        <f>SUMPRODUCT(AR$57:AR$106,$B$57:$B$106)</f>
        <v>0.32141302799667026</v>
      </c>
      <c r="G43">
        <f>SUMPRODUCT(BD$57:BD$106,$B$57:$B$106)</f>
        <v>0.3194406617355553</v>
      </c>
      <c r="H43">
        <f>SUMPRODUCT(BP$57:BP$106,$B$57:$B$106)</f>
        <v>0.309798544399362</v>
      </c>
      <c r="I43">
        <f>SUMPRODUCT(CB$57:CB$106,$B$57:$B$106)</f>
        <v>0.24732603045932861</v>
      </c>
      <c r="J43">
        <f>SUMPRODUCT(CN$57:CN$106,$B$57:$B$106)</f>
        <v>0.22198107040341633</v>
      </c>
      <c r="K43">
        <f>SUMPRODUCT(CZ$57:CZ$106,$B$57:$B$106)</f>
        <v>0.15133624958469255</v>
      </c>
      <c r="L43" s="156">
        <f t="shared" si="54"/>
        <v>0.15133624958469255</v>
      </c>
      <c r="M43" s="156">
        <f t="shared" si="53"/>
        <v>0.15133624958469255</v>
      </c>
      <c r="N43" s="156">
        <f t="shared" si="53"/>
        <v>0.15133624958469255</v>
      </c>
      <c r="O43" s="156">
        <f t="shared" si="53"/>
        <v>0.15133624958469255</v>
      </c>
      <c r="P43" s="156">
        <f t="shared" si="53"/>
        <v>0.15133624958469255</v>
      </c>
      <c r="Q43" s="156">
        <f t="shared" si="53"/>
        <v>0.15133624958469255</v>
      </c>
      <c r="R43" s="156">
        <f t="shared" si="53"/>
        <v>0.15133624958469255</v>
      </c>
      <c r="S43" s="156">
        <f t="shared" si="53"/>
        <v>0.15133624958469255</v>
      </c>
      <c r="T43" s="156">
        <f t="shared" si="53"/>
        <v>0.15133624958469255</v>
      </c>
      <c r="U43" s="156">
        <f t="shared" si="53"/>
        <v>0.15133624958469255</v>
      </c>
      <c r="V43" s="156">
        <f t="shared" si="53"/>
        <v>0.15133624958469255</v>
      </c>
      <c r="W43" s="156">
        <f t="shared" si="53"/>
        <v>0.15133624958469255</v>
      </c>
      <c r="X43" s="156">
        <f t="shared" si="53"/>
        <v>0.15133624958469255</v>
      </c>
      <c r="Y43" s="156">
        <f t="shared" si="53"/>
        <v>0.15133624958469255</v>
      </c>
      <c r="Z43" s="156">
        <f t="shared" si="53"/>
        <v>0.15133624958469255</v>
      </c>
      <c r="AA43" s="156">
        <f t="shared" si="53"/>
        <v>0.15133624958469255</v>
      </c>
      <c r="AB43" s="156">
        <f t="shared" si="53"/>
        <v>0.15133624958469255</v>
      </c>
      <c r="AC43" s="156">
        <f t="shared" si="53"/>
        <v>0.15133624958469255</v>
      </c>
      <c r="AD43" s="156">
        <f t="shared" si="53"/>
        <v>0.15133624958469255</v>
      </c>
      <c r="AE43" s="156">
        <f t="shared" si="53"/>
        <v>0.15133624958469255</v>
      </c>
    </row>
    <row r="44" spans="1:32">
      <c r="B44" s="2" t="s">
        <v>99</v>
      </c>
      <c r="C44">
        <f>SUMPRODUCT(I57:I106,$B$57:$B$106)</f>
        <v>0.30133628006028079</v>
      </c>
      <c r="D44">
        <f>SUMPRODUCT(U$57:U$106,$B$57:$B$106)</f>
        <v>0.31871101407379321</v>
      </c>
      <c r="E44">
        <f>SUMPRODUCT(AG$57:AG$106,$B$57:$B$106)</f>
        <v>0.32289968811030728</v>
      </c>
      <c r="F44">
        <f>SUMPRODUCT(AS$57:AS$106,$B$57:$B$106)</f>
        <v>0.32999094400321849</v>
      </c>
      <c r="G44">
        <f>SUMPRODUCT(BE$57:BE$106,$B$57:$B$106)</f>
        <v>0.33635805829091514</v>
      </c>
      <c r="H44">
        <f>SUMPRODUCT(BQ$57:BQ$106,$B$57:$B$106)</f>
        <v>0.33241412584774688</v>
      </c>
      <c r="I44">
        <f>SUMPRODUCT(CC$57:CC$106,$B$57:$B$106)</f>
        <v>0.34896417375034977</v>
      </c>
      <c r="J44">
        <f>SUMPRODUCT(CO$57:CO$106,$B$57:$B$106)</f>
        <v>0.34782757621054361</v>
      </c>
      <c r="K44">
        <f>SUMPRODUCT(DA$57:DA$106,$B$57:$B$106)</f>
        <v>0.32660037946633141</v>
      </c>
      <c r="L44" s="156">
        <f t="shared" si="54"/>
        <v>0.32660037946633141</v>
      </c>
      <c r="M44" s="156">
        <f t="shared" si="53"/>
        <v>0.32660037946633141</v>
      </c>
      <c r="N44" s="156">
        <f t="shared" si="53"/>
        <v>0.32660037946633141</v>
      </c>
      <c r="O44" s="156">
        <f t="shared" si="53"/>
        <v>0.32660037946633141</v>
      </c>
      <c r="P44" s="156">
        <f t="shared" si="53"/>
        <v>0.32660037946633141</v>
      </c>
      <c r="Q44" s="156">
        <f t="shared" si="53"/>
        <v>0.32660037946633141</v>
      </c>
      <c r="R44" s="156">
        <f t="shared" si="53"/>
        <v>0.32660037946633141</v>
      </c>
      <c r="S44" s="156">
        <f t="shared" si="53"/>
        <v>0.32660037946633141</v>
      </c>
      <c r="T44" s="156">
        <f t="shared" si="53"/>
        <v>0.32660037946633141</v>
      </c>
      <c r="U44" s="156">
        <f t="shared" si="53"/>
        <v>0.32660037946633141</v>
      </c>
      <c r="V44" s="156">
        <f t="shared" si="53"/>
        <v>0.32660037946633141</v>
      </c>
      <c r="W44" s="156">
        <f t="shared" si="53"/>
        <v>0.32660037946633141</v>
      </c>
      <c r="X44" s="156">
        <f t="shared" si="53"/>
        <v>0.32660037946633141</v>
      </c>
      <c r="Y44" s="156">
        <f t="shared" si="53"/>
        <v>0.32660037946633141</v>
      </c>
      <c r="Z44" s="156">
        <f t="shared" si="53"/>
        <v>0.32660037946633141</v>
      </c>
      <c r="AA44" s="156">
        <f t="shared" si="53"/>
        <v>0.32660037946633141</v>
      </c>
      <c r="AB44" s="156">
        <f t="shared" si="53"/>
        <v>0.32660037946633141</v>
      </c>
      <c r="AC44" s="156">
        <f t="shared" si="53"/>
        <v>0.32660037946633141</v>
      </c>
      <c r="AD44" s="156">
        <f t="shared" si="53"/>
        <v>0.32660037946633141</v>
      </c>
      <c r="AE44" s="156">
        <f t="shared" si="53"/>
        <v>0.32660037946633141</v>
      </c>
    </row>
    <row r="45" spans="1:32">
      <c r="B45" s="2" t="s">
        <v>109</v>
      </c>
      <c r="C45">
        <f>SUMPRODUCT(J57:J106,$B$57:$B$106)</f>
        <v>0</v>
      </c>
      <c r="D45">
        <f>SUMPRODUCT(V$57:V$106,$B$57:$B$106)</f>
        <v>0</v>
      </c>
      <c r="E45">
        <f>SUMPRODUCT(AH$57:AH$106,$B$57:$B$106)</f>
        <v>0</v>
      </c>
      <c r="F45">
        <f>SUMPRODUCT(AT$57:AT$106,$B$57:$B$106)</f>
        <v>0</v>
      </c>
      <c r="G45">
        <f>SUMPRODUCT(BF$57:BF$106,$B$57:$B$106)</f>
        <v>7.968075662192901E-3</v>
      </c>
      <c r="H45">
        <f>SUMPRODUCT(BR$57:BR$106,$B$57:$B$106)</f>
        <v>2.3027845589816662E-2</v>
      </c>
      <c r="I45">
        <f>SUMPRODUCT(CD$57:CD$106,$B$57:$B$106)</f>
        <v>3.285807274688262E-2</v>
      </c>
      <c r="J45">
        <f>SUMPRODUCT(CP$57:CP$106,$B$57:$B$106)</f>
        <v>5.2745465657561039E-2</v>
      </c>
      <c r="K45">
        <f>SUMPRODUCT(DB$57:DB$106,$B$57:$B$106)</f>
        <v>5.0974040945184207E-2</v>
      </c>
      <c r="L45" s="156">
        <f t="shared" si="54"/>
        <v>5.0974040945184207E-2</v>
      </c>
      <c r="M45" s="156">
        <f t="shared" si="53"/>
        <v>5.0974040945184207E-2</v>
      </c>
      <c r="N45" s="156">
        <f t="shared" si="53"/>
        <v>5.0974040945184207E-2</v>
      </c>
      <c r="O45" s="156">
        <f t="shared" si="53"/>
        <v>5.0974040945184207E-2</v>
      </c>
      <c r="P45" s="156">
        <f t="shared" si="53"/>
        <v>5.0974040945184207E-2</v>
      </c>
      <c r="Q45" s="156">
        <f t="shared" si="53"/>
        <v>5.0974040945184207E-2</v>
      </c>
      <c r="R45" s="156">
        <f t="shared" si="53"/>
        <v>5.0974040945184207E-2</v>
      </c>
      <c r="S45" s="156">
        <f t="shared" si="53"/>
        <v>5.0974040945184207E-2</v>
      </c>
      <c r="T45" s="156">
        <f t="shared" si="53"/>
        <v>5.0974040945184207E-2</v>
      </c>
      <c r="U45" s="156">
        <f t="shared" si="53"/>
        <v>5.0974040945184207E-2</v>
      </c>
      <c r="V45" s="156">
        <f t="shared" si="53"/>
        <v>5.0974040945184207E-2</v>
      </c>
      <c r="W45" s="156">
        <f t="shared" si="53"/>
        <v>5.0974040945184207E-2</v>
      </c>
      <c r="X45" s="156">
        <f t="shared" si="53"/>
        <v>5.0974040945184207E-2</v>
      </c>
      <c r="Y45" s="156">
        <f t="shared" si="53"/>
        <v>5.0974040945184207E-2</v>
      </c>
      <c r="Z45" s="156">
        <f t="shared" si="53"/>
        <v>5.0974040945184207E-2</v>
      </c>
      <c r="AA45" s="156">
        <f t="shared" si="53"/>
        <v>5.0974040945184207E-2</v>
      </c>
      <c r="AB45" s="156">
        <f t="shared" si="53"/>
        <v>5.0974040945184207E-2</v>
      </c>
      <c r="AC45" s="156">
        <f t="shared" si="53"/>
        <v>5.0974040945184207E-2</v>
      </c>
      <c r="AD45" s="156">
        <f t="shared" si="53"/>
        <v>5.0974040945184207E-2</v>
      </c>
      <c r="AE45" s="156">
        <f t="shared" si="53"/>
        <v>5.0974040945184207E-2</v>
      </c>
    </row>
    <row r="46" spans="1:32">
      <c r="B46" s="2" t="s">
        <v>106</v>
      </c>
      <c r="C46">
        <f>SUMPRODUCT(K57:K106,$B$57:$B$106)</f>
        <v>1.0171767176033649E-4</v>
      </c>
      <c r="D46">
        <f>SUMPRODUCT(W$57:W$106,$B$57:$B$106)</f>
        <v>3.4608462214323664E-5</v>
      </c>
      <c r="E46">
        <f>SUMPRODUCT(AI$57:AI$106,$B$57:$B$106)</f>
        <v>5.3160536599742582E-4</v>
      </c>
      <c r="F46">
        <f>SUMPRODUCT(AU$57:AU$106,$B$57:$B$106)</f>
        <v>4.8395721369030799E-4</v>
      </c>
      <c r="G46">
        <f>SUMPRODUCT(BG$57:BG$106,$B$57:$B$106)</f>
        <v>0</v>
      </c>
      <c r="H46">
        <f>SUMPRODUCT(BS$57:BS$106,$B$57:$B$106)</f>
        <v>0</v>
      </c>
      <c r="I46">
        <f>SUMPRODUCT(CE$57:CE$106,$B$57:$B$106)</f>
        <v>0</v>
      </c>
      <c r="J46">
        <f>SUMPRODUCT(CQ$57:CQ$106,$B$57:$B$106)</f>
        <v>0</v>
      </c>
      <c r="K46">
        <f>SUMPRODUCT(DC$57:DC$106,$B$57:$B$106)</f>
        <v>0</v>
      </c>
      <c r="L46" s="156">
        <f t="shared" si="54"/>
        <v>0</v>
      </c>
      <c r="M46" s="156">
        <f t="shared" si="53"/>
        <v>0</v>
      </c>
      <c r="N46" s="156">
        <f t="shared" si="53"/>
        <v>0</v>
      </c>
      <c r="O46" s="156">
        <f t="shared" si="53"/>
        <v>0</v>
      </c>
      <c r="P46" s="156">
        <f t="shared" si="53"/>
        <v>0</v>
      </c>
      <c r="Q46" s="156">
        <f t="shared" si="53"/>
        <v>0</v>
      </c>
      <c r="R46" s="156">
        <f t="shared" si="53"/>
        <v>0</v>
      </c>
      <c r="S46" s="156">
        <f t="shared" si="53"/>
        <v>0</v>
      </c>
      <c r="T46" s="156">
        <f t="shared" si="53"/>
        <v>0</v>
      </c>
      <c r="U46" s="156">
        <f t="shared" si="53"/>
        <v>0</v>
      </c>
      <c r="V46" s="156">
        <f t="shared" si="53"/>
        <v>0</v>
      </c>
      <c r="W46" s="156">
        <f t="shared" si="53"/>
        <v>0</v>
      </c>
      <c r="X46" s="156">
        <f t="shared" si="53"/>
        <v>0</v>
      </c>
      <c r="Y46" s="156">
        <f t="shared" si="53"/>
        <v>0</v>
      </c>
      <c r="Z46" s="156">
        <f t="shared" si="53"/>
        <v>0</v>
      </c>
      <c r="AA46" s="156">
        <f t="shared" si="53"/>
        <v>0</v>
      </c>
      <c r="AB46" s="156">
        <f t="shared" si="53"/>
        <v>0</v>
      </c>
      <c r="AC46" s="156">
        <f t="shared" si="53"/>
        <v>0</v>
      </c>
      <c r="AD46" s="156">
        <f t="shared" si="53"/>
        <v>0</v>
      </c>
      <c r="AE46" s="156">
        <f t="shared" si="53"/>
        <v>0</v>
      </c>
    </row>
    <row r="47" spans="1:32">
      <c r="B47" s="2" t="s">
        <v>100</v>
      </c>
      <c r="C47">
        <f>SUMPRODUCT(L57:L106,$B$57:$B$106)</f>
        <v>2.3523023184350397E-3</v>
      </c>
      <c r="D47">
        <f>SUMPRODUCT(X$57:X$106,$B$57:$B$106)</f>
        <v>2.5494210918767259E-3</v>
      </c>
      <c r="E47">
        <f>SUMPRODUCT(AJ$57:AJ$106,$B$57:$B$106)</f>
        <v>2.6495257935056768E-3</v>
      </c>
      <c r="F47">
        <f>SUMPRODUCT(AV$57:AV$106,$B$57:$B$106)</f>
        <v>2.6898503807859945E-3</v>
      </c>
      <c r="G47">
        <f>SUMPRODUCT(BH$57:BH$106,$B$57:$B$106)</f>
        <v>2.7295447834742742E-3</v>
      </c>
      <c r="H47">
        <f>SUMPRODUCT(BT$57:BT$106,$B$57:$B$106)</f>
        <v>2.6454324096341531E-3</v>
      </c>
      <c r="I47">
        <f>SUMPRODUCT(CF$57:CF$106,$B$57:$B$106)</f>
        <v>2.8353754124241979E-3</v>
      </c>
      <c r="J47">
        <f>SUMPRODUCT(CR$57:CR$106,$B$57:$B$106)</f>
        <v>2.4260248583031375E-3</v>
      </c>
      <c r="K47">
        <f>SUMPRODUCT(DD$57:DD$106,$B$57:$B$106)</f>
        <v>7.9884907025456461E-2</v>
      </c>
      <c r="L47" s="156">
        <f t="shared" si="54"/>
        <v>7.9884907025456461E-2</v>
      </c>
      <c r="M47" s="156">
        <f t="shared" si="53"/>
        <v>7.9884907025456461E-2</v>
      </c>
      <c r="N47" s="156">
        <f t="shared" si="53"/>
        <v>7.9884907025456461E-2</v>
      </c>
      <c r="O47" s="156">
        <f t="shared" si="53"/>
        <v>7.9884907025456461E-2</v>
      </c>
      <c r="P47" s="156">
        <f t="shared" si="53"/>
        <v>7.9884907025456461E-2</v>
      </c>
      <c r="Q47" s="156">
        <f t="shared" si="53"/>
        <v>7.9884907025456461E-2</v>
      </c>
      <c r="R47" s="156">
        <f t="shared" si="53"/>
        <v>7.9884907025456461E-2</v>
      </c>
      <c r="S47" s="156">
        <f t="shared" si="53"/>
        <v>7.9884907025456461E-2</v>
      </c>
      <c r="T47" s="156">
        <f t="shared" si="53"/>
        <v>7.9884907025456461E-2</v>
      </c>
      <c r="U47" s="156">
        <f t="shared" si="53"/>
        <v>7.9884907025456461E-2</v>
      </c>
      <c r="V47" s="156">
        <f t="shared" si="53"/>
        <v>7.9884907025456461E-2</v>
      </c>
      <c r="W47" s="156">
        <f t="shared" si="53"/>
        <v>7.9884907025456461E-2</v>
      </c>
      <c r="X47" s="156">
        <f t="shared" si="53"/>
        <v>7.9884907025456461E-2</v>
      </c>
      <c r="Y47" s="156">
        <f t="shared" si="53"/>
        <v>7.9884907025456461E-2</v>
      </c>
      <c r="Z47" s="156">
        <f t="shared" si="53"/>
        <v>7.9884907025456461E-2</v>
      </c>
      <c r="AA47" s="156">
        <f t="shared" si="53"/>
        <v>7.9884907025456461E-2</v>
      </c>
      <c r="AB47" s="156">
        <f t="shared" si="53"/>
        <v>7.9884907025456461E-2</v>
      </c>
      <c r="AC47" s="156">
        <f t="shared" si="53"/>
        <v>7.9884907025456461E-2</v>
      </c>
      <c r="AD47" s="156">
        <f t="shared" si="53"/>
        <v>7.9884907025456461E-2</v>
      </c>
      <c r="AE47" s="156">
        <f t="shared" si="53"/>
        <v>7.9884907025456461E-2</v>
      </c>
    </row>
    <row r="48" spans="1:32">
      <c r="B48" s="2" t="s">
        <v>102</v>
      </c>
      <c r="C48">
        <f>SUMPRODUCT(N57:N106,$B$57:$B$106)</f>
        <v>7.4209967403030458E-2</v>
      </c>
      <c r="D48">
        <f>SUMPRODUCT(Z$57:Z$106,$B$57:$B$106)</f>
        <v>8.4181023993604776E-2</v>
      </c>
      <c r="E48">
        <f>SUMPRODUCT(AL$57:AL$106,$B$57:$B$106)</f>
        <v>8.6935220412590081E-2</v>
      </c>
      <c r="F48">
        <f>SUMPRODUCT(AX$57:AX$106,$B$57:$B$106)</f>
        <v>8.813870765245238E-2</v>
      </c>
      <c r="G48">
        <f>SUMPRODUCT(BJ$57:BJ$106,$B$57:$B$106)</f>
        <v>9.2495831166305803E-2</v>
      </c>
      <c r="H48">
        <f>SUMPRODUCT(BV$57:BV$106,$B$57:$B$106)</f>
        <v>0.13763111441811868</v>
      </c>
      <c r="I48">
        <f>SUMPRODUCT(CH$57:CH$106,$B$57:$B$106)</f>
        <v>0.16608520524324802</v>
      </c>
      <c r="J48">
        <f>SUMPRODUCT(CT$57:CT$106,$B$57:$B$106)</f>
        <v>0.16836099198442894</v>
      </c>
      <c r="K48">
        <f>SUMPRODUCT(DF$57:DF$106,$B$57:$B$106)</f>
        <v>0.1973501512502257</v>
      </c>
      <c r="L48" s="156">
        <f t="shared" si="54"/>
        <v>0.1973501512502257</v>
      </c>
      <c r="M48" s="156">
        <f t="shared" si="53"/>
        <v>0.1973501512502257</v>
      </c>
      <c r="N48" s="156">
        <f t="shared" si="53"/>
        <v>0.1973501512502257</v>
      </c>
      <c r="O48" s="156">
        <f t="shared" si="53"/>
        <v>0.1973501512502257</v>
      </c>
      <c r="P48" s="156">
        <f t="shared" si="53"/>
        <v>0.1973501512502257</v>
      </c>
      <c r="Q48" s="156">
        <f t="shared" si="53"/>
        <v>0.1973501512502257</v>
      </c>
      <c r="R48" s="156">
        <f t="shared" si="53"/>
        <v>0.1973501512502257</v>
      </c>
      <c r="S48" s="156">
        <f t="shared" si="53"/>
        <v>0.1973501512502257</v>
      </c>
      <c r="T48" s="156">
        <f t="shared" si="53"/>
        <v>0.1973501512502257</v>
      </c>
      <c r="U48" s="156">
        <f t="shared" si="53"/>
        <v>0.1973501512502257</v>
      </c>
      <c r="V48" s="156">
        <f t="shared" si="53"/>
        <v>0.1973501512502257</v>
      </c>
      <c r="W48" s="156">
        <f t="shared" si="53"/>
        <v>0.1973501512502257</v>
      </c>
      <c r="X48" s="156">
        <f t="shared" si="53"/>
        <v>0.1973501512502257</v>
      </c>
      <c r="Y48" s="156">
        <f t="shared" si="53"/>
        <v>0.1973501512502257</v>
      </c>
      <c r="Z48" s="156">
        <f t="shared" si="53"/>
        <v>0.1973501512502257</v>
      </c>
      <c r="AA48" s="156">
        <f t="shared" si="53"/>
        <v>0.1973501512502257</v>
      </c>
      <c r="AB48" s="156">
        <f t="shared" si="53"/>
        <v>0.1973501512502257</v>
      </c>
      <c r="AC48" s="156">
        <f t="shared" si="53"/>
        <v>0.1973501512502257</v>
      </c>
      <c r="AD48" s="156">
        <f t="shared" si="53"/>
        <v>0.1973501512502257</v>
      </c>
      <c r="AE48" s="156">
        <f t="shared" si="53"/>
        <v>0.1973501512502257</v>
      </c>
    </row>
    <row r="49" spans="1:110">
      <c r="B49" s="1"/>
    </row>
    <row r="50" spans="1:110">
      <c r="B50" s="1"/>
      <c r="C50" s="160">
        <f>SUM(C39:C48)</f>
        <v>1.0000000000000002</v>
      </c>
      <c r="D50" s="160">
        <f>SUM(D39:D48)</f>
        <v>1</v>
      </c>
      <c r="E50" s="160">
        <f>SUM(E39:E48)</f>
        <v>0.99999999999999978</v>
      </c>
      <c r="F50" s="160">
        <f>SUM(F39:F48)</f>
        <v>1</v>
      </c>
      <c r="G50" s="160">
        <f t="shared" ref="G50:K50" si="55">SUM(G39:G48)</f>
        <v>1.0000000000000002</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0.26915239586378836</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0.73084760413621164</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21783330</v>
      </c>
      <c r="D2" s="91">
        <f>C2</f>
        <v>21783330</v>
      </c>
      <c r="E2" s="91">
        <f t="shared" ref="E2:AH2" si="0">D2</f>
        <v>21783330</v>
      </c>
      <c r="F2" s="91">
        <f t="shared" si="0"/>
        <v>21783330</v>
      </c>
      <c r="G2" s="91">
        <f t="shared" si="0"/>
        <v>21783330</v>
      </c>
      <c r="H2" s="91">
        <f t="shared" si="0"/>
        <v>21783330</v>
      </c>
      <c r="I2" s="91">
        <f t="shared" si="0"/>
        <v>21783330</v>
      </c>
      <c r="J2" s="91">
        <f t="shared" si="0"/>
        <v>21783330</v>
      </c>
      <c r="K2" s="91">
        <f t="shared" si="0"/>
        <v>21783330</v>
      </c>
      <c r="L2" s="91">
        <f t="shared" si="0"/>
        <v>21783330</v>
      </c>
      <c r="M2" s="91">
        <f t="shared" si="0"/>
        <v>21783330</v>
      </c>
      <c r="N2" s="91">
        <f t="shared" si="0"/>
        <v>21783330</v>
      </c>
      <c r="O2" s="91">
        <f t="shared" si="0"/>
        <v>21783330</v>
      </c>
      <c r="P2" s="91">
        <f t="shared" si="0"/>
        <v>21783330</v>
      </c>
      <c r="Q2" s="91">
        <f t="shared" si="0"/>
        <v>21783330</v>
      </c>
      <c r="R2" s="91">
        <f t="shared" si="0"/>
        <v>21783330</v>
      </c>
      <c r="S2" s="91">
        <f t="shared" si="0"/>
        <v>21783330</v>
      </c>
      <c r="T2" s="91">
        <f t="shared" si="0"/>
        <v>21783330</v>
      </c>
      <c r="U2" s="91">
        <f t="shared" si="0"/>
        <v>21783330</v>
      </c>
      <c r="V2" s="91">
        <f t="shared" si="0"/>
        <v>21783330</v>
      </c>
      <c r="W2" s="91">
        <f t="shared" si="0"/>
        <v>21783330</v>
      </c>
      <c r="X2" s="91">
        <f t="shared" si="0"/>
        <v>21783330</v>
      </c>
      <c r="Y2" s="91">
        <f t="shared" si="0"/>
        <v>21783330</v>
      </c>
      <c r="Z2" s="91">
        <f t="shared" si="0"/>
        <v>21783330</v>
      </c>
      <c r="AA2" s="91">
        <f t="shared" si="0"/>
        <v>21783330</v>
      </c>
      <c r="AB2" s="91">
        <f t="shared" si="0"/>
        <v>21783330</v>
      </c>
      <c r="AC2" s="91">
        <f t="shared" si="0"/>
        <v>21783330</v>
      </c>
      <c r="AD2" s="91">
        <f t="shared" si="0"/>
        <v>21783330</v>
      </c>
      <c r="AE2" s="91">
        <f t="shared" si="0"/>
        <v>21783330</v>
      </c>
      <c r="AF2" s="91">
        <f t="shared" si="0"/>
        <v>21783330</v>
      </c>
      <c r="AG2" s="91">
        <f t="shared" si="0"/>
        <v>21783330</v>
      </c>
      <c r="AH2" s="91">
        <f t="shared" si="0"/>
        <v>21783330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7859235.5092126029</v>
      </c>
      <c r="C2" s="5">
        <f>SUMIFS(Imports_new!C$10:C$33,Imports_new!$A$10:$A$33,$A2)</f>
        <v>7859235.5092126029</v>
      </c>
      <c r="D2" s="5">
        <f>SUMIFS(Imports_new!D$10:D$33,Imports_new!$A$10:$A$33,$A2)</f>
        <v>7859235.5092126029</v>
      </c>
      <c r="E2" s="5">
        <f>SUMIFS(Imports_new!E$10:E$33,Imports_new!$A$10:$A$33,$A2)</f>
        <v>6445549.745747814</v>
      </c>
      <c r="F2" s="5">
        <f>SUMIFS(Imports_new!F$10:F$33,Imports_new!$A$10:$A$33,$A2)</f>
        <v>5708455.6545381444</v>
      </c>
      <c r="G2" s="5">
        <f>SUMIFS(Imports_new!G$10:G$33,Imports_new!$A$10:$A$33,$A2)</f>
        <v>5534472.217620451</v>
      </c>
      <c r="H2" s="5">
        <f>SUMIFS(Imports_new!H$10:H$33,Imports_new!$A$10:$A$33,$A2)</f>
        <v>5100880.5084788073</v>
      </c>
      <c r="I2" s="5">
        <f>SUMIFS(Imports_new!I$10:I$33,Imports_new!$A$10:$A$33,$A2)</f>
        <v>3923500.2985321581</v>
      </c>
      <c r="J2" s="5">
        <f>SUMIFS(Imports_new!J$10:J$33,Imports_new!$A$10:$A$33,$A2)</f>
        <v>4042482.0354220811</v>
      </c>
      <c r="K2" s="5">
        <f>SUMIFS(Imports_new!K$10:K$33,Imports_new!$A$10:$A$33,$A2)</f>
        <v>4164615.4303095457</v>
      </c>
      <c r="L2" s="5">
        <f>SUMIFS(Imports_new!L$10:L$33,Imports_new!$A$10:$A$33,$A2)</f>
        <v>3924998.2174581932</v>
      </c>
      <c r="M2" s="5">
        <f>SUMIFS(Imports_new!M$10:M$33,Imports_new!$A$10:$A$33,$A2)</f>
        <v>3924998.2174581932</v>
      </c>
      <c r="N2" s="5">
        <f>SUMIFS(Imports_new!N$10:N$33,Imports_new!$A$10:$A$33,$A2)</f>
        <v>3924998.2174581932</v>
      </c>
      <c r="O2" s="5">
        <f>SUMIFS(Imports_new!O$10:O$33,Imports_new!$A$10:$A$33,$A2)</f>
        <v>3924998.2174581932</v>
      </c>
      <c r="P2" s="5">
        <f>SUMIFS(Imports_new!P$10:P$33,Imports_new!$A$10:$A$33,$A2)</f>
        <v>3924998.2174581932</v>
      </c>
      <c r="Q2" s="5">
        <f>SUMIFS(Imports_new!Q$10:Q$33,Imports_new!$A$10:$A$33,$A2)</f>
        <v>3924998.2174581932</v>
      </c>
      <c r="R2" s="5">
        <f>SUMIFS(Imports_new!R$10:R$33,Imports_new!$A$10:$A$33,$A2)</f>
        <v>3924998.2174581932</v>
      </c>
      <c r="S2" s="5">
        <f>SUMIFS(Imports_new!S$10:S$33,Imports_new!$A$10:$A$33,$A2)</f>
        <v>3924998.2174581932</v>
      </c>
      <c r="T2" s="5">
        <f>SUMIFS(Imports_new!T$10:T$33,Imports_new!$A$10:$A$33,$A2)</f>
        <v>3924998.2174581932</v>
      </c>
      <c r="U2" s="5">
        <f>SUMIFS(Imports_new!U$10:U$33,Imports_new!$A$10:$A$33,$A2)</f>
        <v>3924998.2174581932</v>
      </c>
      <c r="V2" s="5">
        <f>SUMIFS(Imports_new!V$10:V$33,Imports_new!$A$10:$A$33,$A2)</f>
        <v>3924998.2174581932</v>
      </c>
      <c r="W2" s="5">
        <f>SUMIFS(Imports_new!W$10:W$33,Imports_new!$A$10:$A$33,$A2)</f>
        <v>3924998.2174581932</v>
      </c>
      <c r="X2" s="5">
        <f>SUMIFS(Imports_new!X$10:X$33,Imports_new!$A$10:$A$33,$A2)</f>
        <v>3924998.2174581932</v>
      </c>
      <c r="Y2" s="5">
        <f>SUMIFS(Imports_new!Y$10:Y$33,Imports_new!$A$10:$A$33,$A2)</f>
        <v>3924998.2174581932</v>
      </c>
      <c r="Z2" s="5">
        <f>SUMIFS(Imports_new!Z$10:Z$33,Imports_new!$A$10:$A$33,$A2)</f>
        <v>3924998.2174581932</v>
      </c>
      <c r="AA2" s="5">
        <f>SUMIFS(Imports_new!AA$10:AA$33,Imports_new!$A$10:$A$33,$A2)</f>
        <v>3924998.2174581932</v>
      </c>
      <c r="AB2" s="5">
        <f>SUMIFS(Imports_new!AB$10:AB$33,Imports_new!$A$10:$A$33,$A2)</f>
        <v>3924998.2174581932</v>
      </c>
      <c r="AC2" s="5">
        <f>SUMIFS(Imports_new!AC$10:AC$33,Imports_new!$A$10:$A$33,$A2)</f>
        <v>3924998.2174581932</v>
      </c>
      <c r="AD2" s="5">
        <f>SUMIFS(Imports_new!AD$10:AD$33,Imports_new!$A$10:$A$33,$A2)</f>
        <v>3924998.2174581932</v>
      </c>
      <c r="AE2" s="5">
        <f>SUMIFS(Imports_new!AE$10:AE$33,Imports_new!$A$10:$A$33,$A2)</f>
        <v>3924998.2174581932</v>
      </c>
      <c r="AF2" s="5">
        <f>SUMIFS(Imports_new!AF$10:AF$33,Imports_new!$A$10:$A$33,$A2)</f>
        <v>3924998.2174581932</v>
      </c>
    </row>
    <row r="3" spans="1:32">
      <c r="A3" s="2" t="s">
        <v>347</v>
      </c>
      <c r="B3" s="5">
        <f>SUMIFS(Imports_new!B$10:B$33,Imports_new!$A$10:$A$33,$A3)</f>
        <v>7003338.1440748563</v>
      </c>
      <c r="C3" s="5">
        <f>SUMIFS(Imports_new!C$10:C$33,Imports_new!$A$10:$A$33,$A3)</f>
        <v>7003338.1440748563</v>
      </c>
      <c r="D3" s="5">
        <f>SUMIFS(Imports_new!D$10:D$33,Imports_new!$A$10:$A$33,$A3)</f>
        <v>7003338.1440748563</v>
      </c>
      <c r="E3" s="5">
        <f>SUMIFS(Imports_new!E$10:E$33,Imports_new!$A$10:$A$33,$A3)</f>
        <v>7694004.4540546825</v>
      </c>
      <c r="F3" s="5">
        <f>SUMIFS(Imports_new!F$10:F$33,Imports_new!$A$10:$A$33,$A3)</f>
        <v>8239546.0579898655</v>
      </c>
      <c r="G3" s="5">
        <f>SUMIFS(Imports_new!G$10:G$33,Imports_new!$A$10:$A$33,$A3)</f>
        <v>8182669.1458631018</v>
      </c>
      <c r="H3" s="5">
        <f>SUMIFS(Imports_new!H$10:H$33,Imports_new!$A$10:$A$33,$A3)</f>
        <v>8132455.8093043426</v>
      </c>
      <c r="I3" s="5">
        <f>SUMIFS(Imports_new!I$10:I$33,Imports_new!$A$10:$A$33,$A3)</f>
        <v>7886982.6979017835</v>
      </c>
      <c r="J3" s="5">
        <f>SUMIFS(Imports_new!J$10:J$33,Imports_new!$A$10:$A$33,$A3)</f>
        <v>6296530.949670502</v>
      </c>
      <c r="K3" s="5">
        <f>SUMIFS(Imports_new!K$10:K$33,Imports_new!$A$10:$A$33,$A3)</f>
        <v>5651288.2103040237</v>
      </c>
      <c r="L3" s="5">
        <f>SUMIFS(Imports_new!L$10:L$33,Imports_new!$A$10:$A$33,$A3)</f>
        <v>3852782.408496927</v>
      </c>
      <c r="M3" s="5">
        <f>SUMIFS(Imports_new!M$10:M$33,Imports_new!$A$10:$A$33,$A3)</f>
        <v>3852782.408496927</v>
      </c>
      <c r="N3" s="5">
        <f>SUMIFS(Imports_new!N$10:N$33,Imports_new!$A$10:$A$33,$A3)</f>
        <v>3852782.408496927</v>
      </c>
      <c r="O3" s="5">
        <f>SUMIFS(Imports_new!O$10:O$33,Imports_new!$A$10:$A$33,$A3)</f>
        <v>3852782.408496927</v>
      </c>
      <c r="P3" s="5">
        <f>SUMIFS(Imports_new!P$10:P$33,Imports_new!$A$10:$A$33,$A3)</f>
        <v>3852782.408496927</v>
      </c>
      <c r="Q3" s="5">
        <f>SUMIFS(Imports_new!Q$10:Q$33,Imports_new!$A$10:$A$33,$A3)</f>
        <v>3852782.408496927</v>
      </c>
      <c r="R3" s="5">
        <f>SUMIFS(Imports_new!R$10:R$33,Imports_new!$A$10:$A$33,$A3)</f>
        <v>3852782.408496927</v>
      </c>
      <c r="S3" s="5">
        <f>SUMIFS(Imports_new!S$10:S$33,Imports_new!$A$10:$A$33,$A3)</f>
        <v>3852782.408496927</v>
      </c>
      <c r="T3" s="5">
        <f>SUMIFS(Imports_new!T$10:T$33,Imports_new!$A$10:$A$33,$A3)</f>
        <v>3852782.408496927</v>
      </c>
      <c r="U3" s="5">
        <f>SUMIFS(Imports_new!U$10:U$33,Imports_new!$A$10:$A$33,$A3)</f>
        <v>3852782.408496927</v>
      </c>
      <c r="V3" s="5">
        <f>SUMIFS(Imports_new!V$10:V$33,Imports_new!$A$10:$A$33,$A3)</f>
        <v>3852782.408496927</v>
      </c>
      <c r="W3" s="5">
        <f>SUMIFS(Imports_new!W$10:W$33,Imports_new!$A$10:$A$33,$A3)</f>
        <v>3852782.408496927</v>
      </c>
      <c r="X3" s="5">
        <f>SUMIFS(Imports_new!X$10:X$33,Imports_new!$A$10:$A$33,$A3)</f>
        <v>3852782.408496927</v>
      </c>
      <c r="Y3" s="5">
        <f>SUMIFS(Imports_new!Y$10:Y$33,Imports_new!$A$10:$A$33,$A3)</f>
        <v>3852782.408496927</v>
      </c>
      <c r="Z3" s="5">
        <f>SUMIFS(Imports_new!Z$10:Z$33,Imports_new!$A$10:$A$33,$A3)</f>
        <v>3852782.408496927</v>
      </c>
      <c r="AA3" s="5">
        <f>SUMIFS(Imports_new!AA$10:AA$33,Imports_new!$A$10:$A$33,$A3)</f>
        <v>3852782.408496927</v>
      </c>
      <c r="AB3" s="5">
        <f>SUMIFS(Imports_new!AB$10:AB$33,Imports_new!$A$10:$A$33,$A3)</f>
        <v>3852782.408496927</v>
      </c>
      <c r="AC3" s="5">
        <f>SUMIFS(Imports_new!AC$10:AC$33,Imports_new!$A$10:$A$33,$A3)</f>
        <v>3852782.408496927</v>
      </c>
      <c r="AD3" s="5">
        <f>SUMIFS(Imports_new!AD$10:AD$33,Imports_new!$A$10:$A$33,$A3)</f>
        <v>3852782.408496927</v>
      </c>
      <c r="AE3" s="5">
        <f>SUMIFS(Imports_new!AE$10:AE$33,Imports_new!$A$10:$A$33,$A3)</f>
        <v>3852782.408496927</v>
      </c>
      <c r="AF3" s="5">
        <f>SUMIFS(Imports_new!AF$10:AF$33,Imports_new!$A$10:$A$33,$A3)</f>
        <v>3852782.408496927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7671546.7843573736</v>
      </c>
      <c r="C5" s="5">
        <f>SUMIFS(Imports_new!C$10:C$33,Imports_new!$A$10:$A$33,$A5)</f>
        <v>7671546.7843573736</v>
      </c>
      <c r="D5" s="5">
        <f>SUMIFS(Imports_new!D$10:D$33,Imports_new!$A$10:$A$33,$A5)</f>
        <v>7671546.7843573736</v>
      </c>
      <c r="E5" s="5">
        <f>SUMIFS(Imports_new!E$10:E$33,Imports_new!$A$10:$A$33,$A5)</f>
        <v>8113880.129760595</v>
      </c>
      <c r="F5" s="5">
        <f>SUMIFS(Imports_new!F$10:F$33,Imports_new!$A$10:$A$33,$A5)</f>
        <v>8220517.1693799617</v>
      </c>
      <c r="G5" s="5">
        <f>SUMIFS(Imports_new!G$10:G$33,Imports_new!$A$10:$A$33,$A5)</f>
        <v>8401049.3685941938</v>
      </c>
      <c r="H5" s="5">
        <f>SUMIFS(Imports_new!H$10:H$33,Imports_new!$A$10:$A$33,$A5)</f>
        <v>8563146.0637868326</v>
      </c>
      <c r="I5" s="5">
        <f>SUMIFS(Imports_new!I$10:I$33,Imports_new!$A$10:$A$33,$A5)</f>
        <v>8462739.7594213001</v>
      </c>
      <c r="J5" s="5">
        <f>SUMIFS(Imports_new!J$10:J$33,Imports_new!$A$10:$A$33,$A5)</f>
        <v>8884077.8961460739</v>
      </c>
      <c r="K5" s="5">
        <f>SUMIFS(Imports_new!K$10:K$33,Imports_new!$A$10:$A$33,$A5)</f>
        <v>8855141.9140603319</v>
      </c>
      <c r="L5" s="5">
        <f>SUMIFS(Imports_new!L$10:L$33,Imports_new!$A$10:$A$33,$A5)</f>
        <v>8314730.9390147589</v>
      </c>
      <c r="M5" s="5">
        <f>SUMIFS(Imports_new!M$10:M$33,Imports_new!$A$10:$A$33,$A5)</f>
        <v>8314730.9390147589</v>
      </c>
      <c r="N5" s="5">
        <f>SUMIFS(Imports_new!N$10:N$33,Imports_new!$A$10:$A$33,$A5)</f>
        <v>8314730.9390147589</v>
      </c>
      <c r="O5" s="5">
        <f>SUMIFS(Imports_new!O$10:O$33,Imports_new!$A$10:$A$33,$A5)</f>
        <v>8314730.9390147589</v>
      </c>
      <c r="P5" s="5">
        <f>SUMIFS(Imports_new!P$10:P$33,Imports_new!$A$10:$A$33,$A5)</f>
        <v>8314730.9390147589</v>
      </c>
      <c r="Q5" s="5">
        <f>SUMIFS(Imports_new!Q$10:Q$33,Imports_new!$A$10:$A$33,$A5)</f>
        <v>8314730.9390147589</v>
      </c>
      <c r="R5" s="5">
        <f>SUMIFS(Imports_new!R$10:R$33,Imports_new!$A$10:$A$33,$A5)</f>
        <v>8314730.9390147589</v>
      </c>
      <c r="S5" s="5">
        <f>SUMIFS(Imports_new!S$10:S$33,Imports_new!$A$10:$A$33,$A5)</f>
        <v>8314730.9390147589</v>
      </c>
      <c r="T5" s="5">
        <f>SUMIFS(Imports_new!T$10:T$33,Imports_new!$A$10:$A$33,$A5)</f>
        <v>8314730.9390147589</v>
      </c>
      <c r="U5" s="5">
        <f>SUMIFS(Imports_new!U$10:U$33,Imports_new!$A$10:$A$33,$A5)</f>
        <v>8314730.9390147589</v>
      </c>
      <c r="V5" s="5">
        <f>SUMIFS(Imports_new!V$10:V$33,Imports_new!$A$10:$A$33,$A5)</f>
        <v>8314730.9390147589</v>
      </c>
      <c r="W5" s="5">
        <f>SUMIFS(Imports_new!W$10:W$33,Imports_new!$A$10:$A$33,$A5)</f>
        <v>8314730.9390147589</v>
      </c>
      <c r="X5" s="5">
        <f>SUMIFS(Imports_new!X$10:X$33,Imports_new!$A$10:$A$33,$A5)</f>
        <v>8314730.9390147589</v>
      </c>
      <c r="Y5" s="5">
        <f>SUMIFS(Imports_new!Y$10:Y$33,Imports_new!$A$10:$A$33,$A5)</f>
        <v>8314730.9390147589</v>
      </c>
      <c r="Z5" s="5">
        <f>SUMIFS(Imports_new!Z$10:Z$33,Imports_new!$A$10:$A$33,$A5)</f>
        <v>8314730.9390147589</v>
      </c>
      <c r="AA5" s="5">
        <f>SUMIFS(Imports_new!AA$10:AA$33,Imports_new!$A$10:$A$33,$A5)</f>
        <v>8314730.9390147589</v>
      </c>
      <c r="AB5" s="5">
        <f>SUMIFS(Imports_new!AB$10:AB$33,Imports_new!$A$10:$A$33,$A5)</f>
        <v>8314730.9390147589</v>
      </c>
      <c r="AC5" s="5">
        <f>SUMIFS(Imports_new!AC$10:AC$33,Imports_new!$A$10:$A$33,$A5)</f>
        <v>8314730.9390147589</v>
      </c>
      <c r="AD5" s="5">
        <f>SUMIFS(Imports_new!AD$10:AD$33,Imports_new!$A$10:$A$33,$A5)</f>
        <v>8314730.9390147589</v>
      </c>
      <c r="AE5" s="5">
        <f>SUMIFS(Imports_new!AE$10:AE$33,Imports_new!$A$10:$A$33,$A5)</f>
        <v>8314730.9390147589</v>
      </c>
      <c r="AF5" s="5">
        <f>SUMIFS(Imports_new!AF$10:AF$33,Imports_new!$A$10:$A$33,$A5)</f>
        <v>8314730.9390147589</v>
      </c>
    </row>
    <row r="6" spans="1:32">
      <c r="A6" s="2" t="s">
        <v>101</v>
      </c>
      <c r="B6" s="5">
        <f>SUMIFS(Imports_new!B$10:B$33,Imports_new!$A$10:$A$33,$A6)</f>
        <v>849571.99385776534</v>
      </c>
      <c r="C6" s="5">
        <f>SUMIFS(Imports_new!C$10:C$33,Imports_new!$A$10:$A$33,$A6)</f>
        <v>849571.99385776534</v>
      </c>
      <c r="D6" s="5">
        <f>SUMIFS(Imports_new!D$10:D$33,Imports_new!$A$10:$A$33,$A6)</f>
        <v>849571.99385776534</v>
      </c>
      <c r="E6" s="5">
        <f>SUMIFS(Imports_new!E$10:E$33,Imports_new!$A$10:$A$33,$A6)</f>
        <v>900657.01167690265</v>
      </c>
      <c r="F6" s="5">
        <f>SUMIFS(Imports_new!F$10:F$33,Imports_new!$A$10:$A$33,$A6)</f>
        <v>921596.80572963494</v>
      </c>
      <c r="G6" s="5">
        <f>SUMIFS(Imports_new!G$10:G$33,Imports_new!$A$10:$A$33,$A6)</f>
        <v>940617.7500610156</v>
      </c>
      <c r="H6" s="5">
        <f>SUMIFS(Imports_new!H$10:H$33,Imports_new!$A$10:$A$33,$A6)</f>
        <v>958418.54932488874</v>
      </c>
      <c r="I6" s="5">
        <f>SUMIFS(Imports_new!I$10:I$33,Imports_new!$A$10:$A$33,$A6)</f>
        <v>953556.38197367289</v>
      </c>
      <c r="J6" s="5">
        <f>SUMIFS(Imports_new!J$10:J$33,Imports_new!$A$10:$A$33,$A6)</f>
        <v>1018461.2319337245</v>
      </c>
      <c r="K6" s="5">
        <f>SUMIFS(Imports_new!K$10:K$33,Imports_new!$A$10:$A$33,$A6)</f>
        <v>1016989.4939584498</v>
      </c>
      <c r="L6" s="5">
        <f>SUMIFS(Imports_new!L$10:L$33,Imports_new!$A$10:$A$33,$A6)</f>
        <v>935851.27381234174</v>
      </c>
      <c r="M6" s="5">
        <f>SUMIFS(Imports_new!M$10:M$33,Imports_new!$A$10:$A$33,$A6)</f>
        <v>935851.27381234174</v>
      </c>
      <c r="N6" s="5">
        <f>SUMIFS(Imports_new!N$10:N$33,Imports_new!$A$10:$A$33,$A6)</f>
        <v>935851.27381234174</v>
      </c>
      <c r="O6" s="5">
        <f>SUMIFS(Imports_new!O$10:O$33,Imports_new!$A$10:$A$33,$A6)</f>
        <v>935851.27381234174</v>
      </c>
      <c r="P6" s="5">
        <f>SUMIFS(Imports_new!P$10:P$33,Imports_new!$A$10:$A$33,$A6)</f>
        <v>935851.27381234174</v>
      </c>
      <c r="Q6" s="5">
        <f>SUMIFS(Imports_new!Q$10:Q$33,Imports_new!$A$10:$A$33,$A6)</f>
        <v>935851.27381234174</v>
      </c>
      <c r="R6" s="5">
        <f>SUMIFS(Imports_new!R$10:R$33,Imports_new!$A$10:$A$33,$A6)</f>
        <v>935851.27381234174</v>
      </c>
      <c r="S6" s="5">
        <f>SUMIFS(Imports_new!S$10:S$33,Imports_new!$A$10:$A$33,$A6)</f>
        <v>935851.27381234174</v>
      </c>
      <c r="T6" s="5">
        <f>SUMIFS(Imports_new!T$10:T$33,Imports_new!$A$10:$A$33,$A6)</f>
        <v>935851.27381234174</v>
      </c>
      <c r="U6" s="5">
        <f>SUMIFS(Imports_new!U$10:U$33,Imports_new!$A$10:$A$33,$A6)</f>
        <v>935851.27381234174</v>
      </c>
      <c r="V6" s="5">
        <f>SUMIFS(Imports_new!V$10:V$33,Imports_new!$A$10:$A$33,$A6)</f>
        <v>935851.27381234174</v>
      </c>
      <c r="W6" s="5">
        <f>SUMIFS(Imports_new!W$10:W$33,Imports_new!$A$10:$A$33,$A6)</f>
        <v>935851.27381234174</v>
      </c>
      <c r="X6" s="5">
        <f>SUMIFS(Imports_new!X$10:X$33,Imports_new!$A$10:$A$33,$A6)</f>
        <v>935851.27381234174</v>
      </c>
      <c r="Y6" s="5">
        <f>SUMIFS(Imports_new!Y$10:Y$33,Imports_new!$A$10:$A$33,$A6)</f>
        <v>935851.27381234174</v>
      </c>
      <c r="Z6" s="5">
        <f>SUMIFS(Imports_new!Z$10:Z$33,Imports_new!$A$10:$A$33,$A6)</f>
        <v>935851.27381234174</v>
      </c>
      <c r="AA6" s="5">
        <f>SUMIFS(Imports_new!AA$10:AA$33,Imports_new!$A$10:$A$33,$A6)</f>
        <v>935851.27381234174</v>
      </c>
      <c r="AB6" s="5">
        <f>SUMIFS(Imports_new!AB$10:AB$33,Imports_new!$A$10:$A$33,$A6)</f>
        <v>935851.27381234174</v>
      </c>
      <c r="AC6" s="5">
        <f>SUMIFS(Imports_new!AC$10:AC$33,Imports_new!$A$10:$A$33,$A6)</f>
        <v>935851.27381234174</v>
      </c>
      <c r="AD6" s="5">
        <f>SUMIFS(Imports_new!AD$10:AD$33,Imports_new!$A$10:$A$33,$A6)</f>
        <v>935851.27381234174</v>
      </c>
      <c r="AE6" s="5">
        <f>SUMIFS(Imports_new!AE$10:AE$33,Imports_new!$A$10:$A$33,$A6)</f>
        <v>935851.27381234174</v>
      </c>
      <c r="AF6" s="5">
        <f>SUMIFS(Imports_new!AF$10:AF$33,Imports_new!$A$10:$A$33,$A6)</f>
        <v>935851.27381234174</v>
      </c>
    </row>
    <row r="7" spans="1:32">
      <c r="A7" s="2" t="s">
        <v>100</v>
      </c>
      <c r="B7" s="5">
        <f>SUMIFS(Imports_new!B$10:B$33,Imports_new!$A$10:$A$33,$A7)</f>
        <v>59885.909798902256</v>
      </c>
      <c r="C7" s="5">
        <f>SUMIFS(Imports_new!C$10:C$33,Imports_new!$A$10:$A$33,$A7)</f>
        <v>59885.909798902256</v>
      </c>
      <c r="D7" s="5">
        <f>SUMIFS(Imports_new!D$10:D$33,Imports_new!$A$10:$A$33,$A7)</f>
        <v>59885.909798902256</v>
      </c>
      <c r="E7" s="5">
        <f>SUMIFS(Imports_new!E$10:E$33,Imports_new!$A$10:$A$33,$A7)</f>
        <v>64904.243111540643</v>
      </c>
      <c r="F7" s="5">
        <f>SUMIFS(Imports_new!F$10:F$33,Imports_new!$A$10:$A$33,$A7)</f>
        <v>67452.751050003964</v>
      </c>
      <c r="G7" s="5">
        <f>SUMIFS(Imports_new!G$10:G$33,Imports_new!$A$10:$A$33,$A7)</f>
        <v>68479.351490611298</v>
      </c>
      <c r="H7" s="5">
        <f>SUMIFS(Imports_new!H$10:H$33,Imports_new!$A$10:$A$33,$A7)</f>
        <v>69489.908424676265</v>
      </c>
      <c r="I7" s="5">
        <f>SUMIFS(Imports_new!I$10:I$33,Imports_new!$A$10:$A$33,$A7)</f>
        <v>67348.539947807949</v>
      </c>
      <c r="J7" s="5">
        <f>SUMIFS(Imports_new!J$10:J$33,Imports_new!$A$10:$A$33,$A7)</f>
        <v>72184.189448670091</v>
      </c>
      <c r="K7" s="5">
        <f>SUMIFS(Imports_new!K$10:K$33,Imports_new!$A$10:$A$33,$A7)</f>
        <v>61762.769477221198</v>
      </c>
      <c r="L7" s="5">
        <f>SUMIFS(Imports_new!L$10:L$33,Imports_new!$A$10:$A$33,$A7)</f>
        <v>2033743.8342546495</v>
      </c>
      <c r="M7" s="5">
        <f>SUMIFS(Imports_new!M$10:M$33,Imports_new!$A$10:$A$33,$A7)</f>
        <v>2033743.8342546495</v>
      </c>
      <c r="N7" s="5">
        <f>SUMIFS(Imports_new!N$10:N$33,Imports_new!$A$10:$A$33,$A7)</f>
        <v>2033743.8342546495</v>
      </c>
      <c r="O7" s="5">
        <f>SUMIFS(Imports_new!O$10:O$33,Imports_new!$A$10:$A$33,$A7)</f>
        <v>2033743.8342546495</v>
      </c>
      <c r="P7" s="5">
        <f>SUMIFS(Imports_new!P$10:P$33,Imports_new!$A$10:$A$33,$A7)</f>
        <v>2033743.8342546495</v>
      </c>
      <c r="Q7" s="5">
        <f>SUMIFS(Imports_new!Q$10:Q$33,Imports_new!$A$10:$A$33,$A7)</f>
        <v>2033743.8342546495</v>
      </c>
      <c r="R7" s="5">
        <f>SUMIFS(Imports_new!R$10:R$33,Imports_new!$A$10:$A$33,$A7)</f>
        <v>2033743.8342546495</v>
      </c>
      <c r="S7" s="5">
        <f>SUMIFS(Imports_new!S$10:S$33,Imports_new!$A$10:$A$33,$A7)</f>
        <v>2033743.8342546495</v>
      </c>
      <c r="T7" s="5">
        <f>SUMIFS(Imports_new!T$10:T$33,Imports_new!$A$10:$A$33,$A7)</f>
        <v>2033743.8342546495</v>
      </c>
      <c r="U7" s="5">
        <f>SUMIFS(Imports_new!U$10:U$33,Imports_new!$A$10:$A$33,$A7)</f>
        <v>2033743.8342546495</v>
      </c>
      <c r="V7" s="5">
        <f>SUMIFS(Imports_new!V$10:V$33,Imports_new!$A$10:$A$33,$A7)</f>
        <v>2033743.8342546495</v>
      </c>
      <c r="W7" s="5">
        <f>SUMIFS(Imports_new!W$10:W$33,Imports_new!$A$10:$A$33,$A7)</f>
        <v>2033743.8342546495</v>
      </c>
      <c r="X7" s="5">
        <f>SUMIFS(Imports_new!X$10:X$33,Imports_new!$A$10:$A$33,$A7)</f>
        <v>2033743.8342546495</v>
      </c>
      <c r="Y7" s="5">
        <f>SUMIFS(Imports_new!Y$10:Y$33,Imports_new!$A$10:$A$33,$A7)</f>
        <v>2033743.8342546495</v>
      </c>
      <c r="Z7" s="5">
        <f>SUMIFS(Imports_new!Z$10:Z$33,Imports_new!$A$10:$A$33,$A7)</f>
        <v>2033743.8342546495</v>
      </c>
      <c r="AA7" s="5">
        <f>SUMIFS(Imports_new!AA$10:AA$33,Imports_new!$A$10:$A$33,$A7)</f>
        <v>2033743.8342546495</v>
      </c>
      <c r="AB7" s="5">
        <f>SUMIFS(Imports_new!AB$10:AB$33,Imports_new!$A$10:$A$33,$A7)</f>
        <v>2033743.8342546495</v>
      </c>
      <c r="AC7" s="5">
        <f>SUMIFS(Imports_new!AC$10:AC$33,Imports_new!$A$10:$A$33,$A7)</f>
        <v>2033743.8342546495</v>
      </c>
      <c r="AD7" s="5">
        <f>SUMIFS(Imports_new!AD$10:AD$33,Imports_new!$A$10:$A$33,$A7)</f>
        <v>2033743.8342546495</v>
      </c>
      <c r="AE7" s="5">
        <f>SUMIFS(Imports_new!AE$10:AE$33,Imports_new!$A$10:$A$33,$A7)</f>
        <v>2033743.8342546495</v>
      </c>
      <c r="AF7" s="5">
        <f>SUMIFS(Imports_new!AF$10:AF$33,Imports_new!$A$10:$A$33,$A7)</f>
        <v>2033743.8342546495</v>
      </c>
    </row>
    <row r="8" spans="1:32">
      <c r="A8" s="2" t="s">
        <v>102</v>
      </c>
      <c r="B8" s="5">
        <f>SUMIFS(Imports_new!B$10:B$33,Imports_new!$A$10:$A$33,$A8)</f>
        <v>1889268.8151725284</v>
      </c>
      <c r="C8" s="5">
        <f>SUMIFS(Imports_new!C$10:C$33,Imports_new!$A$10:$A$33,$A8)</f>
        <v>1889268.8151725284</v>
      </c>
      <c r="D8" s="5">
        <f>SUMIFS(Imports_new!D$10:D$33,Imports_new!$A$10:$A$33,$A8)</f>
        <v>1889268.8151725284</v>
      </c>
      <c r="E8" s="5">
        <f>SUMIFS(Imports_new!E$10:E$33,Imports_new!$A$10:$A$33,$A8)</f>
        <v>2143116.2015833636</v>
      </c>
      <c r="F8" s="5">
        <f>SUMIFS(Imports_new!F$10:F$33,Imports_new!$A$10:$A$33,$A8)</f>
        <v>2213233.7017971734</v>
      </c>
      <c r="G8" s="5">
        <f>SUMIFS(Imports_new!G$10:G$33,Imports_new!$A$10:$A$33,$A8)</f>
        <v>2243872.5902281771</v>
      </c>
      <c r="H8" s="5">
        <f>SUMIFS(Imports_new!H$10:H$33,Imports_new!$A$10:$A$33,$A8)</f>
        <v>2354798.0880642277</v>
      </c>
      <c r="I8" s="5">
        <f>SUMIFS(Imports_new!I$10:I$33,Imports_new!$A$10:$A$33,$A8)</f>
        <v>3503871.2664489788</v>
      </c>
      <c r="J8" s="5">
        <f>SUMIFS(Imports_new!J$10:J$33,Imports_new!$A$10:$A$33,$A8)</f>
        <v>4228267.5752096316</v>
      </c>
      <c r="K8" s="5">
        <f>SUMIFS(Imports_new!K$10:K$33,Imports_new!$A$10:$A$33,$A8)</f>
        <v>4286205.5190001931</v>
      </c>
      <c r="L8" s="5">
        <f>SUMIFS(Imports_new!L$10:L$33,Imports_new!$A$10:$A$33,$A8)</f>
        <v>5024223.8269923758</v>
      </c>
      <c r="M8" s="5">
        <f>SUMIFS(Imports_new!M$10:M$33,Imports_new!$A$10:$A$33,$A8)</f>
        <v>5024223.8269923758</v>
      </c>
      <c r="N8" s="5">
        <f>SUMIFS(Imports_new!N$10:N$33,Imports_new!$A$10:$A$33,$A8)</f>
        <v>5024223.8269923758</v>
      </c>
      <c r="O8" s="5">
        <f>SUMIFS(Imports_new!O$10:O$33,Imports_new!$A$10:$A$33,$A8)</f>
        <v>5024223.8269923758</v>
      </c>
      <c r="P8" s="5">
        <f>SUMIFS(Imports_new!P$10:P$33,Imports_new!$A$10:$A$33,$A8)</f>
        <v>5024223.8269923758</v>
      </c>
      <c r="Q8" s="5">
        <f>SUMIFS(Imports_new!Q$10:Q$33,Imports_new!$A$10:$A$33,$A8)</f>
        <v>5024223.8269923758</v>
      </c>
      <c r="R8" s="5">
        <f>SUMIFS(Imports_new!R$10:R$33,Imports_new!$A$10:$A$33,$A8)</f>
        <v>5024223.8269923758</v>
      </c>
      <c r="S8" s="5">
        <f>SUMIFS(Imports_new!S$10:S$33,Imports_new!$A$10:$A$33,$A8)</f>
        <v>5024223.8269923758</v>
      </c>
      <c r="T8" s="5">
        <f>SUMIFS(Imports_new!T$10:T$33,Imports_new!$A$10:$A$33,$A8)</f>
        <v>5024223.8269923758</v>
      </c>
      <c r="U8" s="5">
        <f>SUMIFS(Imports_new!U$10:U$33,Imports_new!$A$10:$A$33,$A8)</f>
        <v>5024223.8269923758</v>
      </c>
      <c r="V8" s="5">
        <f>SUMIFS(Imports_new!V$10:V$33,Imports_new!$A$10:$A$33,$A8)</f>
        <v>5024223.8269923758</v>
      </c>
      <c r="W8" s="5">
        <f>SUMIFS(Imports_new!W$10:W$33,Imports_new!$A$10:$A$33,$A8)</f>
        <v>5024223.8269923758</v>
      </c>
      <c r="X8" s="5">
        <f>SUMIFS(Imports_new!X$10:X$33,Imports_new!$A$10:$A$33,$A8)</f>
        <v>5024223.8269923758</v>
      </c>
      <c r="Y8" s="5">
        <f>SUMIFS(Imports_new!Y$10:Y$33,Imports_new!$A$10:$A$33,$A8)</f>
        <v>5024223.8269923758</v>
      </c>
      <c r="Z8" s="5">
        <f>SUMIFS(Imports_new!Z$10:Z$33,Imports_new!$A$10:$A$33,$A8)</f>
        <v>5024223.8269923758</v>
      </c>
      <c r="AA8" s="5">
        <f>SUMIFS(Imports_new!AA$10:AA$33,Imports_new!$A$10:$A$33,$A8)</f>
        <v>5024223.8269923758</v>
      </c>
      <c r="AB8" s="5">
        <f>SUMIFS(Imports_new!AB$10:AB$33,Imports_new!$A$10:$A$33,$A8)</f>
        <v>5024223.8269923758</v>
      </c>
      <c r="AC8" s="5">
        <f>SUMIFS(Imports_new!AC$10:AC$33,Imports_new!$A$10:$A$33,$A8)</f>
        <v>5024223.8269923758</v>
      </c>
      <c r="AD8" s="5">
        <f>SUMIFS(Imports_new!AD$10:AD$33,Imports_new!$A$10:$A$33,$A8)</f>
        <v>5024223.8269923758</v>
      </c>
      <c r="AE8" s="5">
        <f>SUMIFS(Imports_new!AE$10:AE$33,Imports_new!$A$10:$A$33,$A8)</f>
        <v>5024223.8269923758</v>
      </c>
      <c r="AF8" s="5">
        <f>SUMIFS(Imports_new!AF$10:AF$33,Imports_new!$A$10:$A$33,$A8)</f>
        <v>5024223.8269923758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122987.27191000362</v>
      </c>
      <c r="C10" s="5">
        <f>SUMIFS(Imports_new!C$10:C$33,Imports_new!$A$10:$A$33,$A10)</f>
        <v>122987.27191000362</v>
      </c>
      <c r="D10" s="5">
        <f>SUMIFS(Imports_new!D$10:D$33,Imports_new!$A$10:$A$33,$A10)</f>
        <v>122987.27191000362</v>
      </c>
      <c r="E10" s="5">
        <f>SUMIFS(Imports_new!E$10:E$33,Imports_new!$A$10:$A$33,$A10)</f>
        <v>95431.137160062019</v>
      </c>
      <c r="F10" s="5">
        <f>SUMIFS(Imports_new!F$10:F$33,Imports_new!$A$10:$A$33,$A10)</f>
        <v>74088.024706978729</v>
      </c>
      <c r="G10" s="5">
        <f>SUMIFS(Imports_new!G$10:G$33,Imports_new!$A$10:$A$33,$A10)</f>
        <v>74942.788198463197</v>
      </c>
      <c r="H10" s="5">
        <f>SUMIFS(Imports_new!H$10:H$33,Imports_new!$A$10:$A$33,$A10)</f>
        <v>76380.423944037684</v>
      </c>
      <c r="I10" s="5">
        <f>SUMIFS(Imports_new!I$10:I$33,Imports_new!$A$10:$A$33,$A10)</f>
        <v>74172.398942217056</v>
      </c>
      <c r="J10" s="5">
        <f>SUMIFS(Imports_new!J$10:J$33,Imports_new!$A$10:$A$33,$A10)</f>
        <v>79905.374356333923</v>
      </c>
      <c r="K10" s="5">
        <f>SUMIFS(Imports_new!K$10:K$33,Imports_new!$A$10:$A$33,$A10)</f>
        <v>79604.234102605289</v>
      </c>
      <c r="L10" s="5">
        <f>SUMIFS(Imports_new!L$10:L$33,Imports_new!$A$10:$A$33,$A10)</f>
        <v>74374.752594893871</v>
      </c>
      <c r="M10" s="5">
        <f>SUMIFS(Imports_new!M$10:M$33,Imports_new!$A$10:$A$33,$A10)</f>
        <v>74374.752594893871</v>
      </c>
      <c r="N10" s="5">
        <f>SUMIFS(Imports_new!N$10:N$33,Imports_new!$A$10:$A$33,$A10)</f>
        <v>74374.752594893871</v>
      </c>
      <c r="O10" s="5">
        <f>SUMIFS(Imports_new!O$10:O$33,Imports_new!$A$10:$A$33,$A10)</f>
        <v>74374.752594893871</v>
      </c>
      <c r="P10" s="5">
        <f>SUMIFS(Imports_new!P$10:P$33,Imports_new!$A$10:$A$33,$A10)</f>
        <v>74374.752594893871</v>
      </c>
      <c r="Q10" s="5">
        <f>SUMIFS(Imports_new!Q$10:Q$33,Imports_new!$A$10:$A$33,$A10)</f>
        <v>74374.752594893871</v>
      </c>
      <c r="R10" s="5">
        <f>SUMIFS(Imports_new!R$10:R$33,Imports_new!$A$10:$A$33,$A10)</f>
        <v>74374.752594893871</v>
      </c>
      <c r="S10" s="5">
        <f>SUMIFS(Imports_new!S$10:S$33,Imports_new!$A$10:$A$33,$A10)</f>
        <v>74374.752594893871</v>
      </c>
      <c r="T10" s="5">
        <f>SUMIFS(Imports_new!T$10:T$33,Imports_new!$A$10:$A$33,$A10)</f>
        <v>74374.752594893871</v>
      </c>
      <c r="U10" s="5">
        <f>SUMIFS(Imports_new!U$10:U$33,Imports_new!$A$10:$A$33,$A10)</f>
        <v>74374.752594893871</v>
      </c>
      <c r="V10" s="5">
        <f>SUMIFS(Imports_new!V$10:V$33,Imports_new!$A$10:$A$33,$A10)</f>
        <v>74374.752594893871</v>
      </c>
      <c r="W10" s="5">
        <f>SUMIFS(Imports_new!W$10:W$33,Imports_new!$A$10:$A$33,$A10)</f>
        <v>74374.752594893871</v>
      </c>
      <c r="X10" s="5">
        <f>SUMIFS(Imports_new!X$10:X$33,Imports_new!$A$10:$A$33,$A10)</f>
        <v>74374.752594893871</v>
      </c>
      <c r="Y10" s="5">
        <f>SUMIFS(Imports_new!Y$10:Y$33,Imports_new!$A$10:$A$33,$A10)</f>
        <v>74374.752594893871</v>
      </c>
      <c r="Z10" s="5">
        <f>SUMIFS(Imports_new!Z$10:Z$33,Imports_new!$A$10:$A$33,$A10)</f>
        <v>74374.752594893871</v>
      </c>
      <c r="AA10" s="5">
        <f>SUMIFS(Imports_new!AA$10:AA$33,Imports_new!$A$10:$A$33,$A10)</f>
        <v>74374.752594893871</v>
      </c>
      <c r="AB10" s="5">
        <f>SUMIFS(Imports_new!AB$10:AB$33,Imports_new!$A$10:$A$33,$A10)</f>
        <v>74374.752594893871</v>
      </c>
      <c r="AC10" s="5">
        <f>SUMIFS(Imports_new!AC$10:AC$33,Imports_new!$A$10:$A$33,$A10)</f>
        <v>74374.752594893871</v>
      </c>
      <c r="AD10" s="5">
        <f>SUMIFS(Imports_new!AD$10:AD$33,Imports_new!$A$10:$A$33,$A10)</f>
        <v>74374.752594893871</v>
      </c>
      <c r="AE10" s="5">
        <f>SUMIFS(Imports_new!AE$10:AE$33,Imports_new!$A$10:$A$33,$A10)</f>
        <v>74374.752594893871</v>
      </c>
      <c r="AF10" s="5">
        <f>SUMIFS(Imports_new!AF$10:AF$33,Imports_new!$A$10:$A$33,$A10)</f>
        <v>74374.752594893871</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2589.5716159674726</v>
      </c>
      <c r="C12" s="5">
        <f>SUMIFS(Imports_new!C$10:C$33,Imports_new!$A$10:$A$33,$A12)</f>
        <v>2589.5716159674726</v>
      </c>
      <c r="D12" s="5">
        <f>SUMIFS(Imports_new!D$10:D$33,Imports_new!$A$10:$A$33,$A12)</f>
        <v>2589.5716159674726</v>
      </c>
      <c r="E12" s="5">
        <f>SUMIFS(Imports_new!E$10:E$33,Imports_new!$A$10:$A$33,$A12)</f>
        <v>881.07690504023071</v>
      </c>
      <c r="F12" s="5">
        <f>SUMIFS(Imports_new!F$10:F$33,Imports_new!$A$10:$A$33,$A12)</f>
        <v>13533.834808237649</v>
      </c>
      <c r="G12" s="5">
        <f>SUMIFS(Imports_new!G$10:G$33,Imports_new!$A$10:$A$33,$A12)</f>
        <v>12320.787943986466</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202854.64867218764</v>
      </c>
      <c r="I15" s="5">
        <f>SUMIFS(Imports_new!I$10:I$33,Imports_new!$A$10:$A$33,$A15)</f>
        <v>586252.65683208266</v>
      </c>
      <c r="J15" s="5">
        <f>SUMIFS(Imports_new!J$10:J$33,Imports_new!$A$10:$A$33,$A15)</f>
        <v>836514.74781298242</v>
      </c>
      <c r="K15" s="5">
        <f>SUMIFS(Imports_new!K$10:K$33,Imports_new!$A$10:$A$33,$A15)</f>
        <v>1342816.4287876277</v>
      </c>
      <c r="L15" s="5">
        <f>SUMIFS(Imports_new!L$10:L$33,Imports_new!$A$10:$A$33,$A15)</f>
        <v>1297718.7473758603</v>
      </c>
      <c r="M15" s="5">
        <f>SUMIFS(Imports_new!M$10:M$33,Imports_new!$A$10:$A$33,$A15)</f>
        <v>1297718.7473758603</v>
      </c>
      <c r="N15" s="5">
        <f>SUMIFS(Imports_new!N$10:N$33,Imports_new!$A$10:$A$33,$A15)</f>
        <v>1297718.7473758603</v>
      </c>
      <c r="O15" s="5">
        <f>SUMIFS(Imports_new!O$10:O$33,Imports_new!$A$10:$A$33,$A15)</f>
        <v>1297718.7473758603</v>
      </c>
      <c r="P15" s="5">
        <f>SUMIFS(Imports_new!P$10:P$33,Imports_new!$A$10:$A$33,$A15)</f>
        <v>1297718.7473758603</v>
      </c>
      <c r="Q15" s="5">
        <f>SUMIFS(Imports_new!Q$10:Q$33,Imports_new!$A$10:$A$33,$A15)</f>
        <v>1297718.7473758603</v>
      </c>
      <c r="R15" s="5">
        <f>SUMIFS(Imports_new!R$10:R$33,Imports_new!$A$10:$A$33,$A15)</f>
        <v>1297718.7473758603</v>
      </c>
      <c r="S15" s="5">
        <f>SUMIFS(Imports_new!S$10:S$33,Imports_new!$A$10:$A$33,$A15)</f>
        <v>1297718.7473758603</v>
      </c>
      <c r="T15" s="5">
        <f>SUMIFS(Imports_new!T$10:T$33,Imports_new!$A$10:$A$33,$A15)</f>
        <v>1297718.7473758603</v>
      </c>
      <c r="U15" s="5">
        <f>SUMIFS(Imports_new!U$10:U$33,Imports_new!$A$10:$A$33,$A15)</f>
        <v>1297718.7473758603</v>
      </c>
      <c r="V15" s="5">
        <f>SUMIFS(Imports_new!V$10:V$33,Imports_new!$A$10:$A$33,$A15)</f>
        <v>1297718.7473758603</v>
      </c>
      <c r="W15" s="5">
        <f>SUMIFS(Imports_new!W$10:W$33,Imports_new!$A$10:$A$33,$A15)</f>
        <v>1297718.7473758603</v>
      </c>
      <c r="X15" s="5">
        <f>SUMIFS(Imports_new!X$10:X$33,Imports_new!$A$10:$A$33,$A15)</f>
        <v>1297718.7473758603</v>
      </c>
      <c r="Y15" s="5">
        <f>SUMIFS(Imports_new!Y$10:Y$33,Imports_new!$A$10:$A$33,$A15)</f>
        <v>1297718.7473758603</v>
      </c>
      <c r="Z15" s="5">
        <f>SUMIFS(Imports_new!Z$10:Z$33,Imports_new!$A$10:$A$33,$A15)</f>
        <v>1297718.7473758603</v>
      </c>
      <c r="AA15" s="5">
        <f>SUMIFS(Imports_new!AA$10:AA$33,Imports_new!$A$10:$A$33,$A15)</f>
        <v>1297718.7473758603</v>
      </c>
      <c r="AB15" s="5">
        <f>SUMIFS(Imports_new!AB$10:AB$33,Imports_new!$A$10:$A$33,$A15)</f>
        <v>1297718.7473758603</v>
      </c>
      <c r="AC15" s="5">
        <f>SUMIFS(Imports_new!AC$10:AC$33,Imports_new!$A$10:$A$33,$A15)</f>
        <v>1297718.7473758603</v>
      </c>
      <c r="AD15" s="5">
        <f>SUMIFS(Imports_new!AD$10:AD$33,Imports_new!$A$10:$A$33,$A15)</f>
        <v>1297718.7473758603</v>
      </c>
      <c r="AE15" s="5">
        <f>SUMIFS(Imports_new!AE$10:AE$33,Imports_new!$A$10:$A$33,$A15)</f>
        <v>1297718.7473758603</v>
      </c>
      <c r="AF15" s="5">
        <f>SUMIFS(Imports_new!AF$10:AF$33,Imports_new!$A$10:$A$33,$A15)</f>
        <v>1297718.7473758603</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21783330</v>
      </c>
      <c r="C2">
        <f>exports!E2</f>
        <v>21783330</v>
      </c>
      <c r="D2">
        <f>exports!F2</f>
        <v>21783330</v>
      </c>
      <c r="E2">
        <f>exports!G2</f>
        <v>21783330</v>
      </c>
      <c r="F2">
        <f>exports!H2</f>
        <v>21783330</v>
      </c>
      <c r="G2">
        <f>exports!I2</f>
        <v>21783330</v>
      </c>
      <c r="H2">
        <f>exports!J2</f>
        <v>21783330</v>
      </c>
      <c r="I2">
        <f>exports!K2</f>
        <v>21783330</v>
      </c>
      <c r="J2">
        <f>exports!L2</f>
        <v>21783330</v>
      </c>
      <c r="K2">
        <f>exports!M2</f>
        <v>21783330</v>
      </c>
      <c r="L2">
        <f>exports!N2</f>
        <v>21783330</v>
      </c>
      <c r="M2">
        <f>exports!O2</f>
        <v>21783330</v>
      </c>
      <c r="N2">
        <f>exports!P2</f>
        <v>21783330</v>
      </c>
      <c r="O2">
        <f>exports!Q2</f>
        <v>21783330</v>
      </c>
      <c r="P2">
        <f>exports!R2</f>
        <v>21783330</v>
      </c>
      <c r="Q2">
        <f>exports!S2</f>
        <v>21783330</v>
      </c>
      <c r="R2">
        <f>exports!T2</f>
        <v>21783330</v>
      </c>
      <c r="S2">
        <f>exports!U2</f>
        <v>21783330</v>
      </c>
      <c r="T2">
        <f>exports!V2</f>
        <v>21783330</v>
      </c>
      <c r="U2">
        <f>exports!W2</f>
        <v>21783330</v>
      </c>
      <c r="V2">
        <f>exports!X2</f>
        <v>21783330</v>
      </c>
      <c r="W2">
        <f>exports!Y2</f>
        <v>21783330</v>
      </c>
      <c r="X2">
        <f>exports!Z2</f>
        <v>21783330</v>
      </c>
      <c r="Y2">
        <f>exports!AA2</f>
        <v>21783330</v>
      </c>
      <c r="Z2">
        <f>exports!AB2</f>
        <v>21783330</v>
      </c>
      <c r="AA2">
        <f>exports!AC2</f>
        <v>21783330</v>
      </c>
      <c r="AB2">
        <f>exports!AD2</f>
        <v>21783330</v>
      </c>
      <c r="AC2">
        <f>exports!AE2</f>
        <v>21783330</v>
      </c>
      <c r="AD2">
        <f>exports!AF2</f>
        <v>21783330</v>
      </c>
      <c r="AE2">
        <f>exports!AG2</f>
        <v>21783330</v>
      </c>
      <c r="AF2">
        <f>exports!AH2</f>
        <v>21783330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49.551264574434811</v>
      </c>
      <c r="C2" s="12">
        <f>SUMIFS('State Generation Costs Calcs'!C105:C155,'State Generation Costs Calcs'!$A$105:$A$155,About!$B$2)*About!$A$67</f>
        <v>48.584972767017575</v>
      </c>
      <c r="D2" s="12">
        <f>SUMIFS('State Generation Costs Calcs'!D105:D155,'State Generation Costs Calcs'!$A$105:$A$155,About!$B$2)*About!$A$67</f>
        <v>47.682463834735657</v>
      </c>
      <c r="E2" s="12">
        <f>SUMIFS('State Generation Costs Calcs'!E105:E155,'State Generation Costs Calcs'!$A$105:$A$155,About!$B$2)*About!$A$67</f>
        <v>46.940270518105542</v>
      </c>
      <c r="F2" s="12">
        <f>SUMIFS('State Generation Costs Calcs'!F105:F155,'State Generation Costs Calcs'!$A$105:$A$155,About!$B$2)*About!$A$67</f>
        <v>46.736571158948159</v>
      </c>
      <c r="G2" s="12">
        <f>SUMIFS('State Generation Costs Calcs'!G105:G155,'State Generation Costs Calcs'!$A$105:$A$155,About!$B$2)*About!$A$67</f>
        <v>46.800829195054085</v>
      </c>
      <c r="H2" s="12">
        <f>SUMIFS('State Generation Costs Calcs'!H105:H155,'State Generation Costs Calcs'!$A$105:$A$155,About!$B$2)*About!$A$67</f>
        <v>47.24514607905602</v>
      </c>
      <c r="I2" s="12">
        <f>SUMIFS('State Generation Costs Calcs'!I105:I155,'State Generation Costs Calcs'!$A$105:$A$155,About!$B$2)*About!$A$67</f>
        <v>47.64745316451824</v>
      </c>
      <c r="J2" s="12">
        <f>SUMIFS('State Generation Costs Calcs'!J105:J155,'State Generation Costs Calcs'!$A$105:$A$155,About!$B$2)*About!$A$67</f>
        <v>47.433777014354938</v>
      </c>
      <c r="K2" s="12">
        <f>SUMIFS('State Generation Costs Calcs'!K105:K155,'State Generation Costs Calcs'!$A$105:$A$155,About!$B$2)*About!$A$67</f>
        <v>46.810458808507917</v>
      </c>
      <c r="L2" s="12">
        <f>SUMIFS('State Generation Costs Calcs'!L105:L155,'State Generation Costs Calcs'!$A$105:$A$155,About!$B$2)*About!$A$67</f>
        <v>46.094970033482831</v>
      </c>
      <c r="M2" s="12">
        <f>SUMIFS('State Generation Costs Calcs'!M105:M155,'State Generation Costs Calcs'!$A$105:$A$155,About!$B$2)*About!$A$67</f>
        <v>45.466862919800143</v>
      </c>
      <c r="N2" s="12">
        <f>SUMIFS('State Generation Costs Calcs'!N105:N155,'State Generation Costs Calcs'!$A$105:$A$155,About!$B$2)*About!$A$67</f>
        <v>44.801841736600693</v>
      </c>
      <c r="O2" s="12">
        <f>SUMIFS('State Generation Costs Calcs'!O105:O155,'State Generation Costs Calcs'!$A$105:$A$155,About!$B$2)*About!$A$67</f>
        <v>44.451313461604471</v>
      </c>
      <c r="P2" s="12">
        <f>SUMIFS('State Generation Costs Calcs'!P105:P155,'State Generation Costs Calcs'!$A$105:$A$155,About!$B$2)*About!$A$67</f>
        <v>44.364103677151419</v>
      </c>
      <c r="Q2" s="12">
        <f>SUMIFS('State Generation Costs Calcs'!Q105:Q155,'State Generation Costs Calcs'!$A$105:$A$155,About!$B$2)*About!$A$67</f>
        <v>43.963221164148351</v>
      </c>
      <c r="R2" s="12">
        <f>SUMIFS('State Generation Costs Calcs'!R105:R155,'State Generation Costs Calcs'!$A$105:$A$155,About!$B$2)*About!$A$67</f>
        <v>43.477136806301637</v>
      </c>
      <c r="S2" s="12">
        <f>SUMIFS('State Generation Costs Calcs'!S105:S155,'State Generation Costs Calcs'!$A$105:$A$155,About!$B$2)*About!$A$67</f>
        <v>43.131571455041659</v>
      </c>
      <c r="T2" s="12">
        <f>SUMIFS('State Generation Costs Calcs'!T105:T155,'State Generation Costs Calcs'!$A$105:$A$155,About!$B$2)*About!$A$67</f>
        <v>42.988603972969869</v>
      </c>
      <c r="U2" s="12">
        <f>SUMIFS('State Generation Costs Calcs'!U105:U155,'State Generation Costs Calcs'!$A$105:$A$155,About!$B$2)*About!$A$67</f>
        <v>42.87011260939817</v>
      </c>
      <c r="V2" s="12">
        <f>SUMIFS('State Generation Costs Calcs'!V105:V155,'State Generation Costs Calcs'!$A$105:$A$155,About!$B$2)*About!$A$67</f>
        <v>42.418126415980517</v>
      </c>
      <c r="W2" s="12">
        <f>SUMIFS('State Generation Costs Calcs'!W105:W155,'State Generation Costs Calcs'!$A$105:$A$155,About!$B$2)*About!$A$67</f>
        <v>42.003789704836798</v>
      </c>
      <c r="X2" s="12">
        <f>SUMIFS('State Generation Costs Calcs'!X105:X155,'State Generation Costs Calcs'!$A$105:$A$155,About!$B$2)*About!$A$67</f>
        <v>41.768952927137555</v>
      </c>
      <c r="Y2" s="12">
        <f>SUMIFS('State Generation Costs Calcs'!Y105:Y155,'State Generation Costs Calcs'!$A$105:$A$155,About!$B$2)*About!$A$67</f>
        <v>41.505278047332801</v>
      </c>
      <c r="Z2" s="12">
        <f>SUMIFS('State Generation Costs Calcs'!Z105:Z155,'State Generation Costs Calcs'!$A$105:$A$155,About!$B$2)*About!$A$67</f>
        <v>41.35137925390157</v>
      </c>
      <c r="AA2" s="12">
        <f>SUMIFS('State Generation Costs Calcs'!AA105:AA155,'State Generation Costs Calcs'!$A$105:$A$155,About!$B$2)*About!$A$67</f>
        <v>41.24087820853596</v>
      </c>
      <c r="AB2" s="12">
        <f>SUMIFS('State Generation Costs Calcs'!AB105:AB155,'State Generation Costs Calcs'!$A$105:$A$155,About!$B$2)*About!$A$67</f>
        <v>41.074197152014385</v>
      </c>
      <c r="AC2" s="12">
        <f>SUMIFS('State Generation Costs Calcs'!AC105:AC155,'State Generation Costs Calcs'!$A$105:$A$155,About!$B$2)*About!$A$67</f>
        <v>41.078431130722578</v>
      </c>
      <c r="AD2" s="12">
        <f>SUMIFS('State Generation Costs Calcs'!AD105:AD155,'State Generation Costs Calcs'!$A$105:$A$155,About!$B$2)*About!$A$67</f>
        <v>41.119317053175195</v>
      </c>
      <c r="AE2" s="12">
        <f>SUMIFS('State Generation Costs Calcs'!AE105:AE155,'State Generation Costs Calcs'!$A$105:$A$155,About!$B$2)*About!$A$67</f>
        <v>41.07070495385873</v>
      </c>
      <c r="AF2" s="12">
        <f>SUMIFS('State Generation Costs Calcs'!AF105:AF155,'State Generation Costs Calcs'!$A$105:$A$155,About!$B$2)*About!$A$67</f>
        <v>41.047795221381364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49.551264574434811</v>
      </c>
      <c r="C2" s="12">
        <f>SUMIFS('State Generation Costs Calcs'!C105:C155,'State Generation Costs Calcs'!$A$105:$A$155,About!$B$2)*About!$A$67</f>
        <v>48.584972767017575</v>
      </c>
      <c r="D2" s="12">
        <f>SUMIFS('State Generation Costs Calcs'!D105:D155,'State Generation Costs Calcs'!$A$105:$A$155,About!$B$2)*About!$A$67</f>
        <v>47.682463834735657</v>
      </c>
      <c r="E2" s="12">
        <f>SUMIFS('State Generation Costs Calcs'!E105:E155,'State Generation Costs Calcs'!$A$105:$A$155,About!$B$2)*About!$A$67</f>
        <v>46.940270518105542</v>
      </c>
      <c r="F2" s="12">
        <f>SUMIFS('State Generation Costs Calcs'!F105:F155,'State Generation Costs Calcs'!$A$105:$A$155,About!$B$2)*About!$A$67</f>
        <v>46.736571158948159</v>
      </c>
      <c r="G2" s="12">
        <f>SUMIFS('State Generation Costs Calcs'!G105:G155,'State Generation Costs Calcs'!$A$105:$A$155,About!$B$2)*About!$A$67</f>
        <v>46.800829195054085</v>
      </c>
      <c r="H2" s="12">
        <f>SUMIFS('State Generation Costs Calcs'!H105:H155,'State Generation Costs Calcs'!$A$105:$A$155,About!$B$2)*About!$A$67</f>
        <v>47.24514607905602</v>
      </c>
      <c r="I2" s="12">
        <f>SUMIFS('State Generation Costs Calcs'!I105:I155,'State Generation Costs Calcs'!$A$105:$A$155,About!$B$2)*About!$A$67</f>
        <v>47.64745316451824</v>
      </c>
      <c r="J2" s="12">
        <f>SUMIFS('State Generation Costs Calcs'!J105:J155,'State Generation Costs Calcs'!$A$105:$A$155,About!$B$2)*About!$A$67</f>
        <v>47.433777014354938</v>
      </c>
      <c r="K2" s="12">
        <f>SUMIFS('State Generation Costs Calcs'!K105:K155,'State Generation Costs Calcs'!$A$105:$A$155,About!$B$2)*About!$A$67</f>
        <v>46.810458808507917</v>
      </c>
      <c r="L2" s="12">
        <f>SUMIFS('State Generation Costs Calcs'!L105:L155,'State Generation Costs Calcs'!$A$105:$A$155,About!$B$2)*About!$A$67</f>
        <v>46.094970033482831</v>
      </c>
      <c r="M2" s="12">
        <f>SUMIFS('State Generation Costs Calcs'!M105:M155,'State Generation Costs Calcs'!$A$105:$A$155,About!$B$2)*About!$A$67</f>
        <v>45.466862919800143</v>
      </c>
      <c r="N2" s="12">
        <f>SUMIFS('State Generation Costs Calcs'!N105:N155,'State Generation Costs Calcs'!$A$105:$A$155,About!$B$2)*About!$A$67</f>
        <v>44.801841736600693</v>
      </c>
      <c r="O2" s="12">
        <f>SUMIFS('State Generation Costs Calcs'!O105:O155,'State Generation Costs Calcs'!$A$105:$A$155,About!$B$2)*About!$A$67</f>
        <v>44.451313461604471</v>
      </c>
      <c r="P2" s="12">
        <f>SUMIFS('State Generation Costs Calcs'!P105:P155,'State Generation Costs Calcs'!$A$105:$A$155,About!$B$2)*About!$A$67</f>
        <v>44.364103677151419</v>
      </c>
      <c r="Q2" s="12">
        <f>SUMIFS('State Generation Costs Calcs'!Q105:Q155,'State Generation Costs Calcs'!$A$105:$A$155,About!$B$2)*About!$A$67</f>
        <v>43.963221164148351</v>
      </c>
      <c r="R2" s="12">
        <f>SUMIFS('State Generation Costs Calcs'!R105:R155,'State Generation Costs Calcs'!$A$105:$A$155,About!$B$2)*About!$A$67</f>
        <v>43.477136806301637</v>
      </c>
      <c r="S2" s="12">
        <f>SUMIFS('State Generation Costs Calcs'!S105:S155,'State Generation Costs Calcs'!$A$105:$A$155,About!$B$2)*About!$A$67</f>
        <v>43.131571455041659</v>
      </c>
      <c r="T2" s="12">
        <f>SUMIFS('State Generation Costs Calcs'!T105:T155,'State Generation Costs Calcs'!$A$105:$A$155,About!$B$2)*About!$A$67</f>
        <v>42.988603972969869</v>
      </c>
      <c r="U2" s="12">
        <f>SUMIFS('State Generation Costs Calcs'!U105:U155,'State Generation Costs Calcs'!$A$105:$A$155,About!$B$2)*About!$A$67</f>
        <v>42.87011260939817</v>
      </c>
      <c r="V2" s="12">
        <f>SUMIFS('State Generation Costs Calcs'!V105:V155,'State Generation Costs Calcs'!$A$105:$A$155,About!$B$2)*About!$A$67</f>
        <v>42.418126415980517</v>
      </c>
      <c r="W2" s="12">
        <f>SUMIFS('State Generation Costs Calcs'!W105:W155,'State Generation Costs Calcs'!$A$105:$A$155,About!$B$2)*About!$A$67</f>
        <v>42.003789704836798</v>
      </c>
      <c r="X2" s="12">
        <f>SUMIFS('State Generation Costs Calcs'!X105:X155,'State Generation Costs Calcs'!$A$105:$A$155,About!$B$2)*About!$A$67</f>
        <v>41.768952927137555</v>
      </c>
      <c r="Y2" s="12">
        <f>SUMIFS('State Generation Costs Calcs'!Y105:Y155,'State Generation Costs Calcs'!$A$105:$A$155,About!$B$2)*About!$A$67</f>
        <v>41.505278047332801</v>
      </c>
      <c r="Z2" s="12">
        <f>SUMIFS('State Generation Costs Calcs'!Z105:Z155,'State Generation Costs Calcs'!$A$105:$A$155,About!$B$2)*About!$A$67</f>
        <v>41.35137925390157</v>
      </c>
      <c r="AA2" s="12">
        <f>SUMIFS('State Generation Costs Calcs'!AA105:AA155,'State Generation Costs Calcs'!$A$105:$A$155,About!$B$2)*About!$A$67</f>
        <v>41.24087820853596</v>
      </c>
      <c r="AB2" s="12">
        <f>SUMIFS('State Generation Costs Calcs'!AB105:AB155,'State Generation Costs Calcs'!$A$105:$A$155,About!$B$2)*About!$A$67</f>
        <v>41.074197152014385</v>
      </c>
      <c r="AC2" s="12">
        <f>SUMIFS('State Generation Costs Calcs'!AC105:AC155,'State Generation Costs Calcs'!$A$105:$A$155,About!$B$2)*About!$A$67</f>
        <v>41.078431130722578</v>
      </c>
      <c r="AD2" s="12">
        <f>SUMIFS('State Generation Costs Calcs'!AD105:AD155,'State Generation Costs Calcs'!$A$105:$A$155,About!$B$2)*About!$A$67</f>
        <v>41.119317053175195</v>
      </c>
      <c r="AE2" s="12">
        <f>SUMIFS('State Generation Costs Calcs'!AE105:AE155,'State Generation Costs Calcs'!$A$105:$A$155,About!$B$2)*About!$A$67</f>
        <v>41.07070495385873</v>
      </c>
      <c r="AF2" s="12">
        <f>SUMIFS('State Generation Costs Calcs'!AF105:AF155,'State Generation Costs Calcs'!$A$105:$A$155,About!$B$2)*About!$A$67</f>
        <v>41.047795221381364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2024-01-10T18:46:40Z</dcterms:modified>
</cp:coreProperties>
</file>