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SC\elec\EIaE\"/>
    </mc:Choice>
  </mc:AlternateContent>
  <xr:revisionPtr revIDLastSave="0" documentId="8_{A2D4B1E6-D955-4F33-B01D-007B5292C850}"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L101" i="25"/>
  <c r="M101"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238" i="25" l="1"/>
  <c r="M238" i="25" s="1"/>
  <c r="S6" i="26"/>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L157" i="25"/>
  <c r="M157" i="25" s="1"/>
  <c r="L13" i="25"/>
  <c r="M13" i="25" s="1"/>
  <c r="L201" i="25"/>
  <c r="M201" i="25" s="1"/>
  <c r="L82" i="25"/>
  <c r="M82" i="25" s="1"/>
  <c r="I10" i="26"/>
  <c r="L279" i="25"/>
  <c r="M279" i="25" s="1"/>
  <c r="L182" i="25"/>
  <c r="M182" i="25" s="1"/>
  <c r="AA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T14" i="26" s="1"/>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AE15" i="26"/>
  <c r="AC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E14" i="26" l="1"/>
  <c r="Q14" i="26"/>
  <c r="W14" i="26"/>
  <c r="AA15" i="26"/>
  <c r="Z14" i="26"/>
  <c r="P14" i="26"/>
  <c r="D12" i="28"/>
  <c r="D31" i="28"/>
  <c r="B31" i="28" s="1"/>
  <c r="D27" i="28"/>
  <c r="D30" i="28"/>
  <c r="D26" i="28"/>
  <c r="D22" i="28"/>
  <c r="D33" i="28"/>
  <c r="D25" i="3" s="1"/>
  <c r="D25" i="28"/>
  <c r="B25" i="28" s="1"/>
  <c r="D29" i="28"/>
  <c r="D17" i="28"/>
  <c r="D9" i="3" s="1"/>
  <c r="L15" i="26"/>
  <c r="AD15" i="26"/>
  <c r="S15" i="26"/>
  <c r="D21" i="28"/>
  <c r="D32" i="28"/>
  <c r="D24" i="3" s="1"/>
  <c r="D20" i="3"/>
  <c r="C28" i="28"/>
  <c r="B28" i="28"/>
  <c r="Y15" i="26"/>
  <c r="D4" i="3"/>
  <c r="B12" i="28"/>
  <c r="C12" i="28"/>
  <c r="D22" i="3"/>
  <c r="B30" i="28"/>
  <c r="C30" i="28"/>
  <c r="O14" i="26"/>
  <c r="D19" i="3"/>
  <c r="B27" i="28"/>
  <c r="C27" i="28"/>
  <c r="D14" i="3"/>
  <c r="C22" i="28"/>
  <c r="B22" i="28"/>
  <c r="D23" i="3"/>
  <c r="C15" i="26"/>
  <c r="C32" i="28"/>
  <c r="C24" i="3" s="1"/>
  <c r="B32" i="28"/>
  <c r="B24" i="3" s="1"/>
  <c r="K14" i="26"/>
  <c r="D21" i="3"/>
  <c r="B29" i="28"/>
  <c r="C29" i="28"/>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3" l="1"/>
  <c r="C17" i="28"/>
  <c r="B17" i="28"/>
  <c r="C33" i="28"/>
  <c r="C31" i="28"/>
  <c r="C25" i="28"/>
  <c r="B33" i="28"/>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G35" i="28"/>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K978" i="22"/>
  <c r="P978" i="22"/>
  <c r="O978" i="22"/>
  <c r="L978" i="22"/>
  <c r="G973" i="22"/>
  <c r="N969" i="22"/>
  <c r="H970"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F1079" i="22"/>
  <c r="P1080" i="22"/>
  <c r="Q1084" i="22"/>
  <c r="R1079" i="22"/>
  <c r="F1086" i="22"/>
  <c r="L1075" i="22"/>
  <c r="P1074" i="22"/>
  <c r="O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K1010" i="22"/>
  <c r="L1005" i="22"/>
  <c r="M1000" i="22"/>
  <c r="F1001" i="22"/>
  <c r="K1011" i="22"/>
  <c r="L1006" i="22"/>
  <c r="M1007" i="22"/>
  <c r="N1002" i="22"/>
  <c r="K1012"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N1132" i="22"/>
  <c r="J1128" i="22"/>
  <c r="O1127" i="22"/>
  <c r="Q1125" i="22"/>
  <c r="P1122" i="22"/>
  <c r="P1133" i="22"/>
  <c r="H1133" i="22"/>
  <c r="J1131" i="22"/>
  <c r="I1128" i="22"/>
  <c r="R1123" i="22"/>
  <c r="J1123" i="22"/>
  <c r="L1121" i="22"/>
  <c r="F1119" i="22"/>
  <c r="I1131" i="22"/>
  <c r="N1130" i="22"/>
  <c r="F1130" i="22"/>
  <c r="R1126" i="22"/>
  <c r="G1125" i="22"/>
  <c r="L1124" i="22"/>
  <c r="Q1123" i="22"/>
  <c r="P1120" i="22"/>
  <c r="M1119" i="22"/>
  <c r="N1133" i="22"/>
  <c r="P1131" i="22"/>
  <c r="H1131" i="22"/>
  <c r="R1129" i="22"/>
  <c r="J1129" i="22"/>
  <c r="L1127" i="22"/>
  <c r="Q1126" i="22"/>
  <c r="I1126" i="22"/>
  <c r="N1125" i="22"/>
  <c r="K1124" i="22"/>
  <c r="P1123" i="22"/>
  <c r="R1121" i="22"/>
  <c r="J1121" i="22"/>
  <c r="O1120" i="22"/>
  <c r="G1120" i="22"/>
  <c r="M1133" i="22"/>
  <c r="R1132" i="22"/>
  <c r="O1131" i="22"/>
  <c r="G1131" i="22"/>
  <c r="L1130" i="22"/>
  <c r="Q1129" i="22"/>
  <c r="N1128" i="22"/>
  <c r="F1128" i="22"/>
  <c r="P1126" i="22"/>
  <c r="H1126" i="22"/>
  <c r="M1125" i="22"/>
  <c r="R1124" i="22"/>
  <c r="O1123" i="22"/>
  <c r="G1123" i="22"/>
  <c r="Q1121" i="22"/>
  <c r="I1121" i="22"/>
  <c r="N1120" i="22"/>
  <c r="F1120" i="22"/>
  <c r="L1133" i="22"/>
  <c r="Q1132" i="22"/>
  <c r="N1131" i="22"/>
  <c r="F1131" i="22"/>
  <c r="K1130" i="22"/>
  <c r="P1129" i="22"/>
  <c r="M1128" i="22"/>
  <c r="R1127" i="22"/>
  <c r="O1126" i="22"/>
  <c r="G1126" i="22"/>
  <c r="L1125" i="22"/>
  <c r="Q1124" i="22"/>
  <c r="N1123" i="22"/>
  <c r="F1123" i="22"/>
  <c r="P1121" i="22"/>
  <c r="H1121" i="22"/>
  <c r="M1120" i="22"/>
  <c r="R1119" i="22"/>
  <c r="K1133" i="22"/>
  <c r="P1132" i="22"/>
  <c r="M1131" i="22"/>
  <c r="R1130" i="22"/>
  <c r="J1130" i="22"/>
  <c r="O1129" i="22"/>
  <c r="L1128" i="22"/>
  <c r="Q1127" i="22"/>
  <c r="I1127" i="22"/>
  <c r="N1126" i="22"/>
  <c r="F1126" i="22"/>
  <c r="K1125" i="22"/>
  <c r="P1124" i="22"/>
  <c r="M1123" i="22"/>
  <c r="R1122" i="22"/>
  <c r="J1122" i="22"/>
  <c r="O1121" i="22"/>
  <c r="G1121" i="22"/>
  <c r="L1120" i="22"/>
  <c r="Q1119" i="22"/>
  <c r="R1133" i="22"/>
  <c r="J1133" i="22"/>
  <c r="O1132" i="22"/>
  <c r="G1132" i="22"/>
  <c r="L1131" i="22"/>
  <c r="Q1130" i="22"/>
  <c r="I1130" i="22"/>
  <c r="F1129" i="22"/>
  <c r="K1128" i="22"/>
  <c r="P1127" i="22"/>
  <c r="H1127" i="22"/>
  <c r="M1126" i="22"/>
  <c r="R1125" i="22"/>
  <c r="J1125" i="22"/>
  <c r="G1124" i="22"/>
  <c r="L1123" i="22"/>
  <c r="Q1122" i="22"/>
  <c r="I1122" i="22"/>
  <c r="N1121" i="22"/>
  <c r="F1121" i="22"/>
  <c r="K1120"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M1129" i="22" l="1"/>
  <c r="N1124" i="22"/>
  <c r="O1119" i="22"/>
  <c r="G1130" i="22"/>
  <c r="H1125" i="22"/>
  <c r="Q1133" i="22"/>
  <c r="R1128" i="22"/>
  <c r="F1124" i="22"/>
  <c r="G1119" i="22"/>
  <c r="L1129" i="22"/>
  <c r="M1124" i="22"/>
  <c r="N1119" i="22"/>
  <c r="F1132" i="22"/>
  <c r="G1127" i="22"/>
  <c r="H1122" i="22"/>
  <c r="M1132" i="22"/>
  <c r="N1127" i="22"/>
  <c r="O1122" i="22"/>
  <c r="G1133" i="22"/>
  <c r="H1128" i="22"/>
  <c r="I1123" i="22"/>
  <c r="F1133" i="22"/>
  <c r="G1128" i="22"/>
  <c r="H1123" i="22"/>
  <c r="K1131" i="22"/>
  <c r="L1126" i="22"/>
  <c r="M1121" i="22"/>
  <c r="R1131" i="22"/>
  <c r="F1127" i="22"/>
  <c r="G1122" i="22"/>
  <c r="L1132" i="22"/>
  <c r="M1127" i="22"/>
  <c r="H70" i="23" s="1"/>
  <c r="N1122" i="22"/>
  <c r="K1132" i="22"/>
  <c r="E54" i="23"/>
  <c r="L1086" i="22"/>
  <c r="I1088" i="22"/>
  <c r="J1083" i="22"/>
  <c r="K1078" i="22"/>
  <c r="G1085" i="22"/>
  <c r="H1080" i="22"/>
  <c r="N1085" i="22"/>
  <c r="O1080" i="22"/>
  <c r="H1086" i="22"/>
  <c r="I1081" i="22"/>
  <c r="J1076" i="22"/>
  <c r="I1084" i="22"/>
  <c r="J1079" i="22"/>
  <c r="K1085" i="22"/>
  <c r="L1080" i="22"/>
  <c r="R1085" i="22"/>
  <c r="F1081" i="22"/>
  <c r="I1076" i="22"/>
  <c r="M1075" i="22"/>
  <c r="Q1074" i="22"/>
  <c r="H1074" i="22"/>
  <c r="G1074" i="22"/>
  <c r="F1074" i="22"/>
  <c r="J1080" i="22"/>
  <c r="Q1085" i="22"/>
  <c r="N1087" i="22"/>
  <c r="O1082" i="22"/>
  <c r="P1077" i="22"/>
  <c r="L1084" i="22"/>
  <c r="G72" i="23" s="1"/>
  <c r="M1079" i="22"/>
  <c r="F1085" i="22"/>
  <c r="G1080" i="22"/>
  <c r="M1085" i="22"/>
  <c r="N1080" i="22"/>
  <c r="M1088" i="22"/>
  <c r="N1083" i="22"/>
  <c r="O1078" i="22"/>
  <c r="J63" i="23" s="1"/>
  <c r="P1084" i="22"/>
  <c r="Q1079" i="22"/>
  <c r="J1085" i="22"/>
  <c r="K1080" i="22"/>
  <c r="N1075" i="22"/>
  <c r="R1074" i="22"/>
  <c r="I1074" i="22"/>
  <c r="D67" i="23" s="1"/>
  <c r="H1082" i="22"/>
  <c r="C70" i="23" s="1"/>
  <c r="M1081" i="22"/>
  <c r="R1080" i="22"/>
  <c r="Q1077" i="22"/>
  <c r="I1085" i="22"/>
  <c r="F1087" i="22"/>
  <c r="G1082" i="22"/>
  <c r="P1088" i="22"/>
  <c r="Q1083" i="22"/>
  <c r="R1078" i="22"/>
  <c r="K1084" i="22"/>
  <c r="L1079" i="22"/>
  <c r="R1084" i="22"/>
  <c r="F1080" i="22"/>
  <c r="R1087" i="22"/>
  <c r="F1083" i="22"/>
  <c r="G1078" i="22"/>
  <c r="B63" i="23" s="1"/>
  <c r="H1084" i="22"/>
  <c r="I1079" i="22"/>
  <c r="O1084" i="22"/>
  <c r="P1079" i="22"/>
  <c r="F1075" i="22"/>
  <c r="J1074" i="22"/>
  <c r="J1078" i="22"/>
  <c r="I1078" i="22"/>
  <c r="F1078" i="22"/>
  <c r="R1077" i="22"/>
  <c r="G1077" i="22"/>
  <c r="N1084" i="22"/>
  <c r="K1086" i="22"/>
  <c r="L1081" i="22"/>
  <c r="H1088" i="22"/>
  <c r="I1083" i="22"/>
  <c r="O1088" i="22"/>
  <c r="P1083" i="22"/>
  <c r="Q1078" i="22"/>
  <c r="J1084" i="22"/>
  <c r="K1079" i="22"/>
  <c r="J1087" i="22"/>
  <c r="K1082" i="22"/>
  <c r="F70" i="23" s="1"/>
  <c r="L1088" i="22"/>
  <c r="M1083" i="22"/>
  <c r="N1078" i="22"/>
  <c r="G1084" i="22"/>
  <c r="H1079" i="22"/>
  <c r="K1074" i="22"/>
  <c r="L1078" i="22"/>
  <c r="K1077" i="22"/>
  <c r="F68" i="23" s="1"/>
  <c r="J1077" i="22"/>
  <c r="E68" i="23" s="1"/>
  <c r="I1077" i="22"/>
  <c r="H1077" i="22"/>
  <c r="K1076" i="22"/>
  <c r="R1088" i="22"/>
  <c r="F1084" i="22"/>
  <c r="P1085" i="22"/>
  <c r="Q1080" i="22"/>
  <c r="L64" i="23" s="1"/>
  <c r="M1087" i="22"/>
  <c r="N1082" i="22"/>
  <c r="G1088" i="22"/>
  <c r="H1083" i="22"/>
  <c r="N1088" i="22"/>
  <c r="O1083" i="22"/>
  <c r="P1078" i="22"/>
  <c r="O1086" i="22"/>
  <c r="P1081" i="22"/>
  <c r="K61" i="23" s="1"/>
  <c r="Q1087" i="22"/>
  <c r="R1082" i="22"/>
  <c r="K1088" i="22"/>
  <c r="L1083" i="22"/>
  <c r="M1078" i="22"/>
  <c r="G1079" i="22"/>
  <c r="L1077" i="22"/>
  <c r="G68" i="23" s="1"/>
  <c r="O1076" i="22"/>
  <c r="N1076" i="22"/>
  <c r="M1076" i="22"/>
  <c r="L1076" i="22"/>
  <c r="O1075" i="22"/>
  <c r="J1088" i="22"/>
  <c r="K1083" i="22"/>
  <c r="H1085" i="22"/>
  <c r="I1080" i="22"/>
  <c r="D64" i="23" s="1"/>
  <c r="R1086" i="22"/>
  <c r="F1082" i="22"/>
  <c r="L1087" i="22"/>
  <c r="M1082" i="22"/>
  <c r="F1088" i="22"/>
  <c r="G1083" i="22"/>
  <c r="H1078" i="22"/>
  <c r="G1086" i="22"/>
  <c r="H1081" i="22"/>
  <c r="I1087" i="22"/>
  <c r="J1082" i="22"/>
  <c r="P1087" i="22"/>
  <c r="Q1082" i="22"/>
  <c r="O1079" i="22"/>
  <c r="N1077" i="22"/>
  <c r="I68" i="23" s="1"/>
  <c r="P1076" i="22"/>
  <c r="K66" i="23" s="1"/>
  <c r="F1076" i="22"/>
  <c r="R1075" i="22"/>
  <c r="Q1075" i="22"/>
  <c r="P1075" i="22"/>
  <c r="G1075" i="22"/>
  <c r="O1087" i="22"/>
  <c r="P1082" i="22"/>
  <c r="M1084" i="22"/>
  <c r="H72" i="23" s="1"/>
  <c r="N1079" i="22"/>
  <c r="J1086" i="22"/>
  <c r="K1081" i="22"/>
  <c r="Q1086" i="22"/>
  <c r="R1081" i="22"/>
  <c r="K1087" i="22"/>
  <c r="L1082" i="22"/>
  <c r="G70" i="23" s="1"/>
  <c r="M1077" i="22"/>
  <c r="H68" i="23" s="1"/>
  <c r="L1085" i="22"/>
  <c r="M1080" i="22"/>
  <c r="N1086" i="22"/>
  <c r="O1081" i="22"/>
  <c r="H1087" i="22"/>
  <c r="I1082" i="22"/>
  <c r="O1077" i="22"/>
  <c r="Q1076" i="22"/>
  <c r="L66" i="23" s="1"/>
  <c r="G1076" i="22"/>
  <c r="K1075" i="22"/>
  <c r="J1075" i="22"/>
  <c r="I1075" i="22"/>
  <c r="H1075" i="22"/>
  <c r="L1074" i="22"/>
  <c r="P1009" i="22"/>
  <c r="Q1004" i="22"/>
  <c r="L63" i="23" s="1"/>
  <c r="R999" i="22"/>
  <c r="O1009" i="22"/>
  <c r="P1004" i="22"/>
  <c r="Q999" i="22"/>
  <c r="I1010" i="22"/>
  <c r="J1005" i="22"/>
  <c r="K1000" i="22"/>
  <c r="P1010" i="22"/>
  <c r="K73" i="23" s="1"/>
  <c r="Q1005" i="22"/>
  <c r="R1000" i="22"/>
  <c r="J1011" i="22"/>
  <c r="K1006" i="22"/>
  <c r="L1001" i="22"/>
  <c r="Q1011" i="22"/>
  <c r="R1006" i="22"/>
  <c r="M61" i="23" s="1"/>
  <c r="F1002" i="22"/>
  <c r="P1011" i="22"/>
  <c r="Q1006" i="22"/>
  <c r="R1001" i="22"/>
  <c r="O1011" i="22"/>
  <c r="P1006" i="22"/>
  <c r="Q1001" i="22"/>
  <c r="H1009" i="22"/>
  <c r="C72" i="23" s="1"/>
  <c r="I1004" i="22"/>
  <c r="D63" i="23" s="1"/>
  <c r="J999" i="22"/>
  <c r="G1009" i="22"/>
  <c r="H1004" i="22"/>
  <c r="I999" i="22"/>
  <c r="N1009" i="22"/>
  <c r="O1004" i="22"/>
  <c r="P999" i="22"/>
  <c r="H1010" i="22"/>
  <c r="C73" i="23" s="1"/>
  <c r="I1005" i="22"/>
  <c r="J1000" i="22"/>
  <c r="O1010" i="22"/>
  <c r="P1005" i="22"/>
  <c r="Q1000" i="22"/>
  <c r="I1011" i="22"/>
  <c r="J1006" i="22"/>
  <c r="E61" i="23" s="1"/>
  <c r="K1001" i="22"/>
  <c r="F66" i="23" s="1"/>
  <c r="H1011" i="22"/>
  <c r="I1006" i="22"/>
  <c r="J1001" i="22"/>
  <c r="G1011" i="22"/>
  <c r="H1006" i="22"/>
  <c r="I1001" i="22"/>
  <c r="L1013" i="22"/>
  <c r="M1008" i="22"/>
  <c r="N1003" i="22"/>
  <c r="K1013" i="22"/>
  <c r="L1008" i="22"/>
  <c r="M1003" i="22"/>
  <c r="R1013" i="22"/>
  <c r="F1009" i="22"/>
  <c r="G1004" i="22"/>
  <c r="H999" i="22"/>
  <c r="M1009" i="22"/>
  <c r="N1004" i="22"/>
  <c r="O999" i="22"/>
  <c r="G1010" i="22"/>
  <c r="H1005" i="22"/>
  <c r="I1000" i="22"/>
  <c r="N1010" i="22"/>
  <c r="I73" i="23" s="1"/>
  <c r="O1005" i="22"/>
  <c r="J64" i="23" s="1"/>
  <c r="P1000" i="22"/>
  <c r="M1010" i="22"/>
  <c r="N1005" i="22"/>
  <c r="O1000" i="22"/>
  <c r="L1010" i="22"/>
  <c r="M1005" i="22"/>
  <c r="N1000" i="22"/>
  <c r="I60" i="23" s="1"/>
  <c r="Q1012" i="22"/>
  <c r="R1007" i="22"/>
  <c r="F1003" i="22"/>
  <c r="P1012" i="22"/>
  <c r="Q1007" i="22"/>
  <c r="R1002" i="22"/>
  <c r="J1013" i="22"/>
  <c r="K1008" i="22"/>
  <c r="F62" i="23" s="1"/>
  <c r="L1003" i="22"/>
  <c r="G63" i="23" s="1"/>
  <c r="Q1013" i="22"/>
  <c r="R1008" i="22"/>
  <c r="F1004" i="22"/>
  <c r="G999" i="22"/>
  <c r="L1009" i="22"/>
  <c r="M1004" i="22"/>
  <c r="N999" i="22"/>
  <c r="I67" i="23" s="1"/>
  <c r="F1010" i="22"/>
  <c r="G1005" i="22"/>
  <c r="H1000" i="22"/>
  <c r="R1009" i="22"/>
  <c r="F1005" i="22"/>
  <c r="G1000" i="22"/>
  <c r="Q1009" i="22"/>
  <c r="R1004" i="22"/>
  <c r="F1000" i="22"/>
  <c r="I1012" i="22"/>
  <c r="J1007" i="22"/>
  <c r="K1002" i="22"/>
  <c r="H1012" i="22"/>
  <c r="I1007" i="22"/>
  <c r="J1002" i="22"/>
  <c r="O1012" i="22"/>
  <c r="P1007" i="22"/>
  <c r="K70" i="23" s="1"/>
  <c r="Q1002" i="22"/>
  <c r="I1013" i="22"/>
  <c r="J1008" i="22"/>
  <c r="K1003" i="22"/>
  <c r="P1013" i="22"/>
  <c r="Q1008" i="22"/>
  <c r="R1003" i="22"/>
  <c r="F999" i="22"/>
  <c r="K1009" i="22"/>
  <c r="L1004" i="22"/>
  <c r="M999" i="22"/>
  <c r="J1009" i="22"/>
  <c r="K1004" i="22"/>
  <c r="L999" i="22"/>
  <c r="I1009" i="22"/>
  <c r="J1004" i="22"/>
  <c r="K999" i="22"/>
  <c r="N1011" i="22"/>
  <c r="O1006" i="22"/>
  <c r="P1001" i="22"/>
  <c r="M1011" i="22"/>
  <c r="N1006" i="22"/>
  <c r="O1001" i="22"/>
  <c r="J66" i="23" s="1"/>
  <c r="G1012" i="22"/>
  <c r="H1007" i="22"/>
  <c r="I1002" i="22"/>
  <c r="N1012" i="22"/>
  <c r="O1007" i="22"/>
  <c r="P1002" i="22"/>
  <c r="H1013" i="22"/>
  <c r="I1008" i="22"/>
  <c r="J1003" i="22"/>
  <c r="O1013" i="22"/>
  <c r="P1008" i="22"/>
  <c r="Q1003" i="22"/>
  <c r="N1013" i="22"/>
  <c r="O1008" i="22"/>
  <c r="P1003" i="22"/>
  <c r="M1013" i="22"/>
  <c r="H65" i="23" s="1"/>
  <c r="N1008" i="22"/>
  <c r="I62" i="23" s="1"/>
  <c r="O1003" i="22"/>
  <c r="F1011" i="22"/>
  <c r="G1006" i="22"/>
  <c r="H1001" i="22"/>
  <c r="R1010" i="22"/>
  <c r="F1006" i="22"/>
  <c r="G1001" i="22"/>
  <c r="B66" i="23" s="1"/>
  <c r="L1011" i="22"/>
  <c r="G65" i="23" s="1"/>
  <c r="M1006" i="22"/>
  <c r="N1001" i="22"/>
  <c r="F1012" i="22"/>
  <c r="G1007" i="22"/>
  <c r="H1002" i="22"/>
  <c r="M1012" i="22"/>
  <c r="N1007" i="22"/>
  <c r="O1002" i="22"/>
  <c r="J68" i="23" s="1"/>
  <c r="G1013" i="22"/>
  <c r="H1008" i="22"/>
  <c r="I1003" i="22"/>
  <c r="F1013" i="22"/>
  <c r="G1008" i="22"/>
  <c r="H1003" i="22"/>
  <c r="R1012" i="22"/>
  <c r="F1008" i="22"/>
  <c r="G1003" i="22"/>
  <c r="O982" i="22"/>
  <c r="P977" i="22"/>
  <c r="I983" i="22"/>
  <c r="J978" i="22"/>
  <c r="P983" i="22"/>
  <c r="Q978" i="22"/>
  <c r="L62" i="23" s="1"/>
  <c r="G983" i="22"/>
  <c r="B65" i="23" s="1"/>
  <c r="H978" i="22"/>
  <c r="F983" i="22"/>
  <c r="G978" i="22"/>
  <c r="M983" i="22"/>
  <c r="N978" i="22"/>
  <c r="L983" i="22"/>
  <c r="M978" i="22"/>
  <c r="H62" i="23" s="1"/>
  <c r="P982" i="22"/>
  <c r="Q977" i="22"/>
  <c r="M972" i="22"/>
  <c r="L972" i="22"/>
  <c r="K972" i="22"/>
  <c r="J972" i="22"/>
  <c r="Q972" i="22"/>
  <c r="K973" i="22"/>
  <c r="H974" i="22"/>
  <c r="C63" i="23" s="1"/>
  <c r="F969" i="22"/>
  <c r="M969" i="22"/>
  <c r="G982" i="22"/>
  <c r="H977" i="22"/>
  <c r="N982" i="22"/>
  <c r="O977" i="22"/>
  <c r="H983" i="22"/>
  <c r="C65" i="23" s="1"/>
  <c r="I978" i="22"/>
  <c r="D62" i="23" s="1"/>
  <c r="L982" i="22"/>
  <c r="M977" i="22"/>
  <c r="K982" i="22"/>
  <c r="L977" i="22"/>
  <c r="R982" i="22"/>
  <c r="F978" i="22"/>
  <c r="Q982" i="22"/>
  <c r="R977" i="22"/>
  <c r="M70" i="23" s="1"/>
  <c r="H982" i="22"/>
  <c r="I977" i="22"/>
  <c r="R971" i="22"/>
  <c r="Q971" i="22"/>
  <c r="P971" i="22"/>
  <c r="O971" i="22"/>
  <c r="I972" i="22"/>
  <c r="I1449" i="22" s="1"/>
  <c r="P972" i="22"/>
  <c r="P1449" i="22" s="1"/>
  <c r="J973" i="22"/>
  <c r="R973" i="22"/>
  <c r="L981" i="22"/>
  <c r="M976" i="22"/>
  <c r="F982" i="22"/>
  <c r="G977" i="22"/>
  <c r="M982" i="22"/>
  <c r="N977" i="22"/>
  <c r="I70" i="23" s="1"/>
  <c r="Q981" i="22"/>
  <c r="R976" i="22"/>
  <c r="P981" i="22"/>
  <c r="Q976" i="22"/>
  <c r="J982" i="22"/>
  <c r="K977" i="22"/>
  <c r="I982" i="22"/>
  <c r="J977" i="22"/>
  <c r="E70" i="23" s="1"/>
  <c r="M981" i="22"/>
  <c r="N976" i="22"/>
  <c r="J971" i="22"/>
  <c r="I971" i="22"/>
  <c r="H971" i="22"/>
  <c r="G971" i="22"/>
  <c r="N971" i="22"/>
  <c r="N1449" i="22" s="1"/>
  <c r="H972" i="22"/>
  <c r="C68" i="23" s="1"/>
  <c r="O972" i="22"/>
  <c r="I973" i="22"/>
  <c r="Q980" i="22"/>
  <c r="R975" i="22"/>
  <c r="K981" i="22"/>
  <c r="L976" i="22"/>
  <c r="R981" i="22"/>
  <c r="M65" i="23" s="1"/>
  <c r="F977" i="22"/>
  <c r="I981" i="22"/>
  <c r="J976" i="22"/>
  <c r="H981" i="22"/>
  <c r="I976" i="22"/>
  <c r="O981" i="22"/>
  <c r="P976" i="22"/>
  <c r="N981" i="22"/>
  <c r="I65" i="23" s="1"/>
  <c r="O976" i="22"/>
  <c r="J61" i="23" s="1"/>
  <c r="R980" i="22"/>
  <c r="F976" i="22"/>
  <c r="O970" i="22"/>
  <c r="N970" i="22"/>
  <c r="M970" i="22"/>
  <c r="L970" i="22"/>
  <c r="F971" i="22"/>
  <c r="F1449" i="22" s="1"/>
  <c r="M971" i="22"/>
  <c r="H66" i="23" s="1"/>
  <c r="G972" i="22"/>
  <c r="N972" i="22"/>
  <c r="I980" i="22"/>
  <c r="J975" i="22"/>
  <c r="P980" i="22"/>
  <c r="Q975" i="22"/>
  <c r="J981" i="22"/>
  <c r="K976" i="22"/>
  <c r="K1449" i="22" s="1"/>
  <c r="N980" i="22"/>
  <c r="O975" i="22"/>
  <c r="M980" i="22"/>
  <c r="N975" i="22"/>
  <c r="G981" i="22"/>
  <c r="H976" i="22"/>
  <c r="F981" i="22"/>
  <c r="G976" i="22"/>
  <c r="B61" i="23" s="1"/>
  <c r="J980" i="22"/>
  <c r="K975" i="22"/>
  <c r="G970" i="22"/>
  <c r="F970" i="22"/>
  <c r="R969" i="22"/>
  <c r="Q969" i="22"/>
  <c r="K970" i="22"/>
  <c r="R970" i="22"/>
  <c r="R1449" i="22" s="1"/>
  <c r="L971" i="22"/>
  <c r="F972" i="22"/>
  <c r="N979" i="22"/>
  <c r="O974" i="22"/>
  <c r="H980" i="22"/>
  <c r="I975" i="22"/>
  <c r="O980" i="22"/>
  <c r="J73" i="23" s="1"/>
  <c r="P975" i="22"/>
  <c r="K64" i="23" s="1"/>
  <c r="F980" i="22"/>
  <c r="G975" i="22"/>
  <c r="R979" i="22"/>
  <c r="F975" i="22"/>
  <c r="L980" i="22"/>
  <c r="M975" i="22"/>
  <c r="K980" i="22"/>
  <c r="F73" i="23" s="1"/>
  <c r="L975" i="22"/>
  <c r="G64" i="23" s="1"/>
  <c r="O979" i="22"/>
  <c r="P974" i="22"/>
  <c r="L969" i="22"/>
  <c r="K969" i="22"/>
  <c r="J969" i="22"/>
  <c r="I969" i="22"/>
  <c r="P969" i="22"/>
  <c r="K67" i="23" s="1"/>
  <c r="J970" i="22"/>
  <c r="J1449" i="22" s="1"/>
  <c r="Q970" i="22"/>
  <c r="K971" i="22"/>
  <c r="R983" i="22"/>
  <c r="F979" i="22"/>
  <c r="G974" i="22"/>
  <c r="M979" i="22"/>
  <c r="N974" i="22"/>
  <c r="G980" i="22"/>
  <c r="B73" i="23" s="1"/>
  <c r="H975" i="22"/>
  <c r="K979" i="22"/>
  <c r="L974" i="22"/>
  <c r="J979" i="22"/>
  <c r="K974" i="22"/>
  <c r="Q979" i="22"/>
  <c r="R974" i="22"/>
  <c r="M63" i="23" s="1"/>
  <c r="P979" i="22"/>
  <c r="K72" i="23" s="1"/>
  <c r="Q974" i="22"/>
  <c r="G979" i="22"/>
  <c r="Q973" i="22"/>
  <c r="O973" i="22"/>
  <c r="N973" i="22"/>
  <c r="M973" i="22"/>
  <c r="M974" i="22"/>
  <c r="H969" i="22"/>
  <c r="C67" i="23" s="1"/>
  <c r="O969" i="22"/>
  <c r="I970" i="22"/>
  <c r="P970" i="22"/>
  <c r="O1085" i="22"/>
  <c r="H973" i="22"/>
  <c r="N983" i="22"/>
  <c r="J983" i="22"/>
  <c r="O1125" i="22"/>
  <c r="Q1131" i="22"/>
  <c r="P1125" i="22"/>
  <c r="J1120" i="22"/>
  <c r="H1130" i="22"/>
  <c r="L1002" i="22"/>
  <c r="L1012" i="22"/>
  <c r="R1005" i="22"/>
  <c r="M64" i="23" s="1"/>
  <c r="H1076" i="22"/>
  <c r="R1076" i="22"/>
  <c r="R1083" i="22"/>
  <c r="G969" i="22"/>
  <c r="K983" i="22"/>
  <c r="O983" i="22"/>
  <c r="H1132" i="22"/>
  <c r="K1122" i="22"/>
  <c r="J1127" i="22"/>
  <c r="I1132" i="22"/>
  <c r="L1122" i="22"/>
  <c r="K1127" i="22"/>
  <c r="J1132" i="22"/>
  <c r="M1122" i="22"/>
  <c r="O1128" i="22"/>
  <c r="H1120" i="22"/>
  <c r="C60" i="23" s="1"/>
  <c r="J1126" i="22"/>
  <c r="O1133" i="22"/>
  <c r="K1126" i="22"/>
  <c r="R1120" i="22"/>
  <c r="P1130" i="22"/>
  <c r="K1007" i="22"/>
  <c r="G1002" i="22"/>
  <c r="Q1010" i="22"/>
  <c r="L73" i="23" s="1"/>
  <c r="F1077" i="22"/>
  <c r="Q1081" i="22"/>
  <c r="Q1088" i="22"/>
  <c r="I974" i="22"/>
  <c r="H979" i="22"/>
  <c r="L979" i="22"/>
  <c r="J1012" i="22"/>
  <c r="F1007" i="22"/>
  <c r="L1000" i="22"/>
  <c r="G60" i="23" s="1"/>
  <c r="N1081" i="22"/>
  <c r="P1086" i="22"/>
  <c r="G1087" i="22"/>
  <c r="L973" i="22"/>
  <c r="J974" i="22"/>
  <c r="F974" i="22"/>
  <c r="K1121" i="22"/>
  <c r="P1128" i="22"/>
  <c r="K62" i="23" s="1"/>
  <c r="I1120" i="22"/>
  <c r="Q1128" i="22"/>
  <c r="K1123" i="22"/>
  <c r="I1133" i="22"/>
  <c r="M1002" i="22"/>
  <c r="R1011" i="22"/>
  <c r="K1005" i="22"/>
  <c r="F64" i="23" s="1"/>
  <c r="M1074" i="22"/>
  <c r="H67" i="23" s="1"/>
  <c r="M1086" i="22"/>
  <c r="J1081" i="22"/>
  <c r="R972" i="22"/>
  <c r="I979" i="22"/>
  <c r="R978" i="22"/>
  <c r="P1119" i="22"/>
  <c r="O1124" i="22"/>
  <c r="N1129" i="22"/>
  <c r="I1119" i="22"/>
  <c r="H1124" i="22"/>
  <c r="G1129" i="22"/>
  <c r="J1119" i="22"/>
  <c r="I1124" i="22"/>
  <c r="H1129" i="22"/>
  <c r="K1119" i="22"/>
  <c r="F67" i="23" s="1"/>
  <c r="J1124" i="22"/>
  <c r="I1129" i="22"/>
  <c r="L1119" i="22"/>
  <c r="F1125" i="22"/>
  <c r="M1130" i="22"/>
  <c r="F1122" i="22"/>
  <c r="K1129" i="22"/>
  <c r="Q1120" i="22"/>
  <c r="L60" i="23" s="1"/>
  <c r="O1130" i="22"/>
  <c r="I1125" i="22"/>
  <c r="L1007" i="22"/>
  <c r="M1001" i="22"/>
  <c r="J1010" i="22"/>
  <c r="N1074" i="22"/>
  <c r="G1081" i="22"/>
  <c r="I1086" i="22"/>
  <c r="D65" i="23" s="1"/>
  <c r="F973" i="22"/>
  <c r="P973" i="22"/>
  <c r="Q983" i="22"/>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I61" i="23"/>
  <c r="D72" i="23"/>
  <c r="E67" i="23"/>
  <c r="E66" i="23"/>
  <c r="D61" i="23"/>
  <c r="C62" i="23"/>
  <c r="B68" i="23"/>
  <c r="J67" i="23"/>
  <c r="I72" i="23"/>
  <c r="D70" i="23"/>
  <c r="L72" i="23"/>
  <c r="M66" i="23"/>
  <c r="L61" i="23"/>
  <c r="K65" i="23"/>
  <c r="F60" i="23"/>
  <c r="E64" i="23"/>
  <c r="D73" i="23"/>
  <c r="M68" i="23"/>
  <c r="L70" i="23"/>
  <c r="H64" i="23"/>
  <c r="G73" i="23"/>
  <c r="F72" i="23"/>
  <c r="E63" i="23"/>
  <c r="H63" i="23"/>
  <c r="G62" i="23"/>
  <c r="D66" i="23"/>
  <c r="C61" i="23"/>
  <c r="B62" i="23"/>
  <c r="B64" i="23"/>
  <c r="G61" i="23"/>
  <c r="F65" i="23"/>
  <c r="I66" i="23"/>
  <c r="H61" i="23"/>
  <c r="B72" i="23"/>
  <c r="J65" i="23"/>
  <c r="K63" i="23"/>
  <c r="J62" i="23"/>
  <c r="K60" i="23"/>
  <c r="M67" i="23"/>
  <c r="B70" i="23"/>
  <c r="H60" i="23"/>
  <c r="L67" i="23"/>
  <c r="Q1449" i="22"/>
  <c r="J72" i="23"/>
  <c r="G67" i="23"/>
  <c r="E72" i="23"/>
  <c r="C66" i="23"/>
  <c r="D60" i="23"/>
  <c r="C64" i="23"/>
  <c r="I63" i="23"/>
  <c r="K68" i="23"/>
  <c r="J70" i="23"/>
  <c r="L68" i="23"/>
  <c r="E73" i="23"/>
  <c r="M72" i="23"/>
  <c r="L65" i="23"/>
  <c r="F63" i="23"/>
  <c r="E62" i="23"/>
  <c r="M73" i="23"/>
  <c r="J60" i="23"/>
  <c r="I64" i="23"/>
  <c r="H73" i="23"/>
  <c r="G66" i="23"/>
  <c r="E65" i="23"/>
  <c r="B67" i="23"/>
  <c r="M62" i="23"/>
  <c r="AM10" i="26"/>
  <c r="AL14" i="26"/>
  <c r="AL15" i="26"/>
  <c r="AM11" i="26"/>
  <c r="AF93" i="23"/>
  <c r="AG87" i="23"/>
  <c r="AG93" i="23" s="1"/>
  <c r="AF101" i="23"/>
  <c r="AG88" i="23"/>
  <c r="AG101" i="23" s="1"/>
  <c r="AF96" i="23"/>
  <c r="AG82" i="23"/>
  <c r="AG96" i="23" s="1"/>
  <c r="AF100" i="23"/>
  <c r="AF99" i="23"/>
  <c r="AG83" i="23"/>
  <c r="AF92" i="23"/>
  <c r="AG86" i="23"/>
  <c r="AG92" i="23" s="1"/>
  <c r="L1449" i="22" l="1"/>
  <c r="D68" i="23"/>
  <c r="M1449" i="22"/>
  <c r="E60" i="23"/>
  <c r="F61" i="23"/>
  <c r="O1449" i="22"/>
  <c r="G1449" i="22"/>
  <c r="M60" i="23"/>
  <c r="H1449" i="22"/>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<sst xmlns="http://schemas.openxmlformats.org/spreadsheetml/2006/main" count="14165" uniqueCount="911">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</sst>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495</v>
      </c>
      <c r="C1" s="86">
        <v>45237</v>
      </c>
      <c r="D1" s="87"/>
      <c r="E1" s="87"/>
      <c r="F1" s="87"/>
      <c r="G1" s="87"/>
      <c r="H1" s="87"/>
      <c r="I1" s="87"/>
      <c r="J1" s="87"/>
      <c r="K1" s="85" t="s">
        <v>534</v>
      </c>
      <c r="L1" s="85" t="s">
        <v>536</v>
      </c>
    </row>
    <row r="2" spans="1:12">
      <c r="A2" s="1" t="s">
        <v>1</v>
      </c>
      <c r="B2" s="87" t="str">
        <f>LOOKUP(B1,K1:L50,L1:L50)</f>
        <v>SC</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SC</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SC</v>
      </c>
      <c r="C7" s="91">
        <f t="shared" ref="C7:AE7" si="3">SUMIFS(C$20:C$119,$B$20:$B$119,$B$7,$A$20:$A$119,$A$7)</f>
        <v>9016456</v>
      </c>
      <c r="D7" s="91">
        <f t="shared" si="3"/>
        <v>8258649</v>
      </c>
      <c r="E7" s="91">
        <f t="shared" si="3"/>
        <v>8449438</v>
      </c>
      <c r="F7" s="91">
        <f t="shared" si="3"/>
        <v>8846330</v>
      </c>
      <c r="G7" s="91">
        <f t="shared" si="3"/>
        <v>7563656</v>
      </c>
      <c r="H7" s="91">
        <f t="shared" si="3"/>
        <v>7662981</v>
      </c>
      <c r="I7" s="91">
        <f t="shared" si="3"/>
        <v>3411082</v>
      </c>
      <c r="J7" s="91">
        <f t="shared" si="3"/>
        <v>4014178</v>
      </c>
      <c r="K7" s="91">
        <f t="shared" si="3"/>
        <v>6317267</v>
      </c>
      <c r="L7" s="91">
        <f t="shared" si="3"/>
        <v>7813160</v>
      </c>
      <c r="M7" s="91">
        <f t="shared" si="3"/>
        <v>7005809</v>
      </c>
      <c r="N7" s="91">
        <f t="shared" si="3"/>
        <v>6340091</v>
      </c>
      <c r="O7" s="91">
        <f t="shared" si="3"/>
        <v>9942487</v>
      </c>
      <c r="P7" s="91">
        <f t="shared" si="3"/>
        <v>7979448</v>
      </c>
      <c r="Q7" s="91">
        <f t="shared" si="3"/>
        <v>8228091</v>
      </c>
      <c r="R7" s="91">
        <f t="shared" si="3"/>
        <v>11952335</v>
      </c>
      <c r="S7" s="91">
        <f t="shared" si="3"/>
        <v>9276877</v>
      </c>
      <c r="T7" s="91">
        <f t="shared" si="3"/>
        <v>13191588</v>
      </c>
      <c r="U7" s="91">
        <f t="shared" si="3"/>
        <v>12158923</v>
      </c>
      <c r="V7" s="91">
        <f t="shared" si="3"/>
        <v>16252663</v>
      </c>
      <c r="W7" s="91">
        <f t="shared" si="3"/>
        <v>13748043</v>
      </c>
      <c r="X7" s="91">
        <f t="shared" si="3"/>
        <v>14577271</v>
      </c>
      <c r="Y7" s="91">
        <f t="shared" si="3"/>
        <v>11125069</v>
      </c>
      <c r="Z7" s="91">
        <f t="shared" si="3"/>
        <v>8969082</v>
      </c>
      <c r="AA7" s="91">
        <f t="shared" si="3"/>
        <v>7862831</v>
      </c>
      <c r="AB7" s="91">
        <f t="shared" si="3"/>
        <v>7591766</v>
      </c>
      <c r="AC7" s="91">
        <f t="shared" si="3"/>
        <v>9966383</v>
      </c>
      <c r="AD7" s="91">
        <f t="shared" si="3"/>
        <v>7331627</v>
      </c>
      <c r="AE7" s="91">
        <f t="shared" si="3"/>
        <v>10787771</v>
      </c>
      <c r="AF7" s="119">
        <f>AVERAGE(U7:AE7)</f>
        <v>10942857.181818182</v>
      </c>
      <c r="AG7" s="119">
        <f t="shared" si="2"/>
        <v>10942857.181818182</v>
      </c>
      <c r="AH7" s="119">
        <f t="shared" si="2"/>
        <v>10942857.181818182</v>
      </c>
      <c r="AI7" s="119">
        <f t="shared" si="2"/>
        <v>10942857.181818182</v>
      </c>
      <c r="AJ7" s="119">
        <f t="shared" si="2"/>
        <v>10942857.181818182</v>
      </c>
      <c r="AK7" s="119">
        <f t="shared" si="2"/>
        <v>10942857.181818182</v>
      </c>
      <c r="AL7" s="119">
        <f t="shared" si="2"/>
        <v>10942857.181818182</v>
      </c>
      <c r="AM7" s="119">
        <f t="shared" si="2"/>
        <v>10942857.181818182</v>
      </c>
      <c r="AN7" s="119">
        <f t="shared" si="2"/>
        <v>10942857.181818182</v>
      </c>
      <c r="AO7" s="119">
        <f t="shared" si="2"/>
        <v>10942857.181818182</v>
      </c>
      <c r="AP7" s="119">
        <f t="shared" si="2"/>
        <v>10942857.181818182</v>
      </c>
      <c r="AQ7" s="119">
        <f t="shared" si="2"/>
        <v>10942857.181818182</v>
      </c>
      <c r="AR7" s="119">
        <f t="shared" si="2"/>
        <v>10942857.181818182</v>
      </c>
      <c r="AS7" s="119">
        <f t="shared" si="2"/>
        <v>10942857.181818182</v>
      </c>
      <c r="AT7" s="119">
        <f t="shared" si="2"/>
        <v>10942857.181818182</v>
      </c>
      <c r="AU7" s="119">
        <f t="shared" si="2"/>
        <v>10942857.181818182</v>
      </c>
      <c r="AV7" s="119">
        <f t="shared" si="2"/>
        <v>10942857.181818182</v>
      </c>
      <c r="AW7" s="119">
        <f t="shared" si="2"/>
        <v>10942857.181818182</v>
      </c>
      <c r="AX7" s="119">
        <f t="shared" si="2"/>
        <v>10942857.181818182</v>
      </c>
      <c r="AY7" s="119">
        <f t="shared" si="2"/>
        <v>10942857.181818182</v>
      </c>
      <c r="AZ7" s="119">
        <f t="shared" si="2"/>
        <v>10942857.181818182</v>
      </c>
      <c r="BA7" s="119">
        <f t="shared" si="2"/>
        <v>10942857.181818182</v>
      </c>
      <c r="BB7" s="119">
        <f t="shared" si="2"/>
        <v>10942857.181818182</v>
      </c>
      <c r="BC7" s="119">
        <f t="shared" si="2"/>
        <v>10942857.181818182</v>
      </c>
      <c r="BD7" s="119">
        <f t="shared" si="2"/>
        <v>10942857.181818182</v>
      </c>
      <c r="BE7" s="119">
        <f t="shared" si="2"/>
        <v>10942857.181818182</v>
      </c>
      <c r="BF7" s="119">
        <f t="shared" si="2"/>
        <v>10942857.181818182</v>
      </c>
      <c r="BG7" s="119">
        <f t="shared" si="2"/>
        <v>10942857.181818182</v>
      </c>
      <c r="BH7" s="119">
        <f t="shared" si="2"/>
        <v>10942857.181818182</v>
      </c>
      <c r="BI7" s="119">
        <f t="shared" si="2"/>
        <v>10942857.181818182</v>
      </c>
      <c r="BJ7" s="119">
        <f t="shared" si="2"/>
        <v>10942857.181818182</v>
      </c>
      <c r="BK7" s="119">
        <f t="shared" si="2"/>
        <v>10942857.181818182</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SC</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ht="14.75">
      <c r="A11" s="91" t="s">
        <v>849</v>
      </c>
      <c r="B11" s="91" t="str">
        <f>About!B2</f>
        <v>SC</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SC</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SC</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v>
      </c>
      <c r="G1449" s="95">
        <f t="shared" si="312"/>
        <v>0</v>
      </c>
      <c r="H1449" s="95">
        <f t="shared" si="312"/>
        <v>0</v>
      </c>
      <c r="I1449" s="95">
        <f t="shared" si="312"/>
        <v>0</v>
      </c>
      <c r="J1449" s="95">
        <f t="shared" si="312"/>
        <v>0</v>
      </c>
      <c r="K1449" s="95">
        <f t="shared" si="312"/>
        <v>0</v>
      </c>
      <c r="L1449" s="95">
        <f t="shared" si="312"/>
        <v>0</v>
      </c>
      <c r="M1449" s="95">
        <f t="shared" si="312"/>
        <v>0</v>
      </c>
      <c r="N1449" s="95">
        <f t="shared" si="312"/>
        <v>0</v>
      </c>
      <c r="O1449" s="95">
        <f t="shared" si="312"/>
        <v>0</v>
      </c>
      <c r="P1449" s="95">
        <f t="shared" si="312"/>
        <v>0</v>
      </c>
      <c r="Q1449" s="95">
        <f t="shared" si="312"/>
        <v>0</v>
      </c>
      <c r="R1449" s="95">
        <f t="shared" si="312"/>
        <v>0</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SC</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3194.9335628999997</v>
      </c>
      <c r="R13" s="91">
        <f t="shared" si="2"/>
        <v>0.26915239586378836</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8675.4179999999997</v>
      </c>
      <c r="R36" s="91">
        <f t="shared" si="2"/>
        <v>0.73084760413621164</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11870.351562899999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f t="shared" si="8"/>
        <v>2392.0120569999999</v>
      </c>
      <c r="M233" s="91" t="str">
        <f t="shared" si="9"/>
        <v>GA</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f t="shared" si="8"/>
        <v>802.92150590000006</v>
      </c>
      <c r="M234" s="91" t="str">
        <f t="shared" si="9"/>
        <v>GA</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f t="shared" si="8"/>
        <v>5283.2219999999998</v>
      </c>
      <c r="M238" s="91" t="str">
        <f t="shared" si="9"/>
        <v>NC</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f t="shared" si="8"/>
        <v>1401.4939999999999</v>
      </c>
      <c r="M239" s="91" t="str">
        <f t="shared" si="9"/>
        <v>NC</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f t="shared" si="8"/>
        <v>1990.702</v>
      </c>
      <c r="M240" s="91" t="str">
        <f t="shared" si="9"/>
        <v>NC</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11870.351562899999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0.26915239586378836</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0.73084760413621164</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v>
      </c>
      <c r="E54" s="95">
        <f>SUM(E3:E53)</f>
        <v>0</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0</v>
      </c>
      <c r="G60" s="91">
        <f>SUMIFS('ReEDs Generation Data'!L$729:L$1448,'ReEDs Generation Data'!$E$729:$E$1448,Calculations!$A60)</f>
        <v>0</v>
      </c>
      <c r="H60" s="91">
        <f>SUMIFS('ReEDs Generation Data'!M$729:M$1448,'ReEDs Generation Data'!$E$729:$E$1448,Calculations!$A60)</f>
        <v>0</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0</v>
      </c>
      <c r="C61" s="91">
        <f>SUMIFS('ReEDs Generation Data'!H$729:H$1448,'ReEDs Generation Data'!$E$729:$E$1448,Calculations!$A61)</f>
        <v>0</v>
      </c>
      <c r="D61" s="91">
        <f>SUMIFS('ReEDs Generation Data'!I$729:I$1448,'ReEDs Generation Data'!$E$729:$E$1448,Calculations!$A61)</f>
        <v>0</v>
      </c>
      <c r="E61" s="91">
        <f>SUMIFS('ReEDs Generation Data'!J$729:J$1448,'ReEDs Generation Data'!$E$729:$E$1448,Calculations!$A61)</f>
        <v>0</v>
      </c>
      <c r="F61" s="91">
        <f>SUMIFS('ReEDs Generation Data'!K$729:K$1448,'ReEDs Generation Data'!$E$729:$E$1448,Calculations!$A61)</f>
        <v>0</v>
      </c>
      <c r="G61" s="91">
        <f>SUMIFS('ReEDs Generation Data'!L$729:L$1448,'ReEDs Generation Data'!$E$729:$E$1448,Calculations!$A61)</f>
        <v>0</v>
      </c>
      <c r="H61" s="91">
        <f>SUMIFS('ReEDs Generation Data'!M$729:M$1448,'ReEDs Generation Data'!$E$729:$E$1448,Calculations!$A61)</f>
        <v>0</v>
      </c>
      <c r="I61" s="91">
        <f>SUMIFS('ReEDs Generation Data'!N$729:N$1448,'ReEDs Generation Data'!$E$729:$E$1448,Calculations!$A61)</f>
        <v>0</v>
      </c>
      <c r="J61" s="91">
        <f>SUMIFS('ReEDs Generation Data'!O$729:O$1448,'ReEDs Generation Data'!$E$729:$E$1448,Calculations!$A61)</f>
        <v>0</v>
      </c>
      <c r="K61" s="91">
        <f>SUMIFS('ReEDs Generation Data'!P$729:P$1448,'ReEDs Generation Data'!$E$729:$E$1448,Calculations!$A61)</f>
        <v>0</v>
      </c>
      <c r="L61" s="91">
        <f>SUMIFS('ReEDs Generation Data'!Q$729:Q$1448,'ReEDs Generation Data'!$E$729:$E$1448,Calculations!$A61)</f>
        <v>0</v>
      </c>
      <c r="M61" s="91">
        <f>SUMIFS('ReEDs Generation Data'!R$729:R$1448,'ReEDs Generation Data'!$E$729:$E$1448,Calculations!$A61)</f>
        <v>0</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0</v>
      </c>
      <c r="C63" s="91">
        <f>SUMIFS('ReEDs Generation Data'!H$729:H$1448,'ReEDs Generation Data'!$E$729:$E$1448,Calculations!$A63)</f>
        <v>0</v>
      </c>
      <c r="D63" s="91">
        <f>SUMIFS('ReEDs Generation Data'!I$729:I$1448,'ReEDs Generation Data'!$E$729:$E$1448,Calculations!$A63)</f>
        <v>0</v>
      </c>
      <c r="E63" s="91">
        <f>SUMIFS('ReEDs Generation Data'!J$729:J$1448,'ReEDs Generation Data'!$E$729:$E$1448,Calculations!$A63)</f>
        <v>0</v>
      </c>
      <c r="F63" s="91">
        <f>SUMIFS('ReEDs Generation Data'!K$729:K$1448,'ReEDs Generation Data'!$E$729:$E$1448,Calculations!$A63)</f>
        <v>0</v>
      </c>
      <c r="G63" s="91">
        <f>SUMIFS('ReEDs Generation Data'!L$729:L$1448,'ReEDs Generation Data'!$E$729:$E$1448,Calculations!$A63)</f>
        <v>0</v>
      </c>
      <c r="H63" s="91">
        <f>SUMIFS('ReEDs Generation Data'!M$729:M$1448,'ReEDs Generation Data'!$E$729:$E$1448,Calculations!$A63)</f>
        <v>0</v>
      </c>
      <c r="I63" s="91">
        <f>SUMIFS('ReEDs Generation Data'!N$729:N$1448,'ReEDs Generation Data'!$E$729:$E$1448,Calculations!$A63)</f>
        <v>0</v>
      </c>
      <c r="J63" s="91">
        <f>SUMIFS('ReEDs Generation Data'!O$729:O$1448,'ReEDs Generation Data'!$E$729:$E$1448,Calculations!$A63)</f>
        <v>0</v>
      </c>
      <c r="K63" s="91">
        <f>SUMIFS('ReEDs Generation Data'!P$729:P$1448,'ReEDs Generation Data'!$E$729:$E$1448,Calculations!$A63)</f>
        <v>0</v>
      </c>
      <c r="L63" s="91">
        <f>SUMIFS('ReEDs Generation Data'!Q$729:Q$1448,'ReEDs Generation Data'!$E$729:$E$1448,Calculations!$A63)</f>
        <v>0</v>
      </c>
      <c r="M63" s="91">
        <f>SUMIFS('ReEDs Generation Data'!R$729:R$1448,'ReEDs Generation Data'!$E$729:$E$1448,Calculations!$A63)</f>
        <v>0</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0</v>
      </c>
      <c r="C65" s="91">
        <f>SUMIFS('ReEDs Generation Data'!H$729:H$1448,'ReEDs Generation Data'!$E$729:$E$1448,Calculations!$A65)</f>
        <v>0</v>
      </c>
      <c r="D65" s="91">
        <f>SUMIFS('ReEDs Generation Data'!I$729:I$1448,'ReEDs Generation Data'!$E$729:$E$1448,Calculations!$A65)</f>
        <v>0</v>
      </c>
      <c r="E65" s="91">
        <f>SUMIFS('ReEDs Generation Data'!J$729:J$1448,'ReEDs Generation Data'!$E$729:$E$1448,Calculations!$A65)</f>
        <v>0</v>
      </c>
      <c r="F65" s="91">
        <f>SUMIFS('ReEDs Generation Data'!K$729:K$1448,'ReEDs Generation Data'!$E$729:$E$1448,Calculations!$A65)</f>
        <v>0</v>
      </c>
      <c r="G65" s="91">
        <f>SUMIFS('ReEDs Generation Data'!L$729:L$1448,'ReEDs Generation Data'!$E$729:$E$1448,Calculations!$A65)</f>
        <v>0</v>
      </c>
      <c r="H65" s="91">
        <f>SUMIFS('ReEDs Generation Data'!M$729:M$1448,'ReEDs Generation Data'!$E$729:$E$1448,Calculations!$A65)</f>
        <v>0</v>
      </c>
      <c r="I65" s="91">
        <f>SUMIFS('ReEDs Generation Data'!N$729:N$1448,'ReEDs Generation Data'!$E$729:$E$1448,Calculations!$A65)</f>
        <v>0</v>
      </c>
      <c r="J65" s="91">
        <f>SUMIFS('ReEDs Generation Data'!O$729:O$1448,'ReEDs Generation Data'!$E$729:$E$1448,Calculations!$A65)</f>
        <v>0</v>
      </c>
      <c r="K65" s="91">
        <f>SUMIFS('ReEDs Generation Data'!P$729:P$1448,'ReEDs Generation Data'!$E$729:$E$1448,Calculations!$A65)</f>
        <v>0</v>
      </c>
      <c r="L65" s="91">
        <f>SUMIFS('ReEDs Generation Data'!Q$729:Q$1448,'ReEDs Generation Data'!$E$729:$E$1448,Calculations!$A65)</f>
        <v>0</v>
      </c>
      <c r="M65" s="91">
        <f>SUMIFS('ReEDs Generation Data'!R$729:R$1448,'ReEDs Generation Data'!$E$729:$E$1448,Calculations!$A65)</f>
        <v>0</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0</v>
      </c>
      <c r="C73" s="91">
        <f>SUMIFS('ReEDs Generation Data'!H$729:H$1448,'ReEDs Generation Data'!$E$729:$E$1448,Calculations!$A73)</f>
        <v>0</v>
      </c>
      <c r="D73" s="91">
        <f>SUMIFS('ReEDs Generation Data'!I$729:I$1448,'ReEDs Generation Data'!$E$729:$E$1448,Calculations!$A73)</f>
        <v>0</v>
      </c>
      <c r="E73" s="91">
        <f>SUMIFS('ReEDs Generation Data'!J$729:J$1448,'ReEDs Generation Data'!$E$729:$E$1448,Calculations!$A73)</f>
        <v>0</v>
      </c>
      <c r="F73" s="91">
        <f>SUMIFS('ReEDs Generation Data'!K$729:K$1448,'ReEDs Generation Data'!$E$729:$E$1448,Calculations!$A73)</f>
        <v>0</v>
      </c>
      <c r="G73" s="91">
        <f>SUMIFS('ReEDs Generation Data'!L$729:L$1448,'ReEDs Generation Data'!$E$729:$E$1448,Calculations!$A73)</f>
        <v>0</v>
      </c>
      <c r="H73" s="91">
        <f>SUMIFS('ReEDs Generation Data'!M$729:M$1448,'ReEDs Generation Data'!$E$729:$E$1448,Calculations!$A73)</f>
        <v>0</v>
      </c>
      <c r="I73" s="91">
        <f>SUMIFS('ReEDs Generation Data'!N$729:N$1448,'ReEDs Generation Data'!$E$729:$E$1448,Calculations!$A73)</f>
        <v>0</v>
      </c>
      <c r="J73" s="91">
        <f>SUMIFS('ReEDs Generation Data'!O$729:O$1448,'ReEDs Generation Data'!$E$729:$E$1448,Calculations!$A73)</f>
        <v>0</v>
      </c>
      <c r="K73" s="91">
        <f>SUMIFS('ReEDs Generation Data'!P$729:P$1448,'ReEDs Generation Data'!$E$729:$E$1448,Calculations!$A73)</f>
        <v>0</v>
      </c>
      <c r="L73" s="91">
        <f>SUMIFS('ReEDs Generation Data'!Q$729:Q$1448,'ReEDs Generation Data'!$E$729:$E$1448,Calculations!$A73)</f>
        <v>0</v>
      </c>
      <c r="M73" s="91">
        <f>SUMIFS('ReEDs Generation Data'!R$729:R$1448,'ReEDs Generation Data'!$E$729:$E$1448,Calculations!$A73)</f>
        <v>0</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South Carolina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4.8309067328756727E-3</v>
      </c>
      <c r="D39">
        <f>SUMPRODUCT(P$57:P$106,$B$57:$B$106)</f>
        <v>3.7485092227257282E-3</v>
      </c>
      <c r="E39">
        <f>SUMPRODUCT(AB$57:AB$106,$B$57:$B$106)</f>
        <v>2.9101575457686902E-3</v>
      </c>
      <c r="F39">
        <f>SUMPRODUCT(AN$57:AN$106,$B$57:$B$106)</f>
        <v>2.9437324242248143E-3</v>
      </c>
      <c r="G39">
        <f>SUMPRODUCT(AZ$57:AZ$106,$B$57:$B$106)</f>
        <v>3.0002023669665366E-3</v>
      </c>
      <c r="H39">
        <f>SUMPRODUCT(BL$57:BL$106,$B$57:$B$106)</f>
        <v>2.9134717428783907E-3</v>
      </c>
      <c r="I39">
        <f>SUMPRODUCT(BX$57:BX$106,$B$57:$B$106)</f>
        <v>3.138661464524824E-3</v>
      </c>
      <c r="J39">
        <f>SUMPRODUCT(CJ$57:CJ$106,$B$57:$B$106)</f>
        <v>3.1268327569139898E-3</v>
      </c>
      <c r="K39">
        <f>SUMPRODUCT(CV$57:CV$106,$B$57:$B$106)</f>
        <v>2.9214201395535667E-3</v>
      </c>
      <c r="L39" s="156">
        <f>K39</f>
        <v>2.9214201395535667E-3</v>
      </c>
      <c r="M39" s="156">
        <f t="shared" ref="M39:AE50" si="54">L39</f>
        <v>2.9214201395535667E-3</v>
      </c>
      <c r="N39" s="156">
        <f t="shared" si="54"/>
        <v>2.9214201395535667E-3</v>
      </c>
      <c r="O39" s="156">
        <f t="shared" si="54"/>
        <v>2.9214201395535667E-3</v>
      </c>
      <c r="P39" s="156">
        <f t="shared" si="54"/>
        <v>2.9214201395535667E-3</v>
      </c>
      <c r="Q39" s="156">
        <f t="shared" si="54"/>
        <v>2.9214201395535667E-3</v>
      </c>
      <c r="R39" s="156">
        <f t="shared" si="54"/>
        <v>2.9214201395535667E-3</v>
      </c>
      <c r="S39" s="156">
        <f t="shared" si="54"/>
        <v>2.9214201395535667E-3</v>
      </c>
      <c r="T39" s="156">
        <f t="shared" si="54"/>
        <v>2.9214201395535667E-3</v>
      </c>
      <c r="U39" s="156">
        <f t="shared" si="54"/>
        <v>2.9214201395535667E-3</v>
      </c>
      <c r="V39" s="156">
        <f t="shared" si="54"/>
        <v>2.9214201395535667E-3</v>
      </c>
      <c r="W39" s="156">
        <f t="shared" si="54"/>
        <v>2.9214201395535667E-3</v>
      </c>
      <c r="X39" s="156">
        <f t="shared" si="54"/>
        <v>2.9214201395535667E-3</v>
      </c>
      <c r="Y39" s="156">
        <f t="shared" si="54"/>
        <v>2.9214201395535667E-3</v>
      </c>
      <c r="Z39" s="156">
        <f t="shared" si="54"/>
        <v>2.9214201395535667E-3</v>
      </c>
      <c r="AA39" s="156">
        <f t="shared" si="54"/>
        <v>2.9214201395535667E-3</v>
      </c>
      <c r="AB39" s="156">
        <f t="shared" si="54"/>
        <v>2.9214201395535667E-3</v>
      </c>
      <c r="AC39" s="156">
        <f t="shared" si="54"/>
        <v>2.9214201395535667E-3</v>
      </c>
      <c r="AD39" s="156">
        <f t="shared" si="54"/>
        <v>2.9214201395535667E-3</v>
      </c>
      <c r="AE39" s="156">
        <f t="shared" si="54"/>
        <v>2.9214201395535667E-3</v>
      </c>
    </row>
    <row r="40" spans="1:32">
      <c r="B40" s="2" t="s">
        <v>98</v>
      </c>
      <c r="C40">
        <f>SUMPRODUCT(E57:E106,$B$57:$B$106)</f>
        <v>0.30870864234222051</v>
      </c>
      <c r="D40">
        <f>SUMPRODUCT(Q$57:Q$106,$B$57:$B$106)</f>
        <v>0.25317944841156759</v>
      </c>
      <c r="E40">
        <f>SUMPRODUCT(AC$57:AC$106,$B$57:$B$106)</f>
        <v>0.22422659213068902</v>
      </c>
      <c r="F40">
        <f>SUMPRODUCT(AO$57:AO$106,$B$57:$B$106)</f>
        <v>0.21739256984723213</v>
      </c>
      <c r="G40">
        <f>SUMPRODUCT(BA$57:BA$106,$B$57:$B$106)</f>
        <v>0.20036120493864065</v>
      </c>
      <c r="H40">
        <f>SUMPRODUCT(BM$57:BM$106,$B$57:$B$106)</f>
        <v>0.15411402915326408</v>
      </c>
      <c r="I40">
        <f>SUMPRODUCT(BY$57:BY$106,$B$57:$B$106)</f>
        <v>0.15878759955534094</v>
      </c>
      <c r="J40">
        <f>SUMPRODUCT(CK$57:CK$106,$B$57:$B$106)</f>
        <v>0.16358496623002058</v>
      </c>
      <c r="K40">
        <f>SUMPRODUCT(CW$57:CW$106,$B$57:$B$106)</f>
        <v>0.15417286700300825</v>
      </c>
      <c r="L40" s="156">
        <f t="shared" ref="L40:AA50" si="55">K40</f>
        <v>0.15417286700300825</v>
      </c>
      <c r="M40" s="156">
        <f t="shared" si="55"/>
        <v>0.15417286700300825</v>
      </c>
      <c r="N40" s="156">
        <f t="shared" si="55"/>
        <v>0.15417286700300825</v>
      </c>
      <c r="O40" s="156">
        <f t="shared" si="55"/>
        <v>0.15417286700300825</v>
      </c>
      <c r="P40" s="156">
        <f t="shared" si="55"/>
        <v>0.15417286700300825</v>
      </c>
      <c r="Q40" s="156">
        <f t="shared" si="55"/>
        <v>0.15417286700300825</v>
      </c>
      <c r="R40" s="156">
        <f t="shared" si="55"/>
        <v>0.15417286700300825</v>
      </c>
      <c r="S40" s="156">
        <f t="shared" si="55"/>
        <v>0.15417286700300825</v>
      </c>
      <c r="T40" s="156">
        <f t="shared" si="55"/>
        <v>0.15417286700300825</v>
      </c>
      <c r="U40" s="156">
        <f t="shared" si="55"/>
        <v>0.15417286700300825</v>
      </c>
      <c r="V40" s="156">
        <f t="shared" si="55"/>
        <v>0.15417286700300825</v>
      </c>
      <c r="W40" s="156">
        <f t="shared" si="55"/>
        <v>0.15417286700300825</v>
      </c>
      <c r="X40" s="156">
        <f t="shared" si="55"/>
        <v>0.15417286700300825</v>
      </c>
      <c r="Y40" s="156">
        <f t="shared" si="55"/>
        <v>0.15417286700300825</v>
      </c>
      <c r="Z40" s="156">
        <f t="shared" si="55"/>
        <v>0.15417286700300825</v>
      </c>
      <c r="AA40" s="156">
        <f t="shared" si="55"/>
        <v>0.15417286700300825</v>
      </c>
      <c r="AB40" s="156">
        <f t="shared" si="54"/>
        <v>0.15417286700300825</v>
      </c>
      <c r="AC40" s="156">
        <f t="shared" si="54"/>
        <v>0.15417286700300825</v>
      </c>
      <c r="AD40" s="156">
        <f t="shared" si="54"/>
        <v>0.15417286700300825</v>
      </c>
      <c r="AE40" s="156">
        <f t="shared" si="54"/>
        <v>0.15417286700300825</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3.3370957835322616E-2</v>
      </c>
      <c r="D42">
        <f>SUMPRODUCT(S$57:S$106,$B$57:$B$106)</f>
        <v>3.5377563500274121E-2</v>
      </c>
      <c r="E42">
        <f>SUMPRODUCT(AE$57:AE$106,$B$57:$B$106)</f>
        <v>3.6200072939693163E-2</v>
      </c>
      <c r="F42">
        <f>SUMPRODUCT(AQ$57:AQ$106,$B$57:$B$106)</f>
        <v>3.694721048172564E-2</v>
      </c>
      <c r="G42">
        <f>SUMPRODUCT(BC$57:BC$106,$B$57:$B$106)</f>
        <v>3.7646421055949446E-2</v>
      </c>
      <c r="H42">
        <f>SUMPRODUCT(BO$57:BO$106,$B$57:$B$106)</f>
        <v>3.7455436439179146E-2</v>
      </c>
      <c r="I42">
        <f>SUMPRODUCT(CA$57:CA$106,$B$57:$B$106)</f>
        <v>4.0004881367901035E-2</v>
      </c>
      <c r="J42">
        <f>SUMPRODUCT(CM$57:CM$106,$B$57:$B$106)</f>
        <v>3.9947071898812345E-2</v>
      </c>
      <c r="K42">
        <f>SUMPRODUCT(CY$57:CY$106,$B$57:$B$106)</f>
        <v>3.6759984585547863E-2</v>
      </c>
      <c r="L42" s="156">
        <f t="shared" si="55"/>
        <v>3.6759984585547863E-2</v>
      </c>
      <c r="M42" s="156">
        <f t="shared" si="54"/>
        <v>3.6759984585547863E-2</v>
      </c>
      <c r="N42" s="156">
        <f t="shared" si="54"/>
        <v>3.6759984585547863E-2</v>
      </c>
      <c r="O42" s="156">
        <f t="shared" si="54"/>
        <v>3.6759984585547863E-2</v>
      </c>
      <c r="P42" s="156">
        <f t="shared" si="54"/>
        <v>3.6759984585547863E-2</v>
      </c>
      <c r="Q42" s="156">
        <f t="shared" si="54"/>
        <v>3.6759984585547863E-2</v>
      </c>
      <c r="R42" s="156">
        <f t="shared" si="54"/>
        <v>3.6759984585547863E-2</v>
      </c>
      <c r="S42" s="156">
        <f t="shared" si="54"/>
        <v>3.6759984585547863E-2</v>
      </c>
      <c r="T42" s="156">
        <f t="shared" si="54"/>
        <v>3.6759984585547863E-2</v>
      </c>
      <c r="U42" s="156">
        <f t="shared" si="54"/>
        <v>3.6759984585547863E-2</v>
      </c>
      <c r="V42" s="156">
        <f t="shared" si="54"/>
        <v>3.6759984585547863E-2</v>
      </c>
      <c r="W42" s="156">
        <f t="shared" si="54"/>
        <v>3.6759984585547863E-2</v>
      </c>
      <c r="X42" s="156">
        <f t="shared" si="54"/>
        <v>3.6759984585547863E-2</v>
      </c>
      <c r="Y42" s="156">
        <f t="shared" si="54"/>
        <v>3.6759984585547863E-2</v>
      </c>
      <c r="Z42" s="156">
        <f t="shared" si="54"/>
        <v>3.6759984585547863E-2</v>
      </c>
      <c r="AA42" s="156">
        <f t="shared" si="54"/>
        <v>3.6759984585547863E-2</v>
      </c>
      <c r="AB42" s="156">
        <f t="shared" si="54"/>
        <v>3.6759984585547863E-2</v>
      </c>
      <c r="AC42" s="156">
        <f t="shared" si="54"/>
        <v>3.6759984585547863E-2</v>
      </c>
      <c r="AD42" s="156">
        <f t="shared" si="54"/>
        <v>3.6759984585547863E-2</v>
      </c>
      <c r="AE42" s="156">
        <f t="shared" si="54"/>
        <v>3.6759984585547863E-2</v>
      </c>
    </row>
    <row r="43" spans="1:32">
      <c r="B43" s="2" t="s">
        <v>347</v>
      </c>
      <c r="C43">
        <f>SUMPRODUCT(H57:H106,$B$57:$B$106)</f>
        <v>0.27508922563607457</v>
      </c>
      <c r="D43">
        <f>SUMPRODUCT(T$57:T$106,$B$57:$B$106)</f>
        <v>0.30221841124394355</v>
      </c>
      <c r="E43">
        <f>SUMPRODUCT(AF$57:AF$106,$B$57:$B$106)</f>
        <v>0.32364713770144865</v>
      </c>
      <c r="F43">
        <f>SUMPRODUCT(AR$57:AR$106,$B$57:$B$106)</f>
        <v>0.32141302799667026</v>
      </c>
      <c r="G43">
        <f>SUMPRODUCT(BD$57:BD$106,$B$57:$B$106)</f>
        <v>0.3194406617355553</v>
      </c>
      <c r="H43">
        <f>SUMPRODUCT(BP$57:BP$106,$B$57:$B$106)</f>
        <v>0.309798544399362</v>
      </c>
      <c r="I43">
        <f>SUMPRODUCT(CB$57:CB$106,$B$57:$B$106)</f>
        <v>0.24732603045932861</v>
      </c>
      <c r="J43">
        <f>SUMPRODUCT(CN$57:CN$106,$B$57:$B$106)</f>
        <v>0.22198107040341633</v>
      </c>
      <c r="K43">
        <f>SUMPRODUCT(CZ$57:CZ$106,$B$57:$B$106)</f>
        <v>0.15133624958469255</v>
      </c>
      <c r="L43" s="156">
        <f t="shared" si="55"/>
        <v>0.15133624958469255</v>
      </c>
      <c r="M43" s="156">
        <f t="shared" si="54"/>
        <v>0.15133624958469255</v>
      </c>
      <c r="N43" s="156">
        <f t="shared" si="54"/>
        <v>0.15133624958469255</v>
      </c>
      <c r="O43" s="156">
        <f t="shared" si="54"/>
        <v>0.15133624958469255</v>
      </c>
      <c r="P43" s="156">
        <f t="shared" si="54"/>
        <v>0.15133624958469255</v>
      </c>
      <c r="Q43" s="156">
        <f t="shared" si="54"/>
        <v>0.15133624958469255</v>
      </c>
      <c r="R43" s="156">
        <f t="shared" si="54"/>
        <v>0.15133624958469255</v>
      </c>
      <c r="S43" s="156">
        <f t="shared" si="54"/>
        <v>0.15133624958469255</v>
      </c>
      <c r="T43" s="156">
        <f t="shared" si="54"/>
        <v>0.15133624958469255</v>
      </c>
      <c r="U43" s="156">
        <f t="shared" si="54"/>
        <v>0.15133624958469255</v>
      </c>
      <c r="V43" s="156">
        <f t="shared" si="54"/>
        <v>0.15133624958469255</v>
      </c>
      <c r="W43" s="156">
        <f t="shared" si="54"/>
        <v>0.15133624958469255</v>
      </c>
      <c r="X43" s="156">
        <f t="shared" si="54"/>
        <v>0.15133624958469255</v>
      </c>
      <c r="Y43" s="156">
        <f t="shared" si="54"/>
        <v>0.15133624958469255</v>
      </c>
      <c r="Z43" s="156">
        <f t="shared" si="54"/>
        <v>0.15133624958469255</v>
      </c>
      <c r="AA43" s="156">
        <f t="shared" si="54"/>
        <v>0.15133624958469255</v>
      </c>
      <c r="AB43" s="156">
        <f t="shared" si="54"/>
        <v>0.15133624958469255</v>
      </c>
      <c r="AC43" s="156">
        <f t="shared" si="54"/>
        <v>0.15133624958469255</v>
      </c>
      <c r="AD43" s="156">
        <f t="shared" si="54"/>
        <v>0.15133624958469255</v>
      </c>
      <c r="AE43" s="156">
        <f t="shared" si="54"/>
        <v>0.15133624958469255</v>
      </c>
    </row>
    <row r="44" spans="1:32">
      <c r="B44" s="2" t="s">
        <v>99</v>
      </c>
      <c r="C44">
        <f>SUMPRODUCT(I57:I106,$B$57:$B$106)</f>
        <v>0.30133628006028079</v>
      </c>
      <c r="D44">
        <f>SUMPRODUCT(U$57:U$106,$B$57:$B$106)</f>
        <v>0.31871101407379321</v>
      </c>
      <c r="E44">
        <f>SUMPRODUCT(AG$57:AG$106,$B$57:$B$106)</f>
        <v>0.32289968811030728</v>
      </c>
      <c r="F44">
        <f>SUMPRODUCT(AS$57:AS$106,$B$57:$B$106)</f>
        <v>0.32999094400321849</v>
      </c>
      <c r="G44">
        <f>SUMPRODUCT(BE$57:BE$106,$B$57:$B$106)</f>
        <v>0.33635805829091514</v>
      </c>
      <c r="H44">
        <f>SUMPRODUCT(BQ$57:BQ$106,$B$57:$B$106)</f>
        <v>0.33241412584774688</v>
      </c>
      <c r="I44">
        <f>SUMPRODUCT(CC$57:CC$106,$B$57:$B$106)</f>
        <v>0.34896417375034977</v>
      </c>
      <c r="J44">
        <f>SUMPRODUCT(CO$57:CO$106,$B$57:$B$106)</f>
        <v>0.34782757621054361</v>
      </c>
      <c r="K44">
        <f>SUMPRODUCT(DA$57:DA$106,$B$57:$B$106)</f>
        <v>0.32660037946633141</v>
      </c>
      <c r="L44" s="156">
        <f t="shared" si="55"/>
        <v>0.32660037946633141</v>
      </c>
      <c r="M44" s="156">
        <f t="shared" si="54"/>
        <v>0.32660037946633141</v>
      </c>
      <c r="N44" s="156">
        <f t="shared" si="54"/>
        <v>0.32660037946633141</v>
      </c>
      <c r="O44" s="156">
        <f t="shared" si="54"/>
        <v>0.32660037946633141</v>
      </c>
      <c r="P44" s="156">
        <f t="shared" si="54"/>
        <v>0.32660037946633141</v>
      </c>
      <c r="Q44" s="156">
        <f t="shared" si="54"/>
        <v>0.32660037946633141</v>
      </c>
      <c r="R44" s="156">
        <f t="shared" si="54"/>
        <v>0.32660037946633141</v>
      </c>
      <c r="S44" s="156">
        <f t="shared" si="54"/>
        <v>0.32660037946633141</v>
      </c>
      <c r="T44" s="156">
        <f t="shared" si="54"/>
        <v>0.32660037946633141</v>
      </c>
      <c r="U44" s="156">
        <f t="shared" si="54"/>
        <v>0.32660037946633141</v>
      </c>
      <c r="V44" s="156">
        <f t="shared" si="54"/>
        <v>0.32660037946633141</v>
      </c>
      <c r="W44" s="156">
        <f t="shared" si="54"/>
        <v>0.32660037946633141</v>
      </c>
      <c r="X44" s="156">
        <f t="shared" si="54"/>
        <v>0.32660037946633141</v>
      </c>
      <c r="Y44" s="156">
        <f t="shared" si="54"/>
        <v>0.32660037946633141</v>
      </c>
      <c r="Z44" s="156">
        <f t="shared" si="54"/>
        <v>0.32660037946633141</v>
      </c>
      <c r="AA44" s="156">
        <f t="shared" si="54"/>
        <v>0.32660037946633141</v>
      </c>
      <c r="AB44" s="156">
        <f t="shared" si="54"/>
        <v>0.32660037946633141</v>
      </c>
      <c r="AC44" s="156">
        <f t="shared" si="54"/>
        <v>0.32660037946633141</v>
      </c>
      <c r="AD44" s="156">
        <f t="shared" si="54"/>
        <v>0.32660037946633141</v>
      </c>
      <c r="AE44" s="156">
        <f t="shared" si="54"/>
        <v>0.32660037946633141</v>
      </c>
    </row>
    <row r="45" spans="1:32">
      <c r="B45" s="2" t="s">
        <v>109</v>
      </c>
      <c r="C45">
        <f>SUMPRODUCT(J57:J106,$B$57:$B$106)</f>
        <v>0</v>
      </c>
      <c r="D45">
        <f>SUMPRODUCT(V$57:V$106,$B$57:$B$106)</f>
        <v>0</v>
      </c>
      <c r="E45">
        <f>SUMPRODUCT(AH$57:AH$106,$B$57:$B$106)</f>
        <v>0</v>
      </c>
      <c r="F45">
        <f>SUMPRODUCT(AT$57:AT$106,$B$57:$B$106)</f>
        <v>0</v>
      </c>
      <c r="G45">
        <f>SUMPRODUCT(BF$57:BF$106,$B$57:$B$106)</f>
        <v>7.968075662192901E-3</v>
      </c>
      <c r="H45">
        <f>SUMPRODUCT(BR$57:BR$106,$B$57:$B$106)</f>
        <v>2.3027845589816662E-2</v>
      </c>
      <c r="I45">
        <f>SUMPRODUCT(CD$57:CD$106,$B$57:$B$106)</f>
        <v>3.285807274688262E-2</v>
      </c>
      <c r="J45">
        <f>SUMPRODUCT(CP$57:CP$106,$B$57:$B$106)</f>
        <v>5.2745465657561039E-2</v>
      </c>
      <c r="K45">
        <f>SUMPRODUCT(DB$57:DB$106,$B$57:$B$106)</f>
        <v>5.0974040945184207E-2</v>
      </c>
      <c r="L45" s="156">
        <f t="shared" si="55"/>
        <v>5.0974040945184207E-2</v>
      </c>
      <c r="M45" s="156">
        <f t="shared" si="54"/>
        <v>5.0974040945184207E-2</v>
      </c>
      <c r="N45" s="156">
        <f t="shared" si="54"/>
        <v>5.0974040945184207E-2</v>
      </c>
      <c r="O45" s="156">
        <f t="shared" si="54"/>
        <v>5.0974040945184207E-2</v>
      </c>
      <c r="P45" s="156">
        <f t="shared" si="54"/>
        <v>5.0974040945184207E-2</v>
      </c>
      <c r="Q45" s="156">
        <f t="shared" si="54"/>
        <v>5.0974040945184207E-2</v>
      </c>
      <c r="R45" s="156">
        <f t="shared" si="54"/>
        <v>5.0974040945184207E-2</v>
      </c>
      <c r="S45" s="156">
        <f t="shared" si="54"/>
        <v>5.0974040945184207E-2</v>
      </c>
      <c r="T45" s="156">
        <f t="shared" si="54"/>
        <v>5.0974040945184207E-2</v>
      </c>
      <c r="U45" s="156">
        <f t="shared" si="54"/>
        <v>5.0974040945184207E-2</v>
      </c>
      <c r="V45" s="156">
        <f t="shared" si="54"/>
        <v>5.0974040945184207E-2</v>
      </c>
      <c r="W45" s="156">
        <f t="shared" si="54"/>
        <v>5.0974040945184207E-2</v>
      </c>
      <c r="X45" s="156">
        <f t="shared" si="54"/>
        <v>5.0974040945184207E-2</v>
      </c>
      <c r="Y45" s="156">
        <f t="shared" si="54"/>
        <v>5.0974040945184207E-2</v>
      </c>
      <c r="Z45" s="156">
        <f t="shared" si="54"/>
        <v>5.0974040945184207E-2</v>
      </c>
      <c r="AA45" s="156">
        <f t="shared" si="54"/>
        <v>5.0974040945184207E-2</v>
      </c>
      <c r="AB45" s="156">
        <f t="shared" si="54"/>
        <v>5.0974040945184207E-2</v>
      </c>
      <c r="AC45" s="156">
        <f t="shared" si="54"/>
        <v>5.0974040945184207E-2</v>
      </c>
      <c r="AD45" s="156">
        <f t="shared" si="54"/>
        <v>5.0974040945184207E-2</v>
      </c>
      <c r="AE45" s="156">
        <f t="shared" si="54"/>
        <v>5.0974040945184207E-2</v>
      </c>
    </row>
    <row r="46" spans="1:32">
      <c r="B46" s="2" t="s">
        <v>106</v>
      </c>
      <c r="C46">
        <f>SUMPRODUCT(K57:K106,$B$57:$B$106)</f>
        <v>1.0171767176033649E-4</v>
      </c>
      <c r="D46">
        <f>SUMPRODUCT(W$57:W$106,$B$57:$B$106)</f>
        <v>3.4608462214323664E-5</v>
      </c>
      <c r="E46">
        <f>SUMPRODUCT(AI$57:AI$106,$B$57:$B$106)</f>
        <v>5.3160536599742582E-4</v>
      </c>
      <c r="F46">
        <f>SUMPRODUCT(AU$57:AU$106,$B$57:$B$106)</f>
        <v>4.8395721369030799E-4</v>
      </c>
      <c r="G46">
        <f>SUMPRODUCT(BG$57:BG$106,$B$57:$B$106)</f>
        <v>0</v>
      </c>
      <c r="H46">
        <f>SUMPRODUCT(BS$57:BS$106,$B$57:$B$106)</f>
        <v>0</v>
      </c>
      <c r="I46">
        <f>SUMPRODUCT(CE$57:CE$106,$B$57:$B$106)</f>
        <v>0</v>
      </c>
      <c r="J46">
        <f>SUMPRODUCT(CQ$57:CQ$106,$B$57:$B$106)</f>
        <v>0</v>
      </c>
      <c r="K46">
        <f>SUMPRODUCT(DC$57:DC$106,$B$57:$B$106)</f>
        <v>0</v>
      </c>
      <c r="L46" s="156">
        <f t="shared" si="55"/>
        <v>0</v>
      </c>
      <c r="M46" s="156">
        <f t="shared" si="54"/>
        <v>0</v>
      </c>
      <c r="N46" s="156">
        <f t="shared" si="54"/>
        <v>0</v>
      </c>
      <c r="O46" s="156">
        <f t="shared" si="54"/>
        <v>0</v>
      </c>
      <c r="P46" s="156">
        <f t="shared" si="54"/>
        <v>0</v>
      </c>
      <c r="Q46" s="156">
        <f t="shared" si="54"/>
        <v>0</v>
      </c>
      <c r="R46" s="156">
        <f t="shared" si="54"/>
        <v>0</v>
      </c>
      <c r="S46" s="156">
        <f t="shared" si="54"/>
        <v>0</v>
      </c>
      <c r="T46" s="156">
        <f t="shared" si="54"/>
        <v>0</v>
      </c>
      <c r="U46" s="156">
        <f t="shared" si="54"/>
        <v>0</v>
      </c>
      <c r="V46" s="156">
        <f t="shared" si="54"/>
        <v>0</v>
      </c>
      <c r="W46" s="156">
        <f t="shared" si="54"/>
        <v>0</v>
      </c>
      <c r="X46" s="156">
        <f t="shared" si="54"/>
        <v>0</v>
      </c>
      <c r="Y46" s="156">
        <f t="shared" si="54"/>
        <v>0</v>
      </c>
      <c r="Z46" s="156">
        <f t="shared" si="54"/>
        <v>0</v>
      </c>
      <c r="AA46" s="156">
        <f t="shared" si="54"/>
        <v>0</v>
      </c>
      <c r="AB46" s="156">
        <f t="shared" si="54"/>
        <v>0</v>
      </c>
      <c r="AC46" s="156">
        <f t="shared" si="54"/>
        <v>0</v>
      </c>
      <c r="AD46" s="156">
        <f t="shared" si="54"/>
        <v>0</v>
      </c>
      <c r="AE46" s="156">
        <f t="shared" si="54"/>
        <v>0</v>
      </c>
    </row>
    <row r="47" spans="1:32">
      <c r="B47" s="2" t="s">
        <v>100</v>
      </c>
      <c r="C47">
        <f>SUMPRODUCT(L57:L106,$B$57:$B$106)</f>
        <v>2.3523023184350397E-3</v>
      </c>
      <c r="D47">
        <f>SUMPRODUCT(X$57:X$106,$B$57:$B$106)</f>
        <v>2.5494210918767259E-3</v>
      </c>
      <c r="E47">
        <f>SUMPRODUCT(AJ$57:AJ$106,$B$57:$B$106)</f>
        <v>2.6495257935056768E-3</v>
      </c>
      <c r="F47">
        <f>SUMPRODUCT(AV$57:AV$106,$B$57:$B$106)</f>
        <v>2.6898503807859945E-3</v>
      </c>
      <c r="G47">
        <f>SUMPRODUCT(BH$57:BH$106,$B$57:$B$106)</f>
        <v>2.7295447834742742E-3</v>
      </c>
      <c r="H47">
        <f>SUMPRODUCT(BT$57:BT$106,$B$57:$B$106)</f>
        <v>2.6454324096341531E-3</v>
      </c>
      <c r="I47">
        <f>SUMPRODUCT(CF$57:CF$106,$B$57:$B$106)</f>
        <v>2.8353754124241979E-3</v>
      </c>
      <c r="J47">
        <f>SUMPRODUCT(CR$57:CR$106,$B$57:$B$106)</f>
        <v>2.4260248583031375E-3</v>
      </c>
      <c r="K47">
        <f>SUMPRODUCT(DD$57:DD$106,$B$57:$B$106)</f>
        <v>7.9884907025456461E-2</v>
      </c>
      <c r="L47" s="156">
        <f t="shared" si="55"/>
        <v>7.9884907025456461E-2</v>
      </c>
      <c r="M47" s="156">
        <f t="shared" si="54"/>
        <v>7.9884907025456461E-2</v>
      </c>
      <c r="N47" s="156">
        <f t="shared" si="54"/>
        <v>7.9884907025456461E-2</v>
      </c>
      <c r="O47" s="156">
        <f t="shared" si="54"/>
        <v>7.9884907025456461E-2</v>
      </c>
      <c r="P47" s="156">
        <f t="shared" si="54"/>
        <v>7.9884907025456461E-2</v>
      </c>
      <c r="Q47" s="156">
        <f t="shared" si="54"/>
        <v>7.9884907025456461E-2</v>
      </c>
      <c r="R47" s="156">
        <f t="shared" si="54"/>
        <v>7.9884907025456461E-2</v>
      </c>
      <c r="S47" s="156">
        <f t="shared" si="54"/>
        <v>7.9884907025456461E-2</v>
      </c>
      <c r="T47" s="156">
        <f t="shared" si="54"/>
        <v>7.9884907025456461E-2</v>
      </c>
      <c r="U47" s="156">
        <f t="shared" si="54"/>
        <v>7.9884907025456461E-2</v>
      </c>
      <c r="V47" s="156">
        <f t="shared" si="54"/>
        <v>7.9884907025456461E-2</v>
      </c>
      <c r="W47" s="156">
        <f t="shared" si="54"/>
        <v>7.9884907025456461E-2</v>
      </c>
      <c r="X47" s="156">
        <f t="shared" si="54"/>
        <v>7.9884907025456461E-2</v>
      </c>
      <c r="Y47" s="156">
        <f t="shared" si="54"/>
        <v>7.9884907025456461E-2</v>
      </c>
      <c r="Z47" s="156">
        <f t="shared" si="54"/>
        <v>7.9884907025456461E-2</v>
      </c>
      <c r="AA47" s="156">
        <f t="shared" si="54"/>
        <v>7.9884907025456461E-2</v>
      </c>
      <c r="AB47" s="156">
        <f t="shared" si="54"/>
        <v>7.9884907025456461E-2</v>
      </c>
      <c r="AC47" s="156">
        <f t="shared" si="54"/>
        <v>7.9884907025456461E-2</v>
      </c>
      <c r="AD47" s="156">
        <f t="shared" si="54"/>
        <v>7.9884907025456461E-2</v>
      </c>
      <c r="AE47" s="156">
        <f t="shared" si="54"/>
        <v>7.9884907025456461E-2</v>
      </c>
    </row>
    <row r="48" spans="1:32">
      <c r="B48" s="2" t="s">
        <v>102</v>
      </c>
      <c r="C48">
        <f>SUMPRODUCT(N57:N106,$B$57:$B$106)</f>
        <v>7.4209967403030458E-2</v>
      </c>
      <c r="D48">
        <f>SUMPRODUCT(Z$57:Z$106,$B$57:$B$106)</f>
        <v>8.4181023993604776E-2</v>
      </c>
      <c r="E48">
        <f>SUMPRODUCT(AL$57:AL$106,$B$57:$B$106)</f>
        <v>8.6935220412590081E-2</v>
      </c>
      <c r="F48">
        <f>SUMPRODUCT(AX$57:AX$106,$B$57:$B$106)</f>
        <v>8.813870765245238E-2</v>
      </c>
      <c r="G48">
        <f>SUMPRODUCT(BJ$57:BJ$106,$B$57:$B$106)</f>
        <v>9.2495831166305803E-2</v>
      </c>
      <c r="H48">
        <f>SUMPRODUCT(BV$57:BV$106,$B$57:$B$106)</f>
        <v>0.13763111441811868</v>
      </c>
      <c r="I48">
        <f>SUMPRODUCT(CH$57:CH$106,$B$57:$B$106)</f>
        <v>0.16608520524324802</v>
      </c>
      <c r="J48">
        <f>SUMPRODUCT(CT$57:CT$106,$B$57:$B$106)</f>
        <v>0.16836099198442894</v>
      </c>
      <c r="K48">
        <f>SUMPRODUCT(DF$57:DF$106,$B$57:$B$106)</f>
        <v>0.1973501512502257</v>
      </c>
      <c r="L48" s="156">
        <f t="shared" si="55"/>
        <v>0.1973501512502257</v>
      </c>
      <c r="M48" s="156">
        <f t="shared" si="54"/>
        <v>0.1973501512502257</v>
      </c>
      <c r="N48" s="156">
        <f t="shared" si="54"/>
        <v>0.1973501512502257</v>
      </c>
      <c r="O48" s="156">
        <f t="shared" si="54"/>
        <v>0.1973501512502257</v>
      </c>
      <c r="P48" s="156">
        <f t="shared" si="54"/>
        <v>0.1973501512502257</v>
      </c>
      <c r="Q48" s="156">
        <f t="shared" si="54"/>
        <v>0.1973501512502257</v>
      </c>
      <c r="R48" s="156">
        <f t="shared" si="54"/>
        <v>0.1973501512502257</v>
      </c>
      <c r="S48" s="156">
        <f t="shared" si="54"/>
        <v>0.1973501512502257</v>
      </c>
      <c r="T48" s="156">
        <f t="shared" si="54"/>
        <v>0.1973501512502257</v>
      </c>
      <c r="U48" s="156">
        <f t="shared" si="54"/>
        <v>0.1973501512502257</v>
      </c>
      <c r="V48" s="156">
        <f t="shared" si="54"/>
        <v>0.1973501512502257</v>
      </c>
      <c r="W48" s="156">
        <f t="shared" si="54"/>
        <v>0.1973501512502257</v>
      </c>
      <c r="X48" s="156">
        <f t="shared" si="54"/>
        <v>0.1973501512502257</v>
      </c>
      <c r="Y48" s="156">
        <f t="shared" si="54"/>
        <v>0.1973501512502257</v>
      </c>
      <c r="Z48" s="156">
        <f t="shared" si="54"/>
        <v>0.1973501512502257</v>
      </c>
      <c r="AA48" s="156">
        <f t="shared" si="54"/>
        <v>0.1973501512502257</v>
      </c>
      <c r="AB48" s="156">
        <f t="shared" si="54"/>
        <v>0.1973501512502257</v>
      </c>
      <c r="AC48" s="156">
        <f t="shared" si="54"/>
        <v>0.1973501512502257</v>
      </c>
      <c r="AD48" s="156">
        <f t="shared" si="54"/>
        <v>0.1973501512502257</v>
      </c>
      <c r="AE48" s="156">
        <f t="shared" si="54"/>
        <v>0.1973501512502257</v>
      </c>
    </row>
    <row r="49" spans="1:110">
      <c r="B49" s="1"/>
    </row>
    <row r="50" spans="1:110">
      <c r="B50" s="1"/>
      <c r="C50" s="160">
        <f>SUM(C39:C48)</f>
        <v>1.0000000000000002</v>
      </c>
      <c r="D50" s="160">
        <f>SUM(D39:D48)</f>
        <v>1</v>
      </c>
      <c r="E50" s="160">
        <f>SUM(E39:E48)</f>
        <v>0.99999999999999978</v>
      </c>
      <c r="F50" s="160">
        <f>SUM(F39:F48)</f>
        <v>1</v>
      </c>
      <c r="G50" s="160">
        <f t="shared" ref="G50:K50" si="56">SUM(G39:G48)</f>
        <v>1.0000000000000002</v>
      </c>
      <c r="H50" s="160">
        <f t="shared" si="56"/>
        <v>1</v>
      </c>
      <c r="I50" s="160">
        <f t="shared" si="56"/>
        <v>1</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0.26915239586378836</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0.73084760413621164</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13232619</v>
      </c>
      <c r="D2" s="91">
        <f>SUMIFS('EIA_State Elec Profiles'!$D:$D,'EIA_State Elec Profiles'!$A:$A,About!$B$1,'EIA_State Elec Profiles'!$B:$B,$A2)</f>
        <v>15471097</v>
      </c>
      <c r="E2" s="91">
        <f>SUMIFS('EIA_State Elec Profiles'!$C:$C,'EIA_State Elec Profiles'!$A:$A,About!$B$1,'EIA_State Elec Profiles'!$B:$B,$A2)</f>
        <v>11884926</v>
      </c>
      <c r="F2" s="91">
        <f>E2</f>
        <v>11884926</v>
      </c>
      <c r="G2" s="91">
        <f t="shared" ref="G2:AH2" si="0">F2</f>
        <v>11884926</v>
      </c>
      <c r="H2" s="91">
        <f t="shared" si="0"/>
        <v>11884926</v>
      </c>
      <c r="I2" s="91">
        <f t="shared" si="0"/>
        <v>11884926</v>
      </c>
      <c r="J2" s="91">
        <f t="shared" si="0"/>
        <v>11884926</v>
      </c>
      <c r="K2" s="91">
        <f t="shared" si="0"/>
        <v>11884926</v>
      </c>
      <c r="L2" s="91">
        <f t="shared" si="0"/>
        <v>11884926</v>
      </c>
      <c r="M2" s="91">
        <f t="shared" si="0"/>
        <v>11884926</v>
      </c>
      <c r="N2" s="91">
        <f t="shared" si="0"/>
        <v>11884926</v>
      </c>
      <c r="O2" s="91">
        <f t="shared" si="0"/>
        <v>11884926</v>
      </c>
      <c r="P2" s="91">
        <f t="shared" si="0"/>
        <v>11884926</v>
      </c>
      <c r="Q2" s="91">
        <f t="shared" si="0"/>
        <v>11884926</v>
      </c>
      <c r="R2" s="91">
        <f t="shared" si="0"/>
        <v>11884926</v>
      </c>
      <c r="S2" s="91">
        <f t="shared" si="0"/>
        <v>11884926</v>
      </c>
      <c r="T2" s="91">
        <f t="shared" si="0"/>
        <v>11884926</v>
      </c>
      <c r="U2" s="91">
        <f t="shared" si="0"/>
        <v>11884926</v>
      </c>
      <c r="V2" s="91">
        <f t="shared" si="0"/>
        <v>11884926</v>
      </c>
      <c r="W2" s="91">
        <f t="shared" si="0"/>
        <v>11884926</v>
      </c>
      <c r="X2" s="91">
        <f t="shared" si="0"/>
        <v>11884926</v>
      </c>
      <c r="Y2" s="91">
        <f t="shared" si="0"/>
        <v>11884926</v>
      </c>
      <c r="Z2" s="91">
        <f t="shared" si="0"/>
        <v>11884926</v>
      </c>
      <c r="AA2" s="91">
        <f t="shared" si="0"/>
        <v>11884926</v>
      </c>
      <c r="AB2" s="91">
        <f t="shared" si="0"/>
        <v>11884926</v>
      </c>
      <c r="AC2" s="91">
        <f t="shared" si="0"/>
        <v>11884926</v>
      </c>
      <c r="AD2" s="91">
        <f t="shared" si="0"/>
        <v>11884926</v>
      </c>
      <c r="AE2" s="91">
        <f t="shared" si="0"/>
        <v>11884926</v>
      </c>
      <c r="AF2" s="91">
        <f t="shared" si="0"/>
        <v>11884926</v>
      </c>
      <c r="AG2" s="91">
        <f t="shared" si="0"/>
        <v>11884926</v>
      </c>
      <c r="AH2" s="91">
        <f t="shared" si="0"/>
        <v>11884926</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15471097</v>
      </c>
      <c r="C2">
        <f>exports!E2</f>
        <v>11884926</v>
      </c>
      <c r="D2">
        <f>exports!F2</f>
        <v>11884926</v>
      </c>
      <c r="E2">
        <f>exports!G2</f>
        <v>11884926</v>
      </c>
      <c r="F2">
        <f>exports!H2</f>
        <v>11884926</v>
      </c>
      <c r="G2">
        <f>exports!I2</f>
        <v>11884926</v>
      </c>
      <c r="H2">
        <f>exports!J2</f>
        <v>11884926</v>
      </c>
      <c r="I2">
        <f>exports!K2</f>
        <v>11884926</v>
      </c>
      <c r="J2">
        <f>exports!L2</f>
        <v>11884926</v>
      </c>
      <c r="K2">
        <f>exports!M2</f>
        <v>11884926</v>
      </c>
      <c r="L2">
        <f>exports!N2</f>
        <v>11884926</v>
      </c>
      <c r="M2">
        <f>exports!O2</f>
        <v>11884926</v>
      </c>
      <c r="N2">
        <f>exports!P2</f>
        <v>11884926</v>
      </c>
      <c r="O2">
        <f>exports!Q2</f>
        <v>11884926</v>
      </c>
      <c r="P2">
        <f>exports!R2</f>
        <v>11884926</v>
      </c>
      <c r="Q2">
        <f>exports!S2</f>
        <v>11884926</v>
      </c>
      <c r="R2">
        <f>exports!T2</f>
        <v>11884926</v>
      </c>
      <c r="S2">
        <f>exports!U2</f>
        <v>11884926</v>
      </c>
      <c r="T2">
        <f>exports!V2</f>
        <v>11884926</v>
      </c>
      <c r="U2">
        <f>exports!W2</f>
        <v>11884926</v>
      </c>
      <c r="V2">
        <f>exports!X2</f>
        <v>11884926</v>
      </c>
      <c r="W2">
        <f>exports!Y2</f>
        <v>11884926</v>
      </c>
      <c r="X2">
        <f>exports!Z2</f>
        <v>11884926</v>
      </c>
      <c r="Y2">
        <f>exports!AA2</f>
        <v>11884926</v>
      </c>
      <c r="Z2">
        <f>exports!AB2</f>
        <v>11884926</v>
      </c>
      <c r="AA2">
        <f>exports!AC2</f>
        <v>11884926</v>
      </c>
      <c r="AB2">
        <f>exports!AD2</f>
        <v>11884926</v>
      </c>
      <c r="AC2">
        <f>exports!AE2</f>
        <v>11884926</v>
      </c>
      <c r="AD2">
        <f>exports!AF2</f>
        <v>11884926</v>
      </c>
      <c r="AE2">
        <f>exports!AG2</f>
        <v>11884926</v>
      </c>
      <c r="AF2">
        <f>exports!AH2</f>
        <v>11884926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49.551264574434811</v>
      </c>
      <c r="C2" s="12">
        <f>SUMIFS('State Generation Costs Calcs'!C105:C155,'State Generation Costs Calcs'!$A$105:$A$155,About!$B$2)*About!$A$59</f>
        <v>48.584972767017575</v>
      </c>
      <c r="D2" s="12">
        <f>SUMIFS('State Generation Costs Calcs'!D105:D155,'State Generation Costs Calcs'!$A$105:$A$155,About!$B$2)*About!$A$59</f>
        <v>47.682463834735657</v>
      </c>
      <c r="E2" s="12">
        <f>SUMIFS('State Generation Costs Calcs'!E105:E155,'State Generation Costs Calcs'!$A$105:$A$155,About!$B$2)*About!$A$59</f>
        <v>46.940270518105542</v>
      </c>
      <c r="F2" s="12">
        <f>SUMIFS('State Generation Costs Calcs'!F105:F155,'State Generation Costs Calcs'!$A$105:$A$155,About!$B$2)*About!$A$59</f>
        <v>46.736571158948159</v>
      </c>
      <c r="G2" s="12">
        <f>SUMIFS('State Generation Costs Calcs'!G105:G155,'State Generation Costs Calcs'!$A$105:$A$155,About!$B$2)*About!$A$59</f>
        <v>46.800829195054085</v>
      </c>
      <c r="H2" s="12">
        <f>SUMIFS('State Generation Costs Calcs'!H105:H155,'State Generation Costs Calcs'!$A$105:$A$155,About!$B$2)*About!$A$59</f>
        <v>47.24514607905602</v>
      </c>
      <c r="I2" s="12">
        <f>SUMIFS('State Generation Costs Calcs'!I105:I155,'State Generation Costs Calcs'!$A$105:$A$155,About!$B$2)*About!$A$59</f>
        <v>47.64745316451824</v>
      </c>
      <c r="J2" s="12">
        <f>SUMIFS('State Generation Costs Calcs'!J105:J155,'State Generation Costs Calcs'!$A$105:$A$155,About!$B$2)*About!$A$59</f>
        <v>47.433777014354938</v>
      </c>
      <c r="K2" s="12">
        <f>SUMIFS('State Generation Costs Calcs'!K105:K155,'State Generation Costs Calcs'!$A$105:$A$155,About!$B$2)*About!$A$59</f>
        <v>46.810458808507917</v>
      </c>
      <c r="L2" s="12">
        <f>SUMIFS('State Generation Costs Calcs'!L105:L155,'State Generation Costs Calcs'!$A$105:$A$155,About!$B$2)*About!$A$59</f>
        <v>46.094970033482831</v>
      </c>
      <c r="M2" s="12">
        <f>SUMIFS('State Generation Costs Calcs'!M105:M155,'State Generation Costs Calcs'!$A$105:$A$155,About!$B$2)*About!$A$59</f>
        <v>45.466862919800143</v>
      </c>
      <c r="N2" s="12">
        <f>SUMIFS('State Generation Costs Calcs'!N105:N155,'State Generation Costs Calcs'!$A$105:$A$155,About!$B$2)*About!$A$59</f>
        <v>44.801841736600693</v>
      </c>
      <c r="O2" s="12">
        <f>SUMIFS('State Generation Costs Calcs'!O105:O155,'State Generation Costs Calcs'!$A$105:$A$155,About!$B$2)*About!$A$59</f>
        <v>44.451313461604471</v>
      </c>
      <c r="P2" s="12">
        <f>SUMIFS('State Generation Costs Calcs'!P105:P155,'State Generation Costs Calcs'!$A$105:$A$155,About!$B$2)*About!$A$59</f>
        <v>44.364103677151419</v>
      </c>
      <c r="Q2" s="12">
        <f>SUMIFS('State Generation Costs Calcs'!Q105:Q155,'State Generation Costs Calcs'!$A$105:$A$155,About!$B$2)*About!$A$59</f>
        <v>43.963221164148351</v>
      </c>
      <c r="R2" s="12">
        <f>SUMIFS('State Generation Costs Calcs'!R105:R155,'State Generation Costs Calcs'!$A$105:$A$155,About!$B$2)*About!$A$59</f>
        <v>43.477136806301637</v>
      </c>
      <c r="S2" s="12">
        <f>SUMIFS('State Generation Costs Calcs'!S105:S155,'State Generation Costs Calcs'!$A$105:$A$155,About!$B$2)*About!$A$59</f>
        <v>43.131571455041659</v>
      </c>
      <c r="T2" s="12">
        <f>SUMIFS('State Generation Costs Calcs'!T105:T155,'State Generation Costs Calcs'!$A$105:$A$155,About!$B$2)*About!$A$59</f>
        <v>42.988603972969869</v>
      </c>
      <c r="U2" s="12">
        <f>SUMIFS('State Generation Costs Calcs'!U105:U155,'State Generation Costs Calcs'!$A$105:$A$155,About!$B$2)*About!$A$59</f>
        <v>42.87011260939817</v>
      </c>
      <c r="V2" s="12">
        <f>SUMIFS('State Generation Costs Calcs'!V105:V155,'State Generation Costs Calcs'!$A$105:$A$155,About!$B$2)*About!$A$59</f>
        <v>42.418126415980517</v>
      </c>
      <c r="W2" s="12">
        <f>SUMIFS('State Generation Costs Calcs'!W105:W155,'State Generation Costs Calcs'!$A$105:$A$155,About!$B$2)*About!$A$59</f>
        <v>42.003789704836798</v>
      </c>
      <c r="X2" s="12">
        <f>SUMIFS('State Generation Costs Calcs'!X105:X155,'State Generation Costs Calcs'!$A$105:$A$155,About!$B$2)*About!$A$59</f>
        <v>41.768952927137555</v>
      </c>
      <c r="Y2" s="12">
        <f>SUMIFS('State Generation Costs Calcs'!Y105:Y155,'State Generation Costs Calcs'!$A$105:$A$155,About!$B$2)*About!$A$59</f>
        <v>41.505278047332801</v>
      </c>
      <c r="Z2" s="12">
        <f>SUMIFS('State Generation Costs Calcs'!Z105:Z155,'State Generation Costs Calcs'!$A$105:$A$155,About!$B$2)*About!$A$59</f>
        <v>41.35137925390157</v>
      </c>
      <c r="AA2" s="12">
        <f>SUMIFS('State Generation Costs Calcs'!AA105:AA155,'State Generation Costs Calcs'!$A$105:$A$155,About!$B$2)*About!$A$59</f>
        <v>41.24087820853596</v>
      </c>
      <c r="AB2" s="12">
        <f>SUMIFS('State Generation Costs Calcs'!AB105:AB155,'State Generation Costs Calcs'!$A$105:$A$155,About!$B$2)*About!$A$59</f>
        <v>41.074197152014385</v>
      </c>
      <c r="AC2" s="12">
        <f>SUMIFS('State Generation Costs Calcs'!AC105:AC155,'State Generation Costs Calcs'!$A$105:$A$155,About!$B$2)*About!$A$59</f>
        <v>41.078431130722578</v>
      </c>
      <c r="AD2" s="12">
        <f>SUMIFS('State Generation Costs Calcs'!AD105:AD155,'State Generation Costs Calcs'!$A$105:$A$155,About!$B$2)*About!$A$59</f>
        <v>41.119317053175195</v>
      </c>
      <c r="AE2" s="12">
        <f>SUMIFS('State Generation Costs Calcs'!AE105:AE155,'State Generation Costs Calcs'!$A$105:$A$155,About!$B$2)*About!$A$59</f>
        <v>41.07070495385873</v>
      </c>
      <c r="AF2" s="12">
        <f>SUMIFS('State Generation Costs Calcs'!AF105:AF155,'State Generation Costs Calcs'!$A$105:$A$155,About!$B$2)*About!$A$59</f>
        <v>41.047795221381364</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49.551264574434811</v>
      </c>
      <c r="C2" s="12">
        <f>SUMIFS('State Generation Costs Calcs'!C105:C155,'State Generation Costs Calcs'!$A$105:$A$155,About!$B$2)*About!$A$59</f>
        <v>48.584972767017575</v>
      </c>
      <c r="D2" s="12">
        <f>SUMIFS('State Generation Costs Calcs'!D105:D155,'State Generation Costs Calcs'!$A$105:$A$155,About!$B$2)*About!$A$59</f>
        <v>47.682463834735657</v>
      </c>
      <c r="E2" s="12">
        <f>SUMIFS('State Generation Costs Calcs'!E105:E155,'State Generation Costs Calcs'!$A$105:$A$155,About!$B$2)*About!$A$59</f>
        <v>46.940270518105542</v>
      </c>
      <c r="F2" s="12">
        <f>SUMIFS('State Generation Costs Calcs'!F105:F155,'State Generation Costs Calcs'!$A$105:$A$155,About!$B$2)*About!$A$59</f>
        <v>46.736571158948159</v>
      </c>
      <c r="G2" s="12">
        <f>SUMIFS('State Generation Costs Calcs'!G105:G155,'State Generation Costs Calcs'!$A$105:$A$155,About!$B$2)*About!$A$59</f>
        <v>46.800829195054085</v>
      </c>
      <c r="H2" s="12">
        <f>SUMIFS('State Generation Costs Calcs'!H105:H155,'State Generation Costs Calcs'!$A$105:$A$155,About!$B$2)*About!$A$59</f>
        <v>47.24514607905602</v>
      </c>
      <c r="I2" s="12">
        <f>SUMIFS('State Generation Costs Calcs'!I105:I155,'State Generation Costs Calcs'!$A$105:$A$155,About!$B$2)*About!$A$59</f>
        <v>47.64745316451824</v>
      </c>
      <c r="J2" s="12">
        <f>SUMIFS('State Generation Costs Calcs'!J105:J155,'State Generation Costs Calcs'!$A$105:$A$155,About!$B$2)*About!$A$59</f>
        <v>47.433777014354938</v>
      </c>
      <c r="K2" s="12">
        <f>SUMIFS('State Generation Costs Calcs'!K105:K155,'State Generation Costs Calcs'!$A$105:$A$155,About!$B$2)*About!$A$59</f>
        <v>46.810458808507917</v>
      </c>
      <c r="L2" s="12">
        <f>SUMIFS('State Generation Costs Calcs'!L105:L155,'State Generation Costs Calcs'!$A$105:$A$155,About!$B$2)*About!$A$59</f>
        <v>46.094970033482831</v>
      </c>
      <c r="M2" s="12">
        <f>SUMIFS('State Generation Costs Calcs'!M105:M155,'State Generation Costs Calcs'!$A$105:$A$155,About!$B$2)*About!$A$59</f>
        <v>45.466862919800143</v>
      </c>
      <c r="N2" s="12">
        <f>SUMIFS('State Generation Costs Calcs'!N105:N155,'State Generation Costs Calcs'!$A$105:$A$155,About!$B$2)*About!$A$59</f>
        <v>44.801841736600693</v>
      </c>
      <c r="O2" s="12">
        <f>SUMIFS('State Generation Costs Calcs'!O105:O155,'State Generation Costs Calcs'!$A$105:$A$155,About!$B$2)*About!$A$59</f>
        <v>44.451313461604471</v>
      </c>
      <c r="P2" s="12">
        <f>SUMIFS('State Generation Costs Calcs'!P105:P155,'State Generation Costs Calcs'!$A$105:$A$155,About!$B$2)*About!$A$59</f>
        <v>44.364103677151419</v>
      </c>
      <c r="Q2" s="12">
        <f>SUMIFS('State Generation Costs Calcs'!Q105:Q155,'State Generation Costs Calcs'!$A$105:$A$155,About!$B$2)*About!$A$59</f>
        <v>43.963221164148351</v>
      </c>
      <c r="R2" s="12">
        <f>SUMIFS('State Generation Costs Calcs'!R105:R155,'State Generation Costs Calcs'!$A$105:$A$155,About!$B$2)*About!$A$59</f>
        <v>43.477136806301637</v>
      </c>
      <c r="S2" s="12">
        <f>SUMIFS('State Generation Costs Calcs'!S105:S155,'State Generation Costs Calcs'!$A$105:$A$155,About!$B$2)*About!$A$59</f>
        <v>43.131571455041659</v>
      </c>
      <c r="T2" s="12">
        <f>SUMIFS('State Generation Costs Calcs'!T105:T155,'State Generation Costs Calcs'!$A$105:$A$155,About!$B$2)*About!$A$59</f>
        <v>42.988603972969869</v>
      </c>
      <c r="U2" s="12">
        <f>SUMIFS('State Generation Costs Calcs'!U105:U155,'State Generation Costs Calcs'!$A$105:$A$155,About!$B$2)*About!$A$59</f>
        <v>42.87011260939817</v>
      </c>
      <c r="V2" s="12">
        <f>SUMIFS('State Generation Costs Calcs'!V105:V155,'State Generation Costs Calcs'!$A$105:$A$155,About!$B$2)*About!$A$59</f>
        <v>42.418126415980517</v>
      </c>
      <c r="W2" s="12">
        <f>SUMIFS('State Generation Costs Calcs'!W105:W155,'State Generation Costs Calcs'!$A$105:$A$155,About!$B$2)*About!$A$59</f>
        <v>42.003789704836798</v>
      </c>
      <c r="X2" s="12">
        <f>SUMIFS('State Generation Costs Calcs'!X105:X155,'State Generation Costs Calcs'!$A$105:$A$155,About!$B$2)*About!$A$59</f>
        <v>41.768952927137555</v>
      </c>
      <c r="Y2" s="12">
        <f>SUMIFS('State Generation Costs Calcs'!Y105:Y155,'State Generation Costs Calcs'!$A$105:$A$155,About!$B$2)*About!$A$59</f>
        <v>41.505278047332801</v>
      </c>
      <c r="Z2" s="12">
        <f>SUMIFS('State Generation Costs Calcs'!Z105:Z155,'State Generation Costs Calcs'!$A$105:$A$155,About!$B$2)*About!$A$59</f>
        <v>41.35137925390157</v>
      </c>
      <c r="AA2" s="12">
        <f>SUMIFS('State Generation Costs Calcs'!AA105:AA155,'State Generation Costs Calcs'!$A$105:$A$155,About!$B$2)*About!$A$59</f>
        <v>41.24087820853596</v>
      </c>
      <c r="AB2" s="12">
        <f>SUMIFS('State Generation Costs Calcs'!AB105:AB155,'State Generation Costs Calcs'!$A$105:$A$155,About!$B$2)*About!$A$59</f>
        <v>41.074197152014385</v>
      </c>
      <c r="AC2" s="12">
        <f>SUMIFS('State Generation Costs Calcs'!AC105:AC155,'State Generation Costs Calcs'!$A$105:$A$155,About!$B$2)*About!$A$59</f>
        <v>41.078431130722578</v>
      </c>
      <c r="AD2" s="12">
        <f>SUMIFS('State Generation Costs Calcs'!AD105:AD155,'State Generation Costs Calcs'!$A$105:$A$155,About!$B$2)*About!$A$59</f>
        <v>41.119317053175195</v>
      </c>
      <c r="AE2" s="12">
        <f>SUMIFS('State Generation Costs Calcs'!AE105:AE155,'State Generation Costs Calcs'!$A$105:$A$155,About!$B$2)*About!$A$59</f>
        <v>41.07070495385873</v>
      </c>
      <c r="AF2" s="12">
        <f>SUMIFS('State Generation Costs Calcs'!AF105:AF155,'State Generation Costs Calcs'!$A$105:$A$155,About!$B$2)*About!$A$59</f>
        <v>41.047795221381364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2023-11-07T19:25:41Z</dcterms:modified>
</cp:coreProperties>
</file>