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SC\bldgs\BDESC\"/>
    </mc:Choice>
  </mc:AlternateContent>
  <xr:revisionPtr revIDLastSave="0" documentId="8_{D7DECE9C-B159-441A-860D-7DF2F72B2DFD}"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<sst xmlns="http://schemas.openxmlformats.org/spreadsheetml/2006/main" count="50991" uniqueCount="1390">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</sst>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80</v>
      </c>
      <c r="C1" s="17">
        <v>45330</v>
      </c>
      <c r="D1" s="2"/>
      <c r="E1" s="2"/>
      <c r="F1" s="19" t="s">
        <v>146</v>
      </c>
      <c r="G1" s="19" t="s">
        <v>146</v>
      </c>
    </row>
    <row r="2" spans="1:7" ht="14.25" customHeight="1" x14ac:dyDescent="0.25">
      <c r="A2" s="1" t="s">
        <v>1</v>
      </c>
      <c r="B2" s="18" t="str">
        <f>LOOKUP(B1,F2:G51,G2:G51)</f>
        <v>SC</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b">
        <f>IF(A44=About!$B$1,SUM('BDESC-rural-residential'!$AF$8,'BDESC-urban-residential'!$AF$8,'BDESC-commercial'!$AF$8)='REEDS calc'!Q44,"NA")</f>
        <v>1</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SOUTH CAROLINA</v>
      </c>
    </row>
    <row r="3" spans="1:7" x14ac:dyDescent="0.2">
      <c r="A3" s="18" t="s">
        <v>95</v>
      </c>
      <c r="B3" s="18">
        <v>0.59</v>
      </c>
      <c r="C3" s="18">
        <v>0.41</v>
      </c>
      <c r="F3" s="14" t="s">
        <v>14</v>
      </c>
      <c r="G3">
        <f>SUMIFS(B:B,A:A,G2)</f>
        <v>0.66299999999999903</v>
      </c>
    </row>
    <row r="4" spans="1:7" x14ac:dyDescent="0.2">
      <c r="A4" s="18" t="s">
        <v>96</v>
      </c>
      <c r="B4" s="18">
        <v>0.66</v>
      </c>
      <c r="C4" s="18">
        <v>0.33999999999999903</v>
      </c>
      <c r="F4" s="14" t="s">
        <v>15</v>
      </c>
      <c r="G4">
        <f>SUMIFS(C:C,A:A,G2)</f>
        <v>0.33700000000000002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168.06064927862479</v>
      </c>
      <c r="C8" s="71">
        <f>INDEX('REEDS calc'!$C$64:$AG$113,MATCH(About!$B$2,'REEDS calc'!$B$64:$B$113,0),MATCH(C$1,'REEDS calc'!$C$63:$AG$63,0))*SUMIFS('res v com'!$E$3:$E$52,'res v com'!$B$3:$B$52,About!$B$2)*SUMIFS('Urban and Rural'!$C$2:$C$53,'Urban and Rural'!$A$2:$A$53,About!$B$1)</f>
        <v>168.06064927862479</v>
      </c>
      <c r="D8" s="71">
        <f>INDEX('REEDS calc'!$C$64:$AG$113,MATCH(About!$B$2,'REEDS calc'!$B$64:$B$113,0),MATCH(D$1,'REEDS calc'!$C$63:$AG$63,0))*SUMIFS('res v com'!$E$3:$E$52,'res v com'!$B$3:$B$52,About!$B$2)*SUMIFS('Urban and Rural'!$C$2:$C$53,'Urban and Rural'!$A$2:$A$53,About!$B$1)</f>
        <v>168.06064927862479</v>
      </c>
      <c r="E8" s="71">
        <f>INDEX('REEDS calc'!$C$64:$AG$113,MATCH(About!$B$2,'REEDS calc'!$B$64:$B$113,0),MATCH(E$1,'REEDS calc'!$C$63:$AG$63,0))*SUMIFS('res v com'!$E$3:$E$52,'res v com'!$B$3:$B$52,About!$B$2)*SUMIFS('Urban and Rural'!$C$2:$C$53,'Urban and Rural'!$A$2:$A$53,About!$B$1)</f>
        <v>208.25613852607614</v>
      </c>
      <c r="F8" s="71">
        <f>INDEX('REEDS calc'!$C$64:$AG$113,MATCH(About!$B$2,'REEDS calc'!$B$64:$B$113,0),MATCH(F$1,'REEDS calc'!$C$63:$AG$63,0))*SUMIFS('res v com'!$E$3:$E$52,'res v com'!$B$3:$B$52,About!$B$2)*SUMIFS('Urban and Rural'!$C$2:$C$53,'Urban and Rural'!$A$2:$A$53,About!$B$1)</f>
        <v>248.45162777352741</v>
      </c>
      <c r="G8" s="71">
        <f>INDEX('REEDS calc'!$C$64:$AG$113,MATCH(About!$B$2,'REEDS calc'!$B$64:$B$113,0),MATCH(G$1,'REEDS calc'!$C$63:$AG$63,0))*SUMIFS('res v com'!$E$3:$E$52,'res v com'!$B$3:$B$52,About!$B$2)*SUMIFS('Urban and Rural'!$C$2:$C$53,'Urban and Rural'!$A$2:$A$53,About!$B$1)</f>
        <v>285.75689367702233</v>
      </c>
      <c r="H8" s="71">
        <f>INDEX('REEDS calc'!$C$64:$AG$113,MATCH(About!$B$2,'REEDS calc'!$B$64:$B$113,0),MATCH(H$1,'REEDS calc'!$C$63:$AG$63,0))*SUMIFS('res v com'!$E$3:$E$52,'res v com'!$B$3:$B$52,About!$B$2)*SUMIFS('Urban and Rural'!$C$2:$C$53,'Urban and Rural'!$A$2:$A$53,About!$B$1)</f>
        <v>323.06215958051723</v>
      </c>
      <c r="I8" s="71">
        <f>INDEX('REEDS calc'!$C$64:$AG$113,MATCH(About!$B$2,'REEDS calc'!$B$64:$B$113,0),MATCH(I$1,'REEDS calc'!$C$63:$AG$63,0))*SUMIFS('res v com'!$E$3:$E$52,'res v com'!$B$3:$B$52,About!$B$2)*SUMIFS('Urban and Rural'!$C$2:$C$53,'Urban and Rural'!$A$2:$A$53,About!$B$1)</f>
        <v>383.45772546296456</v>
      </c>
      <c r="J8" s="71">
        <f>INDEX('REEDS calc'!$C$64:$AG$113,MATCH(About!$B$2,'REEDS calc'!$B$64:$B$113,0),MATCH(J$1,'REEDS calc'!$C$63:$AG$63,0))*SUMIFS('res v com'!$E$3:$E$52,'res v com'!$B$3:$B$52,About!$B$2)*SUMIFS('Urban and Rural'!$C$2:$C$53,'Urban and Rural'!$A$2:$A$53,About!$B$1)</f>
        <v>443.85329134541183</v>
      </c>
      <c r="K8" s="71">
        <f>INDEX('REEDS calc'!$C$64:$AG$113,MATCH(About!$B$2,'REEDS calc'!$B$64:$B$113,0),MATCH(K$1,'REEDS calc'!$C$63:$AG$63,0))*SUMIFS('res v com'!$E$3:$E$52,'res v com'!$B$3:$B$52,About!$B$2)*SUMIFS('Urban and Rural'!$C$2:$C$53,'Urban and Rural'!$A$2:$A$53,About!$B$1)</f>
        <v>538.84101288382715</v>
      </c>
      <c r="L8" s="71">
        <f>INDEX('REEDS calc'!$C$64:$AG$113,MATCH(About!$B$2,'REEDS calc'!$B$64:$B$113,0),MATCH(L$1,'REEDS calc'!$C$63:$AG$63,0))*SUMIFS('res v com'!$E$3:$E$52,'res v com'!$B$3:$B$52,About!$B$2)*SUMIFS('Urban and Rural'!$C$2:$C$53,'Urban and Rural'!$A$2:$A$53,About!$B$1)</f>
        <v>633.82873442224241</v>
      </c>
      <c r="M8" s="71">
        <f>INDEX('REEDS calc'!$C$64:$AG$113,MATCH(About!$B$2,'REEDS calc'!$B$64:$B$113,0),MATCH(M$1,'REEDS calc'!$C$63:$AG$63,0))*SUMIFS('res v com'!$E$3:$E$52,'res v com'!$B$3:$B$52,About!$B$2)*SUMIFS('Urban and Rural'!$C$2:$C$53,'Urban and Rural'!$A$2:$A$53,About!$B$1)</f>
        <v>710.04115579027211</v>
      </c>
      <c r="N8" s="71">
        <f>INDEX('REEDS calc'!$C$64:$AG$113,MATCH(About!$B$2,'REEDS calc'!$B$64:$B$113,0),MATCH(N$1,'REEDS calc'!$C$63:$AG$63,0))*SUMIFS('res v com'!$E$3:$E$52,'res v com'!$B$3:$B$52,About!$B$2)*SUMIFS('Urban and Rural'!$C$2:$C$53,'Urban and Rural'!$A$2:$A$53,About!$B$1)</f>
        <v>786.25357715830171</v>
      </c>
      <c r="O8" s="71">
        <f>INDEX('REEDS calc'!$C$64:$AG$113,MATCH(About!$B$2,'REEDS calc'!$B$64:$B$113,0),MATCH(O$1,'REEDS calc'!$C$63:$AG$63,0))*SUMIFS('res v com'!$E$3:$E$52,'res v com'!$B$3:$B$52,About!$B$2)*SUMIFS('Urban and Rural'!$C$2:$C$53,'Urban and Rural'!$A$2:$A$53,About!$B$1)</f>
        <v>826.5750134965474</v>
      </c>
      <c r="P8" s="71">
        <f>INDEX('REEDS calc'!$C$64:$AG$113,MATCH(About!$B$2,'REEDS calc'!$B$64:$B$113,0),MATCH(P$1,'REEDS calc'!$C$63:$AG$63,0))*SUMIFS('res v com'!$E$3:$E$52,'res v com'!$B$3:$B$52,About!$B$2)*SUMIFS('Urban and Rural'!$C$2:$C$53,'Urban and Rural'!$A$2:$A$53,About!$B$1)</f>
        <v>866.89644983479286</v>
      </c>
      <c r="Q8" s="71">
        <f>INDEX('REEDS calc'!$C$64:$AG$113,MATCH(About!$B$2,'REEDS calc'!$B$64:$B$113,0),MATCH(Q$1,'REEDS calc'!$C$63:$AG$63,0))*SUMIFS('res v com'!$E$3:$E$52,'res v com'!$B$3:$B$52,About!$B$2)*SUMIFS('Urban and Rural'!$C$2:$C$53,'Urban and Rural'!$A$2:$A$53,About!$B$1)</f>
        <v>874.4007973279522</v>
      </c>
      <c r="R8" s="71">
        <f>INDEX('REEDS calc'!$C$64:$AG$113,MATCH(About!$B$2,'REEDS calc'!$B$64:$B$113,0),MATCH(R$1,'REEDS calc'!$C$63:$AG$63,0))*SUMIFS('res v com'!$E$3:$E$52,'res v com'!$B$3:$B$52,About!$B$2)*SUMIFS('Urban and Rural'!$C$2:$C$53,'Urban and Rural'!$A$2:$A$53,About!$B$1)</f>
        <v>881.90514482111178</v>
      </c>
      <c r="S8" s="71">
        <f>INDEX('REEDS calc'!$C$64:$AG$113,MATCH(About!$B$2,'REEDS calc'!$B$64:$B$113,0),MATCH(S$1,'REEDS calc'!$C$63:$AG$63,0))*SUMIFS('res v com'!$E$3:$E$52,'res v com'!$B$3:$B$52,About!$B$2)*SUMIFS('Urban and Rural'!$C$2:$C$53,'Urban and Rural'!$A$2:$A$53,About!$B$1)</f>
        <v>889.51051237667923</v>
      </c>
      <c r="T8" s="71">
        <f>INDEX('REEDS calc'!$C$64:$AG$113,MATCH(About!$B$2,'REEDS calc'!$B$64:$B$113,0),MATCH(T$1,'REEDS calc'!$C$63:$AG$63,0))*SUMIFS('res v com'!$E$3:$E$52,'res v com'!$B$3:$B$52,About!$B$2)*SUMIFS('Urban and Rural'!$C$2:$C$53,'Urban and Rural'!$A$2:$A$53,About!$B$1)</f>
        <v>897.11587993224657</v>
      </c>
      <c r="U8" s="71">
        <f>INDEX('REEDS calc'!$C$64:$AG$113,MATCH(About!$B$2,'REEDS calc'!$B$64:$B$113,0),MATCH(U$1,'REEDS calc'!$C$63:$AG$63,0))*SUMIFS('res v com'!$E$3:$E$52,'res v com'!$B$3:$B$52,About!$B$2)*SUMIFS('Urban and Rural'!$C$2:$C$53,'Urban and Rural'!$A$2:$A$53,About!$B$1)</f>
        <v>904.44705017556407</v>
      </c>
      <c r="V8" s="71">
        <f>INDEX('REEDS calc'!$C$64:$AG$113,MATCH(About!$B$2,'REEDS calc'!$B$64:$B$113,0),MATCH(V$1,'REEDS calc'!$C$63:$AG$63,0))*SUMIFS('res v com'!$E$3:$E$52,'res v com'!$B$3:$B$52,About!$B$2)*SUMIFS('Urban and Rural'!$C$2:$C$53,'Urban and Rural'!$A$2:$A$53,About!$B$1)</f>
        <v>911.77822041888146</v>
      </c>
      <c r="W8" s="71">
        <f>INDEX('REEDS calc'!$C$64:$AG$113,MATCH(About!$B$2,'REEDS calc'!$B$64:$B$113,0),MATCH(W$1,'REEDS calc'!$C$63:$AG$63,0))*SUMIFS('res v com'!$E$3:$E$52,'res v com'!$B$3:$B$52,About!$B$2)*SUMIFS('Urban and Rural'!$C$2:$C$53,'Urban and Rural'!$A$2:$A$53,About!$B$1)</f>
        <v>918.54656460021181</v>
      </c>
      <c r="X8" s="71">
        <f>INDEX('REEDS calc'!$C$64:$AG$113,MATCH(About!$B$2,'REEDS calc'!$B$64:$B$113,0),MATCH(X$1,'REEDS calc'!$C$63:$AG$63,0))*SUMIFS('res v com'!$E$3:$E$52,'res v com'!$B$3:$B$52,About!$B$2)*SUMIFS('Urban and Rural'!$C$2:$C$53,'Urban and Rural'!$A$2:$A$53,About!$B$1)</f>
        <v>925.31490878154227</v>
      </c>
      <c r="Y8" s="71">
        <f>INDEX('REEDS calc'!$C$64:$AG$113,MATCH(About!$B$2,'REEDS calc'!$B$64:$B$113,0),MATCH(Y$1,'REEDS calc'!$C$63:$AG$63,0))*SUMIFS('res v com'!$E$3:$E$52,'res v com'!$B$3:$B$52,About!$B$2)*SUMIFS('Urban and Rural'!$C$2:$C$53,'Urban and Rural'!$A$2:$A$53,About!$B$1)</f>
        <v>932.79039339972815</v>
      </c>
      <c r="Z8" s="71">
        <f>INDEX('REEDS calc'!$C$64:$AG$113,MATCH(About!$B$2,'REEDS calc'!$B$64:$B$113,0),MATCH(Z$1,'REEDS calc'!$C$63:$AG$63,0))*SUMIFS('res v com'!$E$3:$E$52,'res v com'!$B$3:$B$52,About!$B$2)*SUMIFS('Urban and Rural'!$C$2:$C$53,'Urban and Rural'!$A$2:$A$53,About!$B$1)</f>
        <v>940.26587801791391</v>
      </c>
      <c r="AA8" s="71">
        <f>INDEX('REEDS calc'!$C$64:$AG$113,MATCH(About!$B$2,'REEDS calc'!$B$64:$B$113,0),MATCH(AA$1,'REEDS calc'!$C$63:$AG$63,0))*SUMIFS('res v com'!$E$3:$E$52,'res v com'!$B$3:$B$52,About!$B$2)*SUMIFS('Urban and Rural'!$C$2:$C$53,'Urban and Rural'!$A$2:$A$53,About!$B$1)</f>
        <v>948.05885426081022</v>
      </c>
      <c r="AB8" s="71">
        <f>INDEX('REEDS calc'!$C$64:$AG$113,MATCH(About!$B$2,'REEDS calc'!$B$64:$B$113,0),MATCH(AB$1,'REEDS calc'!$C$63:$AG$63,0))*SUMIFS('res v com'!$E$3:$E$52,'res v com'!$B$3:$B$52,About!$B$2)*SUMIFS('Urban and Rural'!$C$2:$C$53,'Urban and Rural'!$A$2:$A$53,About!$B$1)</f>
        <v>955.85183050370676</v>
      </c>
      <c r="AC8" s="71">
        <f>INDEX('REEDS calc'!$C$64:$AG$113,MATCH(About!$B$2,'REEDS calc'!$B$64:$B$113,0),MATCH(AC$1,'REEDS calc'!$C$63:$AG$63,0))*SUMIFS('res v com'!$E$3:$E$52,'res v com'!$B$3:$B$52,About!$B$2)*SUMIFS('Urban and Rural'!$C$2:$C$53,'Urban and Rural'!$A$2:$A$53,About!$B$1)</f>
        <v>965.91054243203803</v>
      </c>
      <c r="AD8" s="71">
        <f>INDEX('REEDS calc'!$C$64:$AG$113,MATCH(About!$B$2,'REEDS calc'!$B$64:$B$113,0),MATCH(AD$1,'REEDS calc'!$C$63:$AG$63,0))*SUMIFS('res v com'!$E$3:$E$52,'res v com'!$B$3:$B$52,About!$B$2)*SUMIFS('Urban and Rural'!$C$2:$C$53,'Urban and Rural'!$A$2:$A$53,About!$B$1)</f>
        <v>975.96925436036895</v>
      </c>
      <c r="AE8" s="71">
        <f>INDEX('REEDS calc'!$C$64:$AG$113,MATCH(About!$B$2,'REEDS calc'!$B$64:$B$113,0),MATCH(AE$1,'REEDS calc'!$C$63:$AG$63,0))*SUMIFS('res v com'!$E$3:$E$52,'res v com'!$B$3:$B$52,About!$B$2)*SUMIFS('Urban and Rural'!$C$2:$C$53,'Urban and Rural'!$A$2:$A$53,About!$B$1)</f>
        <v>989.80900291025375</v>
      </c>
      <c r="AF8" s="71">
        <f>INDEX('REEDS calc'!$C$64:$AG$113,MATCH(About!$B$2,'REEDS calc'!$B$64:$B$113,0),MATCH(AF$1,'REEDS calc'!$C$63:$AG$63,0))*SUMIFS('res v com'!$E$3:$E$52,'res v com'!$B$3:$B$52,About!$B$2)*SUMIFS('Urban and Rural'!$C$2:$C$53,'Urban and Rural'!$A$2:$A$53,About!$B$1)</f>
        <v>1003.6487514601382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330.6356393819824</v>
      </c>
      <c r="C8" s="71">
        <f>INDEX('REEDS calc'!$C$64:$AG$113,MATCH(About!$B$2,'REEDS calc'!$B$64:$B$113,0),MATCH(C$1,'REEDS calc'!$C$63:$AG$63,0))*SUMIFS('res v com'!$E$3:$E$52,'res v com'!$B$3:$B$52,About!$B$2)*SUMIFS('Urban and Rural'!$B$2:$B$53,'Urban and Rural'!$A$2:$A$53,About!$B$1)</f>
        <v>330.6356393819824</v>
      </c>
      <c r="D8" s="71">
        <f>INDEX('REEDS calc'!$C$64:$AG$113,MATCH(About!$B$2,'REEDS calc'!$B$64:$B$113,0),MATCH(D$1,'REEDS calc'!$C$63:$AG$63,0))*SUMIFS('res v com'!$E$3:$E$52,'res v com'!$B$3:$B$52,About!$B$2)*SUMIFS('Urban and Rural'!$B$2:$B$53,'Urban and Rural'!$A$2:$A$53,About!$B$1)</f>
        <v>330.6356393819824</v>
      </c>
      <c r="E8" s="71">
        <f>INDEX('REEDS calc'!$C$64:$AG$113,MATCH(About!$B$2,'REEDS calc'!$B$64:$B$113,0),MATCH(E$1,'REEDS calc'!$C$63:$AG$63,0))*SUMIFS('res v com'!$E$3:$E$52,'res v com'!$B$3:$B$52,About!$B$2)*SUMIFS('Urban and Rural'!$B$2:$B$53,'Urban and Rural'!$A$2:$A$53,About!$B$1)</f>
        <v>409.71459894002453</v>
      </c>
      <c r="F8" s="71">
        <f>INDEX('REEDS calc'!$C$64:$AG$113,MATCH(About!$B$2,'REEDS calc'!$B$64:$B$113,0),MATCH(F$1,'REEDS calc'!$C$63:$AG$63,0))*SUMIFS('res v com'!$E$3:$E$52,'res v com'!$B$3:$B$52,About!$B$2)*SUMIFS('Urban and Rural'!$B$2:$B$53,'Urban and Rural'!$A$2:$A$53,About!$B$1)</f>
        <v>488.79355849806655</v>
      </c>
      <c r="G8" s="71">
        <f>INDEX('REEDS calc'!$C$64:$AG$113,MATCH(About!$B$2,'REEDS calc'!$B$64:$B$113,0),MATCH(G$1,'REEDS calc'!$C$63:$AG$63,0))*SUMIFS('res v com'!$E$3:$E$52,'res v com'!$B$3:$B$52,About!$B$2)*SUMIFS('Urban and Rural'!$B$2:$B$53,'Urban and Rural'!$A$2:$A$53,About!$B$1)</f>
        <v>562.18641100256832</v>
      </c>
      <c r="H8" s="71">
        <f>INDEX('REEDS calc'!$C$64:$AG$113,MATCH(About!$B$2,'REEDS calc'!$B$64:$B$113,0),MATCH(H$1,'REEDS calc'!$C$63:$AG$63,0))*SUMIFS('res v com'!$E$3:$E$52,'res v com'!$B$3:$B$52,About!$B$2)*SUMIFS('Urban and Rural'!$B$2:$B$53,'Urban and Rural'!$A$2:$A$53,About!$B$1)</f>
        <v>635.5792635070701</v>
      </c>
      <c r="I8" s="71">
        <f>INDEX('REEDS calc'!$C$64:$AG$113,MATCH(About!$B$2,'REEDS calc'!$B$64:$B$113,0),MATCH(I$1,'REEDS calc'!$C$63:$AG$63,0))*SUMIFS('res v com'!$E$3:$E$52,'res v com'!$B$3:$B$52,About!$B$2)*SUMIFS('Urban and Rural'!$B$2:$B$53,'Urban and Rural'!$A$2:$A$53,About!$B$1)</f>
        <v>754.39902665265606</v>
      </c>
      <c r="J8" s="71">
        <f>INDEX('REEDS calc'!$C$64:$AG$113,MATCH(About!$B$2,'REEDS calc'!$B$64:$B$113,0),MATCH(J$1,'REEDS calc'!$C$63:$AG$63,0))*SUMIFS('res v com'!$E$3:$E$52,'res v com'!$B$3:$B$52,About!$B$2)*SUMIFS('Urban and Rural'!$B$2:$B$53,'Urban and Rural'!$A$2:$A$53,About!$B$1)</f>
        <v>873.21878979824214</v>
      </c>
      <c r="K8" s="71">
        <f>INDEX('REEDS calc'!$C$64:$AG$113,MATCH(About!$B$2,'REEDS calc'!$B$64:$B$113,0),MATCH(K$1,'REEDS calc'!$C$63:$AG$63,0))*SUMIFS('res v com'!$E$3:$E$52,'res v com'!$B$3:$B$52,About!$B$2)*SUMIFS('Urban and Rural'!$B$2:$B$53,'Urban and Rural'!$A$2:$A$53,About!$B$1)</f>
        <v>1060.0937434480024</v>
      </c>
      <c r="L8" s="71">
        <f>INDEX('REEDS calc'!$C$64:$AG$113,MATCH(About!$B$2,'REEDS calc'!$B$64:$B$113,0),MATCH(L$1,'REEDS calc'!$C$63:$AG$63,0))*SUMIFS('res v com'!$E$3:$E$52,'res v com'!$B$3:$B$52,About!$B$2)*SUMIFS('Urban and Rural'!$B$2:$B$53,'Urban and Rural'!$A$2:$A$53,About!$B$1)</f>
        <v>1246.9686970977627</v>
      </c>
      <c r="M8" s="71">
        <f>INDEX('REEDS calc'!$C$64:$AG$113,MATCH(About!$B$2,'REEDS calc'!$B$64:$B$113,0),MATCH(M$1,'REEDS calc'!$C$63:$AG$63,0))*SUMIFS('res v com'!$E$3:$E$52,'res v com'!$B$3:$B$52,About!$B$2)*SUMIFS('Urban and Rural'!$B$2:$B$53,'Urban and Rural'!$A$2:$A$53,About!$B$1)</f>
        <v>1396.9058940324915</v>
      </c>
      <c r="N8" s="71">
        <f>INDEX('REEDS calc'!$C$64:$AG$113,MATCH(About!$B$2,'REEDS calc'!$B$64:$B$113,0),MATCH(N$1,'REEDS calc'!$C$63:$AG$63,0))*SUMIFS('res v com'!$E$3:$E$52,'res v com'!$B$3:$B$52,About!$B$2)*SUMIFS('Urban and Rural'!$B$2:$B$53,'Urban and Rural'!$A$2:$A$53,About!$B$1)</f>
        <v>1546.8430909672202</v>
      </c>
      <c r="O8" s="71">
        <f>INDEX('REEDS calc'!$C$64:$AG$113,MATCH(About!$B$2,'REEDS calc'!$B$64:$B$113,0),MATCH(O$1,'REEDS calc'!$C$63:$AG$63,0))*SUMIFS('res v com'!$E$3:$E$52,'res v com'!$B$3:$B$52,About!$B$2)*SUMIFS('Urban and Rural'!$B$2:$B$53,'Urban and Rural'!$A$2:$A$53,About!$B$1)</f>
        <v>1626.1698336742138</v>
      </c>
      <c r="P8" s="71">
        <f>INDEX('REEDS calc'!$C$64:$AG$113,MATCH(About!$B$2,'REEDS calc'!$B$64:$B$113,0),MATCH(P$1,'REEDS calc'!$C$63:$AG$63,0))*SUMIFS('res v com'!$E$3:$E$52,'res v com'!$B$3:$B$52,About!$B$2)*SUMIFS('Urban and Rural'!$B$2:$B$53,'Urban and Rural'!$A$2:$A$53,About!$B$1)</f>
        <v>1705.4965763812072</v>
      </c>
      <c r="Q8" s="71">
        <f>INDEX('REEDS calc'!$C$64:$AG$113,MATCH(About!$B$2,'REEDS calc'!$B$64:$B$113,0),MATCH(Q$1,'REEDS calc'!$C$63:$AG$63,0))*SUMIFS('res v com'!$E$3:$E$52,'res v com'!$B$3:$B$52,About!$B$2)*SUMIFS('Urban and Rural'!$B$2:$B$53,'Urban and Rural'!$A$2:$A$53,About!$B$1)</f>
        <v>1720.2603223395593</v>
      </c>
      <c r="R8" s="71">
        <f>INDEX('REEDS calc'!$C$64:$AG$113,MATCH(About!$B$2,'REEDS calc'!$B$64:$B$113,0),MATCH(R$1,'REEDS calc'!$C$63:$AG$63,0))*SUMIFS('res v com'!$E$3:$E$52,'res v com'!$B$3:$B$52,About!$B$2)*SUMIFS('Urban and Rural'!$B$2:$B$53,'Urban and Rural'!$A$2:$A$53,About!$B$1)</f>
        <v>1735.0240682979118</v>
      </c>
      <c r="S8" s="71">
        <f>INDEX('REEDS calc'!$C$64:$AG$113,MATCH(About!$B$2,'REEDS calc'!$B$64:$B$113,0),MATCH(S$1,'REEDS calc'!$C$63:$AG$63,0))*SUMIFS('res v com'!$E$3:$E$52,'res v com'!$B$3:$B$52,About!$B$2)*SUMIFS('Urban and Rural'!$B$2:$B$53,'Urban and Rural'!$A$2:$A$53,About!$B$1)</f>
        <v>1749.9865569903188</v>
      </c>
      <c r="T8" s="71">
        <f>INDEX('REEDS calc'!$C$64:$AG$113,MATCH(About!$B$2,'REEDS calc'!$B$64:$B$113,0),MATCH(T$1,'REEDS calc'!$C$63:$AG$63,0))*SUMIFS('res v com'!$E$3:$E$52,'res v com'!$B$3:$B$52,About!$B$2)*SUMIFS('Urban and Rural'!$B$2:$B$53,'Urban and Rural'!$A$2:$A$53,About!$B$1)</f>
        <v>1764.9490456827259</v>
      </c>
      <c r="U8" s="71">
        <f>INDEX('REEDS calc'!$C$64:$AG$113,MATCH(About!$B$2,'REEDS calc'!$B$64:$B$113,0),MATCH(U$1,'REEDS calc'!$C$63:$AG$63,0))*SUMIFS('res v com'!$E$3:$E$52,'res v com'!$B$3:$B$52,About!$B$2)*SUMIFS('Urban and Rural'!$B$2:$B$53,'Urban and Rural'!$A$2:$A$53,About!$B$1)</f>
        <v>1779.3720898112704</v>
      </c>
      <c r="V8" s="71">
        <f>INDEX('REEDS calc'!$C$64:$AG$113,MATCH(About!$B$2,'REEDS calc'!$B$64:$B$113,0),MATCH(V$1,'REEDS calc'!$C$63:$AG$63,0))*SUMIFS('res v com'!$E$3:$E$52,'res v com'!$B$3:$B$52,About!$B$2)*SUMIFS('Urban and Rural'!$B$2:$B$53,'Urban and Rural'!$A$2:$A$53,About!$B$1)</f>
        <v>1793.7951339398144</v>
      </c>
      <c r="W8" s="71">
        <f>INDEX('REEDS calc'!$C$64:$AG$113,MATCH(About!$B$2,'REEDS calc'!$B$64:$B$113,0),MATCH(W$1,'REEDS calc'!$C$63:$AG$63,0))*SUMIFS('res v com'!$E$3:$E$52,'res v com'!$B$3:$B$52,About!$B$2)*SUMIFS('Urban and Rural'!$B$2:$B$53,'Urban and Rural'!$A$2:$A$53,About!$B$1)</f>
        <v>1807.1108971214821</v>
      </c>
      <c r="X8" s="71">
        <f>INDEX('REEDS calc'!$C$64:$AG$113,MATCH(About!$B$2,'REEDS calc'!$B$64:$B$113,0),MATCH(X$1,'REEDS calc'!$C$63:$AG$63,0))*SUMIFS('res v com'!$E$3:$E$52,'res v com'!$B$3:$B$52,About!$B$2)*SUMIFS('Urban and Rural'!$B$2:$B$53,'Urban and Rural'!$A$2:$A$53,About!$B$1)</f>
        <v>1820.4266603031501</v>
      </c>
      <c r="Y8" s="71">
        <f>INDEX('REEDS calc'!$C$64:$AG$113,MATCH(About!$B$2,'REEDS calc'!$B$64:$B$113,0),MATCH(Y$1,'REEDS calc'!$C$63:$AG$63,0))*SUMIFS('res v com'!$E$3:$E$52,'res v com'!$B$3:$B$52,About!$B$2)*SUMIFS('Urban and Rural'!$B$2:$B$53,'Urban and Rural'!$A$2:$A$53,About!$B$1)</f>
        <v>1835.1336226232013</v>
      </c>
      <c r="Z8" s="71">
        <f>INDEX('REEDS calc'!$C$64:$AG$113,MATCH(About!$B$2,'REEDS calc'!$B$64:$B$113,0),MATCH(Z$1,'REEDS calc'!$C$63:$AG$63,0))*SUMIFS('res v com'!$E$3:$E$52,'res v com'!$B$3:$B$52,About!$B$2)*SUMIFS('Urban and Rural'!$B$2:$B$53,'Urban and Rural'!$A$2:$A$53,About!$B$1)</f>
        <v>1849.8405849432522</v>
      </c>
      <c r="AA8" s="71">
        <f>INDEX('REEDS calc'!$C$64:$AG$113,MATCH(About!$B$2,'REEDS calc'!$B$64:$B$113,0),MATCH(AA$1,'REEDS calc'!$C$63:$AG$63,0))*SUMIFS('res v com'!$E$3:$E$52,'res v com'!$B$3:$B$52,About!$B$2)*SUMIFS('Urban and Rural'!$B$2:$B$53,'Urban and Rural'!$A$2:$A$53,About!$B$1)</f>
        <v>1865.1721672846179</v>
      </c>
      <c r="AB8" s="71">
        <f>INDEX('REEDS calc'!$C$64:$AG$113,MATCH(About!$B$2,'REEDS calc'!$B$64:$B$113,0),MATCH(AB$1,'REEDS calc'!$C$63:$AG$63,0))*SUMIFS('res v com'!$E$3:$E$52,'res v com'!$B$3:$B$52,About!$B$2)*SUMIFS('Urban and Rural'!$B$2:$B$53,'Urban and Rural'!$A$2:$A$53,About!$B$1)</f>
        <v>1880.503749625984</v>
      </c>
      <c r="AC8" s="71">
        <f>INDEX('REEDS calc'!$C$64:$AG$113,MATCH(About!$B$2,'REEDS calc'!$B$64:$B$113,0),MATCH(AC$1,'REEDS calc'!$C$63:$AG$63,0))*SUMIFS('res v com'!$E$3:$E$52,'res v com'!$B$3:$B$52,About!$B$2)*SUMIFS('Urban and Rural'!$B$2:$B$53,'Urban and Rural'!$A$2:$A$53,About!$B$1)</f>
        <v>1900.2928475740066</v>
      </c>
      <c r="AD8" s="71">
        <f>INDEX('REEDS calc'!$C$64:$AG$113,MATCH(About!$B$2,'REEDS calc'!$B$64:$B$113,0),MATCH(AD$1,'REEDS calc'!$C$63:$AG$63,0))*SUMIFS('res v com'!$E$3:$E$52,'res v com'!$B$3:$B$52,About!$B$2)*SUMIFS('Urban and Rural'!$B$2:$B$53,'Urban and Rural'!$A$2:$A$53,About!$B$1)</f>
        <v>1920.0819455220287</v>
      </c>
      <c r="AE8" s="71">
        <f>INDEX('REEDS calc'!$C$64:$AG$113,MATCH(About!$B$2,'REEDS calc'!$B$64:$B$113,0),MATCH(AE$1,'REEDS calc'!$C$63:$AG$63,0))*SUMIFS('res v com'!$E$3:$E$52,'res v com'!$B$3:$B$52,About!$B$2)*SUMIFS('Urban and Rural'!$B$2:$B$53,'Urban and Rural'!$A$2:$A$53,About!$B$1)</f>
        <v>1947.3097000875289</v>
      </c>
      <c r="AF8" s="71">
        <f>INDEX('REEDS calc'!$C$64:$AG$113,MATCH(About!$B$2,'REEDS calc'!$B$64:$B$113,0),MATCH(AF$1,'REEDS calc'!$C$63:$AG$63,0))*SUMIFS('res v com'!$E$3:$E$52,'res v com'!$B$3:$B$52,About!$B$2)*SUMIFS('Urban and Rural'!$B$2:$B$53,'Urban and Rural'!$A$2:$A$53,About!$B$1)</f>
        <v>1974.5374546530286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83.576438612119318</v>
      </c>
      <c r="C8" s="71">
        <f>INDEX('REEDS calc'!$C$64:$AG$113,MATCH(About!$B$2,'REEDS calc'!$B$64:$B$113,0),MATCH(C$1,'REEDS calc'!$C$63:$AG$63,0))*SUMIFS('res v com'!$F$3:$F$52,'res v com'!$B$3:$B$52,About!$B$2)</f>
        <v>83.576438612119318</v>
      </c>
      <c r="D8" s="71">
        <f>INDEX('REEDS calc'!$C$64:$AG$113,MATCH(About!$B$2,'REEDS calc'!$B$64:$B$113,0),MATCH(D$1,'REEDS calc'!$C$63:$AG$63,0))*SUMIFS('res v com'!$F$3:$F$52,'res v com'!$B$3:$B$52,About!$B$2)</f>
        <v>83.576438612119318</v>
      </c>
      <c r="E8" s="71">
        <f>INDEX('REEDS calc'!$C$64:$AG$113,MATCH(About!$B$2,'REEDS calc'!$B$64:$B$113,0),MATCH(E$1,'REEDS calc'!$C$63:$AG$63,0))*SUMIFS('res v com'!$F$3:$F$52,'res v com'!$B$3:$B$52,About!$B$2)</f>
        <v>103.56562617026228</v>
      </c>
      <c r="F8" s="71">
        <f>INDEX('REEDS calc'!$C$64:$AG$113,MATCH(About!$B$2,'REEDS calc'!$B$64:$B$113,0),MATCH(F$1,'REEDS calc'!$C$63:$AG$63,0))*SUMIFS('res v com'!$F$3:$F$52,'res v com'!$B$3:$B$52,About!$B$2)</f>
        <v>123.55481372840525</v>
      </c>
      <c r="G8" s="71">
        <f>INDEX('REEDS calc'!$C$64:$AG$113,MATCH(About!$B$2,'REEDS calc'!$B$64:$B$113,0),MATCH(G$1,'REEDS calc'!$C$63:$AG$63,0))*SUMIFS('res v com'!$F$3:$F$52,'res v com'!$B$3:$B$52,About!$B$2)</f>
        <v>142.10669532040848</v>
      </c>
      <c r="H8" s="71">
        <f>INDEX('REEDS calc'!$C$64:$AG$113,MATCH(About!$B$2,'REEDS calc'!$B$64:$B$113,0),MATCH(H$1,'REEDS calc'!$C$63:$AG$63,0))*SUMIFS('res v com'!$F$3:$F$52,'res v com'!$B$3:$B$52,About!$B$2)</f>
        <v>160.65857691241172</v>
      </c>
      <c r="I8" s="71">
        <f>INDEX('REEDS calc'!$C$64:$AG$113,MATCH(About!$B$2,'REEDS calc'!$B$64:$B$113,0),MATCH(I$1,'REEDS calc'!$C$63:$AG$63,0))*SUMIFS('res v com'!$F$3:$F$52,'res v com'!$B$3:$B$52,About!$B$2)</f>
        <v>190.69324788437825</v>
      </c>
      <c r="J8" s="71">
        <f>INDEX('REEDS calc'!$C$64:$AG$113,MATCH(About!$B$2,'REEDS calc'!$B$64:$B$113,0),MATCH(J$1,'REEDS calc'!$C$63:$AG$63,0))*SUMIFS('res v com'!$F$3:$F$52,'res v com'!$B$3:$B$52,About!$B$2)</f>
        <v>220.72791885634479</v>
      </c>
      <c r="K8" s="71">
        <f>INDEX('REEDS calc'!$C$64:$AG$113,MATCH(About!$B$2,'REEDS calc'!$B$64:$B$113,0),MATCH(K$1,'REEDS calc'!$C$63:$AG$63,0))*SUMIFS('res v com'!$F$3:$F$52,'res v com'!$B$3:$B$52,About!$B$2)</f>
        <v>267.96524366816891</v>
      </c>
      <c r="L8" s="71">
        <f>INDEX('REEDS calc'!$C$64:$AG$113,MATCH(About!$B$2,'REEDS calc'!$B$64:$B$113,0),MATCH(L$1,'REEDS calc'!$C$63:$AG$63,0))*SUMIFS('res v com'!$F$3:$F$52,'res v com'!$B$3:$B$52,About!$B$2)</f>
        <v>315.20256847999298</v>
      </c>
      <c r="M8" s="71">
        <f>INDEX('REEDS calc'!$C$64:$AG$113,MATCH(About!$B$2,'REEDS calc'!$B$64:$B$113,0),MATCH(M$1,'REEDS calc'!$C$63:$AG$63,0))*SUMIFS('res v com'!$F$3:$F$52,'res v com'!$B$3:$B$52,About!$B$2)</f>
        <v>353.10295017723439</v>
      </c>
      <c r="N8" s="71">
        <f>INDEX('REEDS calc'!$C$64:$AG$113,MATCH(About!$B$2,'REEDS calc'!$B$64:$B$113,0),MATCH(N$1,'REEDS calc'!$C$63:$AG$63,0))*SUMIFS('res v com'!$F$3:$F$52,'res v com'!$B$3:$B$52,About!$B$2)</f>
        <v>391.0033318744758</v>
      </c>
      <c r="O8" s="71">
        <f>INDEX('REEDS calc'!$C$64:$AG$113,MATCH(About!$B$2,'REEDS calc'!$B$64:$B$113,0),MATCH(O$1,'REEDS calc'!$C$63:$AG$63,0))*SUMIFS('res v com'!$F$3:$F$52,'res v com'!$B$3:$B$52,About!$B$2)</f>
        <v>411.05515282923676</v>
      </c>
      <c r="P8" s="71">
        <f>INDEX('REEDS calc'!$C$64:$AG$113,MATCH(About!$B$2,'REEDS calc'!$B$64:$B$113,0),MATCH(P$1,'REEDS calc'!$C$63:$AG$63,0))*SUMIFS('res v com'!$F$3:$F$52,'res v com'!$B$3:$B$52,About!$B$2)</f>
        <v>431.10697378399766</v>
      </c>
      <c r="Q8" s="71">
        <f>INDEX('REEDS calc'!$C$64:$AG$113,MATCH(About!$B$2,'REEDS calc'!$B$64:$B$113,0),MATCH(Q$1,'REEDS calc'!$C$63:$AG$63,0))*SUMIFS('res v com'!$F$3:$F$52,'res v com'!$B$3:$B$52,About!$B$2)</f>
        <v>434.83888033248576</v>
      </c>
      <c r="R8" s="71">
        <f>INDEX('REEDS calc'!$C$64:$AG$113,MATCH(About!$B$2,'REEDS calc'!$B$64:$B$113,0),MATCH(R$1,'REEDS calc'!$C$63:$AG$63,0))*SUMIFS('res v com'!$F$3:$F$52,'res v com'!$B$3:$B$52,About!$B$2)</f>
        <v>438.5707868809738</v>
      </c>
      <c r="S8" s="71">
        <f>INDEX('REEDS calc'!$C$64:$AG$113,MATCH(About!$B$2,'REEDS calc'!$B$64:$B$113,0),MATCH(S$1,'REEDS calc'!$C$63:$AG$63,0))*SUMIFS('res v com'!$F$3:$F$52,'res v com'!$B$3:$B$52,About!$B$2)</f>
        <v>442.35293063299923</v>
      </c>
      <c r="T8" s="71">
        <f>INDEX('REEDS calc'!$C$64:$AG$113,MATCH(About!$B$2,'REEDS calc'!$B$64:$B$113,0),MATCH(T$1,'REEDS calc'!$C$63:$AG$63,0))*SUMIFS('res v com'!$F$3:$F$52,'res v com'!$B$3:$B$52,About!$B$2)</f>
        <v>446.13507438502461</v>
      </c>
      <c r="U8" s="71">
        <f>INDEX('REEDS calc'!$C$64:$AG$113,MATCH(About!$B$2,'REEDS calc'!$B$64:$B$113,0),MATCH(U$1,'REEDS calc'!$C$63:$AG$63,0))*SUMIFS('res v com'!$F$3:$F$52,'res v com'!$B$3:$B$52,About!$B$2)</f>
        <v>449.78086001316302</v>
      </c>
      <c r="V8" s="71">
        <f>INDEX('REEDS calc'!$C$64:$AG$113,MATCH(About!$B$2,'REEDS calc'!$B$64:$B$113,0),MATCH(V$1,'REEDS calc'!$C$63:$AG$63,0))*SUMIFS('res v com'!$F$3:$F$52,'res v com'!$B$3:$B$52,About!$B$2)</f>
        <v>453.42664564130138</v>
      </c>
      <c r="W8" s="71">
        <f>INDEX('REEDS calc'!$C$64:$AG$113,MATCH(About!$B$2,'REEDS calc'!$B$64:$B$113,0),MATCH(W$1,'REEDS calc'!$C$63:$AG$63,0))*SUMIFS('res v com'!$F$3:$F$52,'res v com'!$B$3:$B$52,About!$B$2)</f>
        <v>456.79253827830308</v>
      </c>
      <c r="X8" s="71">
        <f>INDEX('REEDS calc'!$C$64:$AG$113,MATCH(About!$B$2,'REEDS calc'!$B$64:$B$113,0),MATCH(X$1,'REEDS calc'!$C$63:$AG$63,0))*SUMIFS('res v com'!$F$3:$F$52,'res v com'!$B$3:$B$52,About!$B$2)</f>
        <v>460.15843091530485</v>
      </c>
      <c r="Y8" s="71">
        <f>INDEX('REEDS calc'!$C$64:$AG$113,MATCH(About!$B$2,'REEDS calc'!$B$64:$B$113,0),MATCH(Y$1,'REEDS calc'!$C$63:$AG$63,0))*SUMIFS('res v com'!$F$3:$F$52,'res v com'!$B$3:$B$52,About!$B$2)</f>
        <v>463.87598397706802</v>
      </c>
      <c r="Z8" s="71">
        <f>INDEX('REEDS calc'!$C$64:$AG$113,MATCH(About!$B$2,'REEDS calc'!$B$64:$B$113,0),MATCH(Z$1,'REEDS calc'!$C$63:$AG$63,0))*SUMIFS('res v com'!$F$3:$F$52,'res v com'!$B$3:$B$52,About!$B$2)</f>
        <v>467.59353703883107</v>
      </c>
      <c r="AA8" s="71">
        <f>INDEX('REEDS calc'!$C$64:$AG$113,MATCH(About!$B$2,'REEDS calc'!$B$64:$B$113,0),MATCH(AA$1,'REEDS calc'!$C$63:$AG$63,0))*SUMIFS('res v com'!$F$3:$F$52,'res v com'!$B$3:$B$52,About!$B$2)</f>
        <v>471.46897845456868</v>
      </c>
      <c r="AB8" s="71">
        <f>INDEX('REEDS calc'!$C$64:$AG$113,MATCH(About!$B$2,'REEDS calc'!$B$64:$B$113,0),MATCH(AB$1,'REEDS calc'!$C$63:$AG$63,0))*SUMIFS('res v com'!$F$3:$F$52,'res v com'!$B$3:$B$52,About!$B$2)</f>
        <v>475.3444198703063</v>
      </c>
      <c r="AC8" s="71">
        <f>INDEX('REEDS calc'!$C$64:$AG$113,MATCH(About!$B$2,'REEDS calc'!$B$64:$B$113,0),MATCH(AC$1,'REEDS calc'!$C$63:$AG$63,0))*SUMIFS('res v com'!$F$3:$F$52,'res v com'!$B$3:$B$52,About!$B$2)</f>
        <v>480.34660999395288</v>
      </c>
      <c r="AD8" s="71">
        <f>INDEX('REEDS calc'!$C$64:$AG$113,MATCH(About!$B$2,'REEDS calc'!$B$64:$B$113,0),MATCH(AD$1,'REEDS calc'!$C$63:$AG$63,0))*SUMIFS('res v com'!$F$3:$F$52,'res v com'!$B$3:$B$52,About!$B$2)</f>
        <v>485.34880011759941</v>
      </c>
      <c r="AE8" s="71">
        <f>INDEX('REEDS calc'!$C$64:$AG$113,MATCH(About!$B$2,'REEDS calc'!$B$64:$B$113,0),MATCH(AE$1,'REEDS calc'!$C$63:$AG$63,0))*SUMIFS('res v com'!$F$3:$F$52,'res v com'!$B$3:$B$52,About!$B$2)</f>
        <v>492.23129700221494</v>
      </c>
      <c r="AF8" s="71">
        <f>INDEX('REEDS calc'!$C$64:$AG$113,MATCH(About!$B$2,'REEDS calc'!$B$64:$B$113,0),MATCH(AF$1,'REEDS calc'!$C$63:$AG$63,0))*SUMIFS('res v com'!$F$3:$F$52,'res v com'!$B$3:$B$52,About!$B$2)</f>
        <v>499.11379388683042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2024-02-08T18:58:52Z</dcterms:modified>
</cp:coreProperties>
</file>