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C\bldgs\SoCEUtiNTY\"/>
    </mc:Choice>
  </mc:AlternateContent>
  <xr:revisionPtr revIDLastSave="0" documentId="8_{43084675-2C2A-43EC-B372-B8293549386A}" xr6:coauthVersionLast="47" xr6:coauthVersionMax="47" xr10:uidLastSave="{00000000-0000-0000-0000-000000000000}"/>
  <bookViews>
    <workbookView xWindow="720" yWindow="660" windowWidth="16755" windowHeight="14505" activeTab="1" xr2:uid="{00000000-000D-0000-FFFF-FFFF00000000}"/>
  </bookViews>
  <sheets>
    <sheet name="About" sheetId="1" r:id="rId1"/>
    <sheet name="Calibration Helper" sheetId="8" r:id="rId2"/>
    <sheet name="Component Lifetimes" sheetId="3" r:id="rId3"/>
    <sheet name="AEO T4" sheetId="6" r:id="rId4"/>
    <sheet name="AEO T5" sheetId="5" r:id="rId5"/>
    <sheet name="Calculations" sheetId="4" r:id="rId6"/>
    <sheet name="Pre-Calibration Calculated Vals" sheetId="7" r:id="rId7"/>
    <sheet name="SoCEUtiNTY" sheetId="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7" i="8" l="1"/>
  <c r="AG141" i="8"/>
  <c r="AF141" i="8"/>
  <c r="AE141" i="8"/>
  <c r="AD141" i="8"/>
  <c r="AC141" i="8"/>
  <c r="AB141" i="8"/>
  <c r="AA141" i="8"/>
  <c r="Z141" i="8"/>
  <c r="Y141" i="8"/>
  <c r="X141" i="8"/>
  <c r="W141" i="8"/>
  <c r="V141" i="8"/>
  <c r="U141" i="8"/>
  <c r="T141" i="8"/>
  <c r="S141" i="8"/>
  <c r="R141" i="8"/>
  <c r="Q141" i="8"/>
  <c r="P141" i="8"/>
  <c r="O141" i="8"/>
  <c r="N141" i="8"/>
  <c r="M141" i="8"/>
  <c r="L141" i="8"/>
  <c r="K141" i="8"/>
  <c r="J141" i="8"/>
  <c r="I141" i="8"/>
  <c r="H141" i="8"/>
  <c r="G141" i="8"/>
  <c r="F141" i="8"/>
  <c r="E141" i="8"/>
  <c r="D141" i="8"/>
  <c r="C141" i="8"/>
  <c r="B141" i="8"/>
  <c r="AG140" i="8"/>
  <c r="AF140" i="8"/>
  <c r="AE140" i="8"/>
  <c r="AD140" i="8"/>
  <c r="AC140" i="8"/>
  <c r="AB140" i="8"/>
  <c r="AA140" i="8"/>
  <c r="Z140" i="8"/>
  <c r="Y140" i="8"/>
  <c r="X140" i="8"/>
  <c r="W140" i="8"/>
  <c r="V140" i="8"/>
  <c r="U140" i="8"/>
  <c r="T140" i="8"/>
  <c r="S140" i="8"/>
  <c r="R140" i="8"/>
  <c r="Q140" i="8"/>
  <c r="P140" i="8"/>
  <c r="O140" i="8"/>
  <c r="N140" i="8"/>
  <c r="M140" i="8"/>
  <c r="L140" i="8"/>
  <c r="K140" i="8"/>
  <c r="J140" i="8"/>
  <c r="I140" i="8"/>
  <c r="H140" i="8"/>
  <c r="G140" i="8"/>
  <c r="F140" i="8"/>
  <c r="E140" i="8"/>
  <c r="D140" i="8"/>
  <c r="C140" i="8"/>
  <c r="B140" i="8"/>
  <c r="AG139" i="8"/>
  <c r="AF139" i="8"/>
  <c r="AE139" i="8"/>
  <c r="AD139" i="8"/>
  <c r="AC139" i="8"/>
  <c r="AB139" i="8"/>
  <c r="AA139" i="8"/>
  <c r="Z139" i="8"/>
  <c r="Y139" i="8"/>
  <c r="X139" i="8"/>
  <c r="W139" i="8"/>
  <c r="V139" i="8"/>
  <c r="U139" i="8"/>
  <c r="T139" i="8"/>
  <c r="S139" i="8"/>
  <c r="R139" i="8"/>
  <c r="Q139" i="8"/>
  <c r="P139" i="8"/>
  <c r="O139" i="8"/>
  <c r="N139" i="8"/>
  <c r="M139" i="8"/>
  <c r="L139" i="8"/>
  <c r="K139" i="8"/>
  <c r="J139" i="8"/>
  <c r="I139" i="8"/>
  <c r="H139" i="8"/>
  <c r="G139" i="8"/>
  <c r="F139" i="8"/>
  <c r="E139" i="8"/>
  <c r="D139" i="8"/>
  <c r="C139" i="8"/>
  <c r="B139" i="8"/>
  <c r="AG138" i="8"/>
  <c r="AG137" i="8"/>
  <c r="AF137" i="8"/>
  <c r="AE137" i="8"/>
  <c r="AD137" i="8"/>
  <c r="AC137" i="8"/>
  <c r="AB137" i="8"/>
  <c r="AA137" i="8"/>
  <c r="Z137" i="8"/>
  <c r="Y137" i="8"/>
  <c r="X137" i="8"/>
  <c r="W137" i="8"/>
  <c r="V137" i="8"/>
  <c r="U137" i="8"/>
  <c r="T137" i="8"/>
  <c r="S137" i="8"/>
  <c r="R137" i="8"/>
  <c r="Q137" i="8"/>
  <c r="P137" i="8"/>
  <c r="O137" i="8"/>
  <c r="N137" i="8"/>
  <c r="M137" i="8"/>
  <c r="L137" i="8"/>
  <c r="K137" i="8"/>
  <c r="J137" i="8"/>
  <c r="I137" i="8"/>
  <c r="H137" i="8"/>
  <c r="G137" i="8"/>
  <c r="F137" i="8"/>
  <c r="E137" i="8"/>
  <c r="D137" i="8"/>
  <c r="C137" i="8"/>
  <c r="B137" i="8"/>
  <c r="AG136" i="8"/>
  <c r="AF136" i="8"/>
  <c r="AE136" i="8"/>
  <c r="AD136" i="8"/>
  <c r="AC136" i="8"/>
  <c r="AB136" i="8"/>
  <c r="AA136" i="8"/>
  <c r="Z136" i="8"/>
  <c r="Y136" i="8"/>
  <c r="X136" i="8"/>
  <c r="W136" i="8"/>
  <c r="V136" i="8"/>
  <c r="U136" i="8"/>
  <c r="T136" i="8"/>
  <c r="S136" i="8"/>
  <c r="R136" i="8"/>
  <c r="Q136" i="8"/>
  <c r="P136" i="8"/>
  <c r="O136" i="8"/>
  <c r="N136" i="8"/>
  <c r="M136" i="8"/>
  <c r="L136" i="8"/>
  <c r="K136" i="8"/>
  <c r="J136" i="8"/>
  <c r="I136" i="8"/>
  <c r="H136" i="8"/>
  <c r="G136" i="8"/>
  <c r="F136" i="8"/>
  <c r="E136" i="8"/>
  <c r="D136" i="8"/>
  <c r="C136" i="8"/>
  <c r="B136" i="8"/>
  <c r="AG135" i="8"/>
  <c r="AF135" i="8"/>
  <c r="AE135" i="8"/>
  <c r="AD135" i="8"/>
  <c r="AC135" i="8"/>
  <c r="AB135" i="8"/>
  <c r="AA135" i="8"/>
  <c r="Z135" i="8"/>
  <c r="Y135" i="8"/>
  <c r="X135" i="8"/>
  <c r="W135" i="8"/>
  <c r="V135" i="8"/>
  <c r="U135" i="8"/>
  <c r="T135" i="8"/>
  <c r="S135" i="8"/>
  <c r="R135" i="8"/>
  <c r="Q135" i="8"/>
  <c r="P135" i="8"/>
  <c r="O135" i="8"/>
  <c r="N135" i="8"/>
  <c r="M135" i="8"/>
  <c r="L135" i="8"/>
  <c r="K135" i="8"/>
  <c r="J135" i="8"/>
  <c r="I135" i="8"/>
  <c r="H135" i="8"/>
  <c r="G135" i="8"/>
  <c r="F135" i="8"/>
  <c r="E135" i="8"/>
  <c r="D135" i="8"/>
  <c r="C135" i="8"/>
  <c r="B135" i="8"/>
  <c r="AG134" i="8"/>
  <c r="AF134" i="8"/>
  <c r="AE134" i="8"/>
  <c r="AD134" i="8"/>
  <c r="AC134" i="8"/>
  <c r="AB134" i="8"/>
  <c r="AA134" i="8"/>
  <c r="Z134" i="8"/>
  <c r="Y134" i="8"/>
  <c r="X134" i="8"/>
  <c r="W134" i="8"/>
  <c r="V134" i="8"/>
  <c r="U134" i="8"/>
  <c r="T134" i="8"/>
  <c r="S134" i="8"/>
  <c r="R134" i="8"/>
  <c r="Q134" i="8"/>
  <c r="P134" i="8"/>
  <c r="O134" i="8"/>
  <c r="N134" i="8"/>
  <c r="M134" i="8"/>
  <c r="L134" i="8"/>
  <c r="K134" i="8"/>
  <c r="J134" i="8"/>
  <c r="I134" i="8"/>
  <c r="H134" i="8"/>
  <c r="G134" i="8"/>
  <c r="F134" i="8"/>
  <c r="E134" i="8"/>
  <c r="D134" i="8"/>
  <c r="C134" i="8"/>
  <c r="B134" i="8"/>
  <c r="AG133" i="8"/>
  <c r="AF133" i="8"/>
  <c r="AE133" i="8"/>
  <c r="AD133" i="8"/>
  <c r="AC133" i="8"/>
  <c r="AB133" i="8"/>
  <c r="AA133" i="8"/>
  <c r="Z133" i="8"/>
  <c r="Y133" i="8"/>
  <c r="X133" i="8"/>
  <c r="W133" i="8"/>
  <c r="V133" i="8"/>
  <c r="U133" i="8"/>
  <c r="T133" i="8"/>
  <c r="S133" i="8"/>
  <c r="R133" i="8"/>
  <c r="Q133" i="8"/>
  <c r="P133" i="8"/>
  <c r="O133" i="8"/>
  <c r="N133" i="8"/>
  <c r="M133" i="8"/>
  <c r="L133" i="8"/>
  <c r="K133" i="8"/>
  <c r="J133" i="8"/>
  <c r="I133" i="8"/>
  <c r="H133" i="8"/>
  <c r="G133" i="8"/>
  <c r="F133" i="8"/>
  <c r="E133" i="8"/>
  <c r="D133" i="8"/>
  <c r="C133" i="8"/>
  <c r="B133" i="8"/>
  <c r="AG132" i="8"/>
  <c r="AG131" i="8"/>
  <c r="AF131" i="8"/>
  <c r="AE131" i="8"/>
  <c r="AD131" i="8"/>
  <c r="AC131" i="8"/>
  <c r="AB131" i="8"/>
  <c r="AA131" i="8"/>
  <c r="Z131" i="8"/>
  <c r="Y131" i="8"/>
  <c r="X131" i="8"/>
  <c r="W131" i="8"/>
  <c r="V131" i="8"/>
  <c r="U131" i="8"/>
  <c r="T131" i="8"/>
  <c r="S131" i="8"/>
  <c r="R131" i="8"/>
  <c r="Q131" i="8"/>
  <c r="P131" i="8"/>
  <c r="O131" i="8"/>
  <c r="N131" i="8"/>
  <c r="M131" i="8"/>
  <c r="L131" i="8"/>
  <c r="K131" i="8"/>
  <c r="J131" i="8"/>
  <c r="I131" i="8"/>
  <c r="H131" i="8"/>
  <c r="G131" i="8"/>
  <c r="F131" i="8"/>
  <c r="E131" i="8"/>
  <c r="D131" i="8"/>
  <c r="C131" i="8"/>
  <c r="B131" i="8"/>
  <c r="AG130" i="8"/>
  <c r="AF130" i="8"/>
  <c r="AE130" i="8"/>
  <c r="AD130" i="8"/>
  <c r="AC130" i="8"/>
  <c r="AB130" i="8"/>
  <c r="AA130" i="8"/>
  <c r="Z130" i="8"/>
  <c r="Y130" i="8"/>
  <c r="X130" i="8"/>
  <c r="W130" i="8"/>
  <c r="V130" i="8"/>
  <c r="U130" i="8"/>
  <c r="T130" i="8"/>
  <c r="S130" i="8"/>
  <c r="R130" i="8"/>
  <c r="Q130" i="8"/>
  <c r="P130" i="8"/>
  <c r="O130" i="8"/>
  <c r="N130" i="8"/>
  <c r="M130" i="8"/>
  <c r="L130" i="8"/>
  <c r="K130" i="8"/>
  <c r="J130" i="8"/>
  <c r="I130" i="8"/>
  <c r="H130" i="8"/>
  <c r="G130" i="8"/>
  <c r="F130" i="8"/>
  <c r="E130" i="8"/>
  <c r="D130" i="8"/>
  <c r="C130" i="8"/>
  <c r="B130" i="8"/>
  <c r="AG129" i="8"/>
  <c r="AF129" i="8"/>
  <c r="AE129" i="8"/>
  <c r="AD129" i="8"/>
  <c r="AC129" i="8"/>
  <c r="AB129" i="8"/>
  <c r="AA129" i="8"/>
  <c r="Z129" i="8"/>
  <c r="Y129" i="8"/>
  <c r="X129" i="8"/>
  <c r="W129" i="8"/>
  <c r="V129" i="8"/>
  <c r="U129" i="8"/>
  <c r="T129" i="8"/>
  <c r="S129" i="8"/>
  <c r="R129" i="8"/>
  <c r="Q129" i="8"/>
  <c r="P129" i="8"/>
  <c r="O129" i="8"/>
  <c r="N129" i="8"/>
  <c r="M129" i="8"/>
  <c r="L129" i="8"/>
  <c r="K129" i="8"/>
  <c r="J129" i="8"/>
  <c r="I129" i="8"/>
  <c r="H129" i="8"/>
  <c r="G129" i="8"/>
  <c r="F129" i="8"/>
  <c r="E129" i="8"/>
  <c r="D129" i="8"/>
  <c r="C129" i="8"/>
  <c r="B129" i="8"/>
  <c r="AG128" i="8"/>
  <c r="AF128" i="8"/>
  <c r="AE128" i="8"/>
  <c r="AD128" i="8"/>
  <c r="AC128" i="8"/>
  <c r="AB128" i="8"/>
  <c r="AA128" i="8"/>
  <c r="Z128" i="8"/>
  <c r="Y128" i="8"/>
  <c r="X128" i="8"/>
  <c r="W128" i="8"/>
  <c r="V128" i="8"/>
  <c r="U128" i="8"/>
  <c r="T128" i="8"/>
  <c r="S128" i="8"/>
  <c r="R128" i="8"/>
  <c r="Q128" i="8"/>
  <c r="P128" i="8"/>
  <c r="O128" i="8"/>
  <c r="N128" i="8"/>
  <c r="M128" i="8"/>
  <c r="L128" i="8"/>
  <c r="K128" i="8"/>
  <c r="J128" i="8"/>
  <c r="I128" i="8"/>
  <c r="H128" i="8"/>
  <c r="G128" i="8"/>
  <c r="F128" i="8"/>
  <c r="E128" i="8"/>
  <c r="D128" i="8"/>
  <c r="C128" i="8"/>
  <c r="B128" i="8"/>
  <c r="AG127" i="8"/>
  <c r="AF127" i="8"/>
  <c r="AE127" i="8"/>
  <c r="AD127" i="8"/>
  <c r="AC127" i="8"/>
  <c r="AB127" i="8"/>
  <c r="AA127" i="8"/>
  <c r="Z127" i="8"/>
  <c r="Y127" i="8"/>
  <c r="X127" i="8"/>
  <c r="W127" i="8"/>
  <c r="V127" i="8"/>
  <c r="U127" i="8"/>
  <c r="T127" i="8"/>
  <c r="S127" i="8"/>
  <c r="R127" i="8"/>
  <c r="Q127" i="8"/>
  <c r="P127" i="8"/>
  <c r="O127" i="8"/>
  <c r="N127" i="8"/>
  <c r="M127" i="8"/>
  <c r="L127" i="8"/>
  <c r="K127" i="8"/>
  <c r="J127" i="8"/>
  <c r="I127" i="8"/>
  <c r="H127" i="8"/>
  <c r="G127" i="8"/>
  <c r="F127" i="8"/>
  <c r="E127" i="8"/>
  <c r="D127" i="8"/>
  <c r="C127" i="8"/>
  <c r="B127" i="8"/>
  <c r="AG126" i="8"/>
  <c r="AG125" i="8"/>
  <c r="AF125" i="8"/>
  <c r="AE125" i="8"/>
  <c r="AD125" i="8"/>
  <c r="AC125" i="8"/>
  <c r="AB125" i="8"/>
  <c r="AA125" i="8"/>
  <c r="Z125" i="8"/>
  <c r="Y125" i="8"/>
  <c r="X125" i="8"/>
  <c r="W125" i="8"/>
  <c r="V125" i="8"/>
  <c r="U125" i="8"/>
  <c r="T125" i="8"/>
  <c r="S125" i="8"/>
  <c r="R125" i="8"/>
  <c r="Q125" i="8"/>
  <c r="P125" i="8"/>
  <c r="O125" i="8"/>
  <c r="N125" i="8"/>
  <c r="M125" i="8"/>
  <c r="L125" i="8"/>
  <c r="K125" i="8"/>
  <c r="J125" i="8"/>
  <c r="I125" i="8"/>
  <c r="H125" i="8"/>
  <c r="G125" i="8"/>
  <c r="F125" i="8"/>
  <c r="E125" i="8"/>
  <c r="D125" i="8"/>
  <c r="C125" i="8"/>
  <c r="B125" i="8"/>
  <c r="AG124" i="8"/>
  <c r="AF124" i="8"/>
  <c r="AE124" i="8"/>
  <c r="AD124" i="8"/>
  <c r="AC124" i="8"/>
  <c r="AB124" i="8"/>
  <c r="AA124" i="8"/>
  <c r="Z124" i="8"/>
  <c r="Y124" i="8"/>
  <c r="X124" i="8"/>
  <c r="W124" i="8"/>
  <c r="V124" i="8"/>
  <c r="U124" i="8"/>
  <c r="T124" i="8"/>
  <c r="S124" i="8"/>
  <c r="R124" i="8"/>
  <c r="Q124" i="8"/>
  <c r="P124" i="8"/>
  <c r="O124" i="8"/>
  <c r="N124" i="8"/>
  <c r="M124" i="8"/>
  <c r="L124" i="8"/>
  <c r="K124" i="8"/>
  <c r="J124" i="8"/>
  <c r="I124" i="8"/>
  <c r="H124" i="8"/>
  <c r="G124" i="8"/>
  <c r="F124" i="8"/>
  <c r="E124" i="8"/>
  <c r="D124" i="8"/>
  <c r="C124" i="8"/>
  <c r="B124" i="8"/>
  <c r="D67" i="8"/>
  <c r="C67" i="8"/>
  <c r="B67" i="8"/>
  <c r="D61" i="8"/>
  <c r="D70" i="8" s="1"/>
  <c r="C60" i="8"/>
  <c r="C69" i="8" s="1"/>
  <c r="C59" i="8"/>
  <c r="C68" i="8" s="1"/>
  <c r="C57" i="8"/>
  <c r="C66" i="8" s="1"/>
  <c r="D56" i="8"/>
  <c r="D65" i="8" s="1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D60" i="8" s="1"/>
  <c r="D69" i="8" s="1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D59" i="8" s="1"/>
  <c r="D68" i="8" s="1"/>
  <c r="K50" i="8"/>
  <c r="J50" i="8"/>
  <c r="I50" i="8"/>
  <c r="H50" i="8"/>
  <c r="G50" i="8"/>
  <c r="F50" i="8"/>
  <c r="E50" i="8"/>
  <c r="D50" i="8"/>
  <c r="C50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D57" i="8" s="1"/>
  <c r="D66" i="8" s="1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I47" i="8"/>
  <c r="H47" i="8"/>
  <c r="G47" i="8"/>
  <c r="F47" i="8"/>
  <c r="E47" i="8"/>
  <c r="D47" i="8"/>
  <c r="C47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C61" i="8" s="1"/>
  <c r="C70" i="8" s="1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C56" i="8" s="1"/>
  <c r="C65" i="8" s="1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B61" i="8" s="1"/>
  <c r="B70" i="8" s="1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B60" i="8" s="1"/>
  <c r="B69" i="8" s="1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B59" i="8" s="1"/>
  <c r="B68" i="8" s="1"/>
  <c r="K38" i="8"/>
  <c r="J38" i="8"/>
  <c r="I38" i="8"/>
  <c r="H38" i="8"/>
  <c r="G38" i="8"/>
  <c r="F38" i="8"/>
  <c r="E38" i="8"/>
  <c r="D38" i="8"/>
  <c r="C38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B57" i="8" s="1"/>
  <c r="B66" i="8" s="1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B56" i="8" s="1"/>
  <c r="B65" i="8" s="1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56" i="4"/>
  <c r="B57" i="4"/>
  <c r="B58" i="4"/>
  <c r="B59" i="4"/>
  <c r="B55" i="4"/>
  <c r="F19" i="4"/>
  <c r="G19" i="4"/>
  <c r="G25" i="4" s="1"/>
  <c r="G31" i="4" s="1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F25" i="4"/>
  <c r="F31" i="4" s="1"/>
  <c r="H25" i="4"/>
  <c r="H31" i="4" s="1"/>
  <c r="I25" i="4"/>
  <c r="I31" i="4" s="1"/>
  <c r="J25" i="4"/>
  <c r="J31" i="4" s="1"/>
  <c r="K25" i="4"/>
  <c r="K31" i="4" s="1"/>
  <c r="L25" i="4"/>
  <c r="L31" i="4" s="1"/>
  <c r="M25" i="4"/>
  <c r="M31" i="4" s="1"/>
  <c r="N25" i="4"/>
  <c r="N31" i="4" s="1"/>
  <c r="O25" i="4"/>
  <c r="O31" i="4" s="1"/>
  <c r="P25" i="4"/>
  <c r="P31" i="4" s="1"/>
  <c r="Q25" i="4"/>
  <c r="Q31" i="4" s="1"/>
  <c r="R25" i="4"/>
  <c r="R31" i="4" s="1"/>
  <c r="S25" i="4"/>
  <c r="S31" i="4" s="1"/>
  <c r="T25" i="4"/>
  <c r="T31" i="4" s="1"/>
  <c r="U25" i="4"/>
  <c r="U31" i="4" s="1"/>
  <c r="V25" i="4"/>
  <c r="V31" i="4" s="1"/>
  <c r="W25" i="4"/>
  <c r="W31" i="4" s="1"/>
  <c r="X25" i="4"/>
  <c r="X31" i="4" s="1"/>
  <c r="Y25" i="4"/>
  <c r="Y31" i="4" s="1"/>
  <c r="Z25" i="4"/>
  <c r="Z31" i="4" s="1"/>
  <c r="AA25" i="4"/>
  <c r="AA31" i="4" s="1"/>
  <c r="AB25" i="4"/>
  <c r="AB31" i="4" s="1"/>
  <c r="AC25" i="4"/>
  <c r="AC31" i="4" s="1"/>
  <c r="AD25" i="4"/>
  <c r="AD31" i="4" s="1"/>
  <c r="AE25" i="4"/>
  <c r="AE31" i="4" s="1"/>
  <c r="AF25" i="4"/>
  <c r="AF31" i="4" s="1"/>
  <c r="AG25" i="4"/>
  <c r="AG31" i="4" s="1"/>
  <c r="AH25" i="4"/>
  <c r="AH31" i="4" s="1"/>
  <c r="AI25" i="4"/>
  <c r="AI31" i="4" s="1"/>
  <c r="AJ25" i="4"/>
  <c r="AJ31" i="4" s="1"/>
  <c r="AK25" i="4"/>
  <c r="AK31" i="4" s="1"/>
  <c r="F26" i="4"/>
  <c r="F32" i="4" s="1"/>
  <c r="G26" i="4"/>
  <c r="G32" i="4" s="1"/>
  <c r="H26" i="4"/>
  <c r="H32" i="4" s="1"/>
  <c r="I26" i="4"/>
  <c r="I32" i="4" s="1"/>
  <c r="J26" i="4"/>
  <c r="J32" i="4" s="1"/>
  <c r="K26" i="4"/>
  <c r="K32" i="4" s="1"/>
  <c r="L26" i="4"/>
  <c r="L32" i="4" s="1"/>
  <c r="M26" i="4"/>
  <c r="M32" i="4" s="1"/>
  <c r="N26" i="4"/>
  <c r="N32" i="4" s="1"/>
  <c r="O26" i="4"/>
  <c r="O32" i="4" s="1"/>
  <c r="P26" i="4"/>
  <c r="P32" i="4" s="1"/>
  <c r="Q26" i="4"/>
  <c r="Q32" i="4" s="1"/>
  <c r="R26" i="4"/>
  <c r="R32" i="4" s="1"/>
  <c r="S26" i="4"/>
  <c r="S32" i="4" s="1"/>
  <c r="T26" i="4"/>
  <c r="T32" i="4" s="1"/>
  <c r="U26" i="4"/>
  <c r="U32" i="4" s="1"/>
  <c r="V26" i="4"/>
  <c r="V32" i="4" s="1"/>
  <c r="W26" i="4"/>
  <c r="W32" i="4" s="1"/>
  <c r="X26" i="4"/>
  <c r="X32" i="4" s="1"/>
  <c r="Y26" i="4"/>
  <c r="Y32" i="4" s="1"/>
  <c r="Z26" i="4"/>
  <c r="Z32" i="4" s="1"/>
  <c r="AA26" i="4"/>
  <c r="AA32" i="4" s="1"/>
  <c r="AB26" i="4"/>
  <c r="AB32" i="4" s="1"/>
  <c r="AC26" i="4"/>
  <c r="AC32" i="4" s="1"/>
  <c r="AD26" i="4"/>
  <c r="AD32" i="4" s="1"/>
  <c r="AE26" i="4"/>
  <c r="AE32" i="4" s="1"/>
  <c r="AF26" i="4"/>
  <c r="AF32" i="4" s="1"/>
  <c r="AG26" i="4"/>
  <c r="AG32" i="4" s="1"/>
  <c r="AH26" i="4"/>
  <c r="AH32" i="4" s="1"/>
  <c r="AI26" i="4"/>
  <c r="AI32" i="4" s="1"/>
  <c r="AJ26" i="4"/>
  <c r="AJ32" i="4" s="1"/>
  <c r="AK26" i="4"/>
  <c r="AK32" i="4" s="1"/>
  <c r="F27" i="4"/>
  <c r="F33" i="4" s="1"/>
  <c r="G27" i="4"/>
  <c r="G33" i="4" s="1"/>
  <c r="H27" i="4"/>
  <c r="H33" i="4" s="1"/>
  <c r="I27" i="4"/>
  <c r="I33" i="4" s="1"/>
  <c r="J27" i="4"/>
  <c r="J33" i="4" s="1"/>
  <c r="K27" i="4"/>
  <c r="K33" i="4" s="1"/>
  <c r="L27" i="4"/>
  <c r="L33" i="4" s="1"/>
  <c r="M27" i="4"/>
  <c r="M33" i="4" s="1"/>
  <c r="N27" i="4"/>
  <c r="N33" i="4" s="1"/>
  <c r="O27" i="4"/>
  <c r="O33" i="4" s="1"/>
  <c r="P27" i="4"/>
  <c r="P33" i="4" s="1"/>
  <c r="Q27" i="4"/>
  <c r="Q33" i="4" s="1"/>
  <c r="R27" i="4"/>
  <c r="R33" i="4" s="1"/>
  <c r="S27" i="4"/>
  <c r="S33" i="4" s="1"/>
  <c r="T27" i="4"/>
  <c r="T33" i="4" s="1"/>
  <c r="U27" i="4"/>
  <c r="U33" i="4" s="1"/>
  <c r="V27" i="4"/>
  <c r="V33" i="4" s="1"/>
  <c r="W27" i="4"/>
  <c r="W33" i="4" s="1"/>
  <c r="X27" i="4"/>
  <c r="X33" i="4" s="1"/>
  <c r="Y27" i="4"/>
  <c r="Y33" i="4" s="1"/>
  <c r="Z27" i="4"/>
  <c r="Z33" i="4" s="1"/>
  <c r="AA27" i="4"/>
  <c r="AA33" i="4" s="1"/>
  <c r="AB27" i="4"/>
  <c r="AB33" i="4" s="1"/>
  <c r="AC27" i="4"/>
  <c r="AC33" i="4" s="1"/>
  <c r="AD27" i="4"/>
  <c r="AD33" i="4" s="1"/>
  <c r="AE27" i="4"/>
  <c r="AE33" i="4" s="1"/>
  <c r="AF27" i="4"/>
  <c r="AF33" i="4" s="1"/>
  <c r="AG27" i="4"/>
  <c r="AG33" i="4" s="1"/>
  <c r="AH27" i="4"/>
  <c r="AH33" i="4" s="1"/>
  <c r="AI27" i="4"/>
  <c r="AI33" i="4" s="1"/>
  <c r="AJ27" i="4"/>
  <c r="AJ33" i="4" s="1"/>
  <c r="AK27" i="4"/>
  <c r="AK33" i="4" s="1"/>
  <c r="C20" i="4"/>
  <c r="C26" i="4" s="1"/>
  <c r="C32" i="4" s="1"/>
  <c r="D20" i="4"/>
  <c r="D26" i="4" s="1"/>
  <c r="D32" i="4" s="1"/>
  <c r="E20" i="4"/>
  <c r="E26" i="4" s="1"/>
  <c r="E32" i="4" s="1"/>
  <c r="C21" i="4"/>
  <c r="C27" i="4" s="1"/>
  <c r="C33" i="4" s="1"/>
  <c r="D21" i="4"/>
  <c r="D27" i="4" s="1"/>
  <c r="D33" i="4" s="1"/>
  <c r="E21" i="4"/>
  <c r="E27" i="4" s="1"/>
  <c r="E33" i="4" s="1"/>
  <c r="C19" i="4"/>
  <c r="C25" i="4" s="1"/>
  <c r="C31" i="4" s="1"/>
  <c r="D19" i="4"/>
  <c r="D25" i="4" s="1"/>
  <c r="D31" i="4" s="1"/>
  <c r="E19" i="4"/>
  <c r="E25" i="4" s="1"/>
  <c r="E31" i="4" s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B3" i="4"/>
  <c r="B37" i="4" l="1"/>
  <c r="B38" i="4"/>
  <c r="B36" i="4"/>
  <c r="B5" i="4"/>
  <c r="B51" i="4" s="1"/>
  <c r="B67" i="4" s="1"/>
  <c r="D7" i="7" s="1"/>
  <c r="B41" i="4" l="1"/>
  <c r="B52" i="4" s="1"/>
  <c r="B65" i="4"/>
  <c r="D5" i="7" s="1"/>
  <c r="B63" i="4"/>
  <c r="D2" i="7" s="1"/>
  <c r="B64" i="4"/>
  <c r="D3" i="7" s="1"/>
  <c r="B66" i="4"/>
  <c r="D6" i="7" s="1"/>
  <c r="C67" i="4" l="1"/>
  <c r="B7" i="7" s="1"/>
  <c r="C7" i="7" s="1"/>
  <c r="C65" i="4"/>
  <c r="B5" i="7" s="1"/>
  <c r="C5" i="7" s="1"/>
  <c r="C63" i="4"/>
  <c r="B2" i="7" s="1"/>
  <c r="C2" i="7" s="1"/>
  <c r="C66" i="4"/>
  <c r="B6" i="7" s="1"/>
  <c r="C6" i="7" s="1"/>
  <c r="C64" i="4"/>
  <c r="B3" i="7" s="1"/>
  <c r="C3" i="7" s="1"/>
</calcChain>
</file>

<file path=xl/sharedStrings.xml><?xml version="1.0" encoding="utf-8"?>
<sst xmlns="http://schemas.openxmlformats.org/spreadsheetml/2006/main" count="737" uniqueCount="413">
  <si>
    <t>SoCEUtiNTY Share of Components Energy Use that is New This Year</t>
  </si>
  <si>
    <t>Sources:</t>
  </si>
  <si>
    <t>About</t>
  </si>
  <si>
    <t>heating</t>
  </si>
  <si>
    <t>cooling and ventilation</t>
  </si>
  <si>
    <t>envelope</t>
  </si>
  <si>
    <t>lighting</t>
  </si>
  <si>
    <t>appliances</t>
  </si>
  <si>
    <t>other component</t>
  </si>
  <si>
    <t>Building Component</t>
  </si>
  <si>
    <t>Lifetime (yr)</t>
  </si>
  <si>
    <t>This variable is used to estimate the share of BAU component energy use</t>
  </si>
  <si>
    <t>that is new (i.e. from newly installed components) each year.  This includes</t>
  </si>
  <si>
    <t>both components to serve new buildings (demand growth) and components</t>
  </si>
  <si>
    <t>to replace retiring components.</t>
  </si>
  <si>
    <t>The "envelope" value in this variable does not matter, because envelope</t>
  </si>
  <si>
    <t>does not itself use energy.  To avoid confusion, envelope is assigned</t>
  </si>
  <si>
    <t>a value of zero.</t>
  </si>
  <si>
    <t>Projections:  EIA, AEO2017 National Energy Modeling System run ref2017.d120816a.</t>
  </si>
  <si>
    <t>2016:  EIA, Short-Term Energy Outlook, October 2016 and EIA, AEO2017 National Energy Modeling System run ref2017.d120816a.</t>
  </si>
  <si>
    <t>Administration's Climatic Data Center and Climate Prediction Center.</t>
  </si>
  <si>
    <t>October 2016.  2015 degree days based on state-level data from the National Oceanic and Atmospheric</t>
  </si>
  <si>
    <t xml:space="preserve">   Source:  2015 consumption based on: U.S. Energy Information Administration (EIA), Monthly Energy Review,</t>
  </si>
  <si>
    <t>are model results and may differ from official EIA data reports.</t>
  </si>
  <si>
    <t xml:space="preserve">   Note:  Totals may not equal sum of components due to independent rounding.  Data for 2015</t>
  </si>
  <si>
    <t xml:space="preserve">   - - = Not applicable.</t>
  </si>
  <si>
    <t xml:space="preserve">   PC = Personal computer.</t>
  </si>
  <si>
    <t xml:space="preserve">   Btu = British thermal unit.</t>
  </si>
  <si>
    <t xml:space="preserve">   7/ Consumption determined by using the fossil fuel equivalent of 9,510 Btu per kilowatthour.</t>
  </si>
  <si>
    <t>residual fuel oil, propane, coal, motor gasoline, kerosene, and marketed renewable fuels (biomass).</t>
  </si>
  <si>
    <t>combined heat and power in commercial buildings, manufacturing performed in commercial buildings, and cooking (distillate), plus</t>
  </si>
  <si>
    <t>escalators, off-road electric vehicles, laboratory fume hoods, laundry equipment, coffee brewers, water services, emergency generators,</t>
  </si>
  <si>
    <t xml:space="preserve">   6/ Includes (but is not limited to) miscellaneous uses such as transformers, medical imaging and other medical equipment, elevators,</t>
  </si>
  <si>
    <t xml:space="preserve">   5/ Includes residual fuel oil, propane, coal, motor gasoline, and kerosene.</t>
  </si>
  <si>
    <t xml:space="preserve">   4/ Includes miscellaneous uses, such as cooking, emergency generators, and combined heat and power in commercial buildings.</t>
  </si>
  <si>
    <t>performed in commercial buildings.</t>
  </si>
  <si>
    <t xml:space="preserve">   3/ Includes miscellaneous uses, such as emergency generators, combined heat and power in commercial buildings, and manufacturing</t>
  </si>
  <si>
    <t>escalators, off-road electric vehicles, laboratory fume hoods, laundry equipment, coffee brewers, and water services.</t>
  </si>
  <si>
    <t xml:space="preserve">   2/ Includes (but is not limited to) miscellaneous uses such as transformers, medical imaging and other medical equipment, elevators,</t>
  </si>
  <si>
    <t xml:space="preserve">   1/ Includes fuel consumption for district services.</t>
  </si>
  <si>
    <t xml:space="preserve">      United States</t>
  </si>
  <si>
    <t>CKI000:cdd_UnitedStates</t>
  </si>
  <si>
    <t xml:space="preserve">   Pacific</t>
  </si>
  <si>
    <t>CKI000:cdd_Pacific</t>
  </si>
  <si>
    <t xml:space="preserve">   Mountain</t>
  </si>
  <si>
    <t>CKI000:cdd_Mountain</t>
  </si>
  <si>
    <t xml:space="preserve">   West South Central</t>
  </si>
  <si>
    <t>CKI000:cdd_WestSouthCen</t>
  </si>
  <si>
    <t xml:space="preserve">   East South Central</t>
  </si>
  <si>
    <t>CKI000:cdd_EastSouthCen</t>
  </si>
  <si>
    <t xml:space="preserve">   South Atlantic</t>
  </si>
  <si>
    <t>CKI000:cdd_SouthAtlantc</t>
  </si>
  <si>
    <t xml:space="preserve">   West North Central</t>
  </si>
  <si>
    <t>CKI000:cdd_WestNorthCen</t>
  </si>
  <si>
    <t xml:space="preserve">   East North Central</t>
  </si>
  <si>
    <t>CKI000:cdd_EastNorthCen</t>
  </si>
  <si>
    <t xml:space="preserve">   Middle Atlantic</t>
  </si>
  <si>
    <t>CKI000:cdd_MiddleAtlant</t>
  </si>
  <si>
    <t xml:space="preserve">   New England</t>
  </si>
  <si>
    <t>CKI000:cdd_NewEngland</t>
  </si>
  <si>
    <t>Cooling Degree Days</t>
  </si>
  <si>
    <t>CKI000:hdd_UnitedStates</t>
  </si>
  <si>
    <t>CKI000:hdd_Pacific</t>
  </si>
  <si>
    <t>CKI000:hdd_Mountain</t>
  </si>
  <si>
    <t>CKI000:hdd_WestSouthCen</t>
  </si>
  <si>
    <t>CKI000:hdd_EastSouthCen</t>
  </si>
  <si>
    <t>CKI000:hdd_SouthAtlantc</t>
  </si>
  <si>
    <t>CKI000:hdd_WestNorthCen</t>
  </si>
  <si>
    <t>CKI000:hdd_EastNorthCen</t>
  </si>
  <si>
    <t>CKI000:hdd_MiddleAtlant</t>
  </si>
  <si>
    <t>CKI000:hdd_NewEngland</t>
  </si>
  <si>
    <t>Heating Degree Days</t>
  </si>
  <si>
    <t xml:space="preserve">    Total</t>
  </si>
  <si>
    <t>CKI000:qa_TotalSolar</t>
  </si>
  <si>
    <t xml:space="preserve">  Wind</t>
  </si>
  <si>
    <t>CKI000:qa_EKnowitzWindy</t>
  </si>
  <si>
    <t xml:space="preserve">  Solar Photovoltaic</t>
  </si>
  <si>
    <t>CKI000:qa_SolarPhotovol</t>
  </si>
  <si>
    <t xml:space="preserve">  Solar Thermal</t>
  </si>
  <si>
    <t>CKI000:qa_SolarThermal</t>
  </si>
  <si>
    <t>Nonmarketed Renewable Fuels 7/</t>
  </si>
  <si>
    <t xml:space="preserve">     Total</t>
  </si>
  <si>
    <t>CKI000:pa_Total</t>
  </si>
  <si>
    <t xml:space="preserve">   Other Uses 6/</t>
  </si>
  <si>
    <t>CKI000:pa_OtherUses</t>
  </si>
  <si>
    <t xml:space="preserve">   Office Equipment (non-PC)</t>
  </si>
  <si>
    <t>CKI000:pa_OfficeEquipme</t>
  </si>
  <si>
    <t xml:space="preserve">   Office Equipment (PC)</t>
  </si>
  <si>
    <t>CKI000:oa_OfficeEquipme</t>
  </si>
  <si>
    <t xml:space="preserve">   Refrigeration</t>
  </si>
  <si>
    <t>CKI000:oa_Refrigeration</t>
  </si>
  <si>
    <t xml:space="preserve">   Lighting</t>
  </si>
  <si>
    <t>CKI000:oa_Lighting</t>
  </si>
  <si>
    <t xml:space="preserve">   Cooking</t>
  </si>
  <si>
    <t>CKI000:oa_Cooking</t>
  </si>
  <si>
    <t xml:space="preserve">   Ventilation</t>
  </si>
  <si>
    <t>CKI000:oa_Ventilation</t>
  </si>
  <si>
    <t xml:space="preserve">   Water Heating 1/</t>
  </si>
  <si>
    <t>CKI000:oa_WaterHeating</t>
  </si>
  <si>
    <t xml:space="preserve">   Space Cooling 1/</t>
  </si>
  <si>
    <t>CKI000:oa_SpaceCooling</t>
  </si>
  <si>
    <t xml:space="preserve">   Space Heating 1/</t>
  </si>
  <si>
    <t>CKI000:oa_SpaceHeating</t>
  </si>
  <si>
    <t>Total Energy Consumption by End Use</t>
  </si>
  <si>
    <t>Electricity Related Losses</t>
  </si>
  <si>
    <t>CKI000:na_ElectricityRe</t>
  </si>
  <si>
    <t xml:space="preserve">     Delivered Energy</t>
  </si>
  <si>
    <t>CKI000:ma_DeliveredEner</t>
  </si>
  <si>
    <t>CKI000:ma_OtherUses</t>
  </si>
  <si>
    <t>CKI000:ma_OfficeEquipme</t>
  </si>
  <si>
    <t>CKI000:la_OfficeEquipme</t>
  </si>
  <si>
    <t>CKI000:la_Refrigeration</t>
  </si>
  <si>
    <t>CKI000:la_Lighting</t>
  </si>
  <si>
    <t>CKI000:la_Cooking</t>
  </si>
  <si>
    <t>CKI000:la_Ventilation</t>
  </si>
  <si>
    <t>CKI000:la_WaterHeating</t>
  </si>
  <si>
    <t>CKI000:la_SpaceCooling</t>
  </si>
  <si>
    <t>CKI000:la_SpaceHeating</t>
  </si>
  <si>
    <t>Delivered Energy Consumption by End Use</t>
  </si>
  <si>
    <t xml:space="preserve"> Other Fuels 5/</t>
  </si>
  <si>
    <t>CKI000:ka_OtherFuels</t>
  </si>
  <si>
    <t xml:space="preserve"> Marketed Renewables (biomass)</t>
  </si>
  <si>
    <t>CKI000:ka_MarketedRenew</t>
  </si>
  <si>
    <t>CKI000:ja_DeliveredEner</t>
  </si>
  <si>
    <t xml:space="preserve">   Other Uses 4/</t>
  </si>
  <si>
    <t>CKI000:ja_OtherUses</t>
  </si>
  <si>
    <t>CKI000:ja_WaterHeating</t>
  </si>
  <si>
    <t>CKI000:ja_SpaceHeating</t>
  </si>
  <si>
    <t xml:space="preserve"> Distillate Fuel Oil</t>
  </si>
  <si>
    <t>CKI000:ia_DeliveredEner</t>
  </si>
  <si>
    <t xml:space="preserve">   Other Uses 3/</t>
  </si>
  <si>
    <t>CKI000:ia_OtherUses</t>
  </si>
  <si>
    <t>CKI000:ia_Cooking</t>
  </si>
  <si>
    <t>CKI000:ia_WaterHeating</t>
  </si>
  <si>
    <t>CKI000:ia_SpaceCooling</t>
  </si>
  <si>
    <t>CKI000:ia_SpaceHeating</t>
  </si>
  <si>
    <t xml:space="preserve"> Natural Gas</t>
  </si>
  <si>
    <t>CKI000:ha_DeliveredEner</t>
  </si>
  <si>
    <t xml:space="preserve">   Other Uses 2/</t>
  </si>
  <si>
    <t>CKI000:ha_OtherUses</t>
  </si>
  <si>
    <t>CKI000:ha_OfficeEquipme</t>
  </si>
  <si>
    <t>CKI000:ga_OfficeEquipme</t>
  </si>
  <si>
    <t>CKI000:ga_Refrigeration</t>
  </si>
  <si>
    <t>CKI000:ga_Lighting</t>
  </si>
  <si>
    <t>CKI000:ga_Cooking</t>
  </si>
  <si>
    <t>CKI000:ga_Ventilation</t>
  </si>
  <si>
    <t>CKI000:ga_WaterHeating</t>
  </si>
  <si>
    <t>CKI000:ga_SpaceCooling</t>
  </si>
  <si>
    <t>CKI000:ga_SpaceHeating</t>
  </si>
  <si>
    <t xml:space="preserve"> Purchased Electricity</t>
  </si>
  <si>
    <t>Delivered Energy Consumption by Fuel</t>
  </si>
  <si>
    <t xml:space="preserve">   Total Energy Consumption</t>
  </si>
  <si>
    <t>CKI000:ea_TotalEnergyCo</t>
  </si>
  <si>
    <t xml:space="preserve">   Electricity Related Losses</t>
  </si>
  <si>
    <t>CKI000:ea_ElectricityRe</t>
  </si>
  <si>
    <t xml:space="preserve">   Delivered Energy Consumption</t>
  </si>
  <si>
    <t>CKI000:ea_DeliveredEner</t>
  </si>
  <si>
    <t xml:space="preserve"> (thousand Btu per square foot)</t>
  </si>
  <si>
    <t xml:space="preserve"> Energy Consumption Intensity</t>
  </si>
  <si>
    <t>CKI000:da_Total</t>
  </si>
  <si>
    <t xml:space="preserve">   New Additions</t>
  </si>
  <si>
    <t>CKI000:da_NewAdditions</t>
  </si>
  <si>
    <t xml:space="preserve">   Surviving</t>
  </si>
  <si>
    <t>CKI000:da_Surviving</t>
  </si>
  <si>
    <t xml:space="preserve"> Total Floorspace (billion square feet)</t>
  </si>
  <si>
    <t>Key Indicators</t>
  </si>
  <si>
    <t xml:space="preserve"> Key Indicators and Consumption</t>
  </si>
  <si>
    <t>2016-</t>
  </si>
  <si>
    <t/>
  </si>
  <si>
    <t>(quadrillion Btu, unless otherwise noted)</t>
  </si>
  <si>
    <t>5. Commercial Sector Key Indicators and Consumption</t>
  </si>
  <si>
    <t>CKI000</t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</si>
  <si>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</si>
  <si>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</si>
  <si>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</si>
  <si>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</si>
  <si>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</si>
  <si>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</si>
  <si>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</si>
  <si>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</si>
  <si>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</si>
  <si>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</si>
  <si>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Fraction of Commercial Floorspace that is New</t>
  </si>
  <si>
    <t>Average</t>
  </si>
  <si>
    <t>Fraction of Residential Homes that are New</t>
  </si>
  <si>
    <t xml:space="preserve">   Source:  2015 consumption based on:  U.S. Energy Information Administration (EIA), Monthly Energy Review,</t>
  </si>
  <si>
    <t xml:space="preserve">   9/ Consumption determined by using the fossil fuel equivalent of 9,510 Btu per kilowatthour.</t>
  </si>
  <si>
    <t>generators, and motors not listed above.  Electric vehicles are included in the transportation sector.</t>
  </si>
  <si>
    <t xml:space="preserve">   8/ Includes small electric devices, heating elements, outdoor grills, exterior lights, pool heaters, spa heaters, backup electricity</t>
  </si>
  <si>
    <t>Survey 2009.</t>
  </si>
  <si>
    <t xml:space="preserve">   7/ Includes wood used for primary and secondary heating in wood stoves or fireplaces as reported in the Residential Energy Consumption</t>
  </si>
  <si>
    <t xml:space="preserve">   6/ Includes such appliances as pool heaters, spa heaters, and backup electricity generators.</t>
  </si>
  <si>
    <t xml:space="preserve">   5/ Includes such appliances as outdoor grills, exterior lights, pool heaters, spa heaters, and backup electricity generators.</t>
  </si>
  <si>
    <t>transportation sector.</t>
  </si>
  <si>
    <t xml:space="preserve">   4/ Includes small electric devices, heating elements, and motors not listed above.  Electric vehicles are included in the</t>
  </si>
  <si>
    <t xml:space="preserve">   3/ Includes desktop and laptop computers, monitors, and networking equipment.</t>
  </si>
  <si>
    <t xml:space="preserve">   2/ Includes televisions, set-top boxes, home theater systems, DVD players, and video game consoles.</t>
  </si>
  <si>
    <t xml:space="preserve">   1/ Does not include water heating portion of load.</t>
  </si>
  <si>
    <t>RKI000:cdd_UnitedStates</t>
  </si>
  <si>
    <t>RKI000:cdd_Pacific</t>
  </si>
  <si>
    <t>RKI000:cdd_Mountain</t>
  </si>
  <si>
    <t>RKI000:cdd_WestSouthCen</t>
  </si>
  <si>
    <t>RKI000:cdd_EastSouthCen</t>
  </si>
  <si>
    <t>RKI000:cdd_SouthAtlantc</t>
  </si>
  <si>
    <t>RKI000:cdd_WestNorthCen</t>
  </si>
  <si>
    <t>RKI000:cdd_EastNorthCen</t>
  </si>
  <si>
    <t>RKI000:cdd_MiddleAtlant</t>
  </si>
  <si>
    <t>RKI000:cdd_NewEngland</t>
  </si>
  <si>
    <t>RKI000:hdd_UnitedStates</t>
  </si>
  <si>
    <t>RKI000:hdd_Pacific</t>
  </si>
  <si>
    <t>RKI000:hdd_Mountain</t>
  </si>
  <si>
    <t>RKI000:hdd_WestSouthCen</t>
  </si>
  <si>
    <t>RKI000:hdd_EastSouthCen</t>
  </si>
  <si>
    <t>RKI000:hdd_SouthAtlantc</t>
  </si>
  <si>
    <t>RKI000:hdd_WestNorthCen</t>
  </si>
  <si>
    <t>RKI000:hdd_EastNorthCen</t>
  </si>
  <si>
    <t>RKI000:hdd_MiddleAtlant</t>
  </si>
  <si>
    <t>RKI000:hdd_NewEngland</t>
  </si>
  <si>
    <t>RKI000:na_Total</t>
  </si>
  <si>
    <t>RKI000:na_WindHuffPuff</t>
  </si>
  <si>
    <t>RKI000:na_SolarPhotovol</t>
  </si>
  <si>
    <t xml:space="preserve">  Solar Hot Water Heating</t>
  </si>
  <si>
    <t>RKI000:na_SolarHotWater</t>
  </si>
  <si>
    <t xml:space="preserve">  Geothermal Heat Pumps</t>
  </si>
  <si>
    <t>RKI000:na_GeothermalHea</t>
  </si>
  <si>
    <t>Nonmarketed Renewables 9/</t>
  </si>
  <si>
    <t xml:space="preserve">   Total</t>
  </si>
  <si>
    <t>RKI000:ma_Total</t>
  </si>
  <si>
    <t xml:space="preserve"> Other Uses 8/</t>
  </si>
  <si>
    <t>RKI000:ma_OtherUses</t>
  </si>
  <si>
    <t xml:space="preserve"> Furnace Fans and Boiler Circulation Pumps</t>
  </si>
  <si>
    <t>RKI000:ma_FurnaceFans</t>
  </si>
  <si>
    <t xml:space="preserve"> Computers and Related Equipment 3/</t>
  </si>
  <si>
    <t>RKI000:ma_PersonalCompu</t>
  </si>
  <si>
    <t xml:space="preserve"> Televisions and Related Equipment 2/</t>
  </si>
  <si>
    <t>RKI000:ma_ColorTelevisi</t>
  </si>
  <si>
    <t xml:space="preserve"> Dishwashers 1/</t>
  </si>
  <si>
    <t>RKI000:ma_Dishwashers</t>
  </si>
  <si>
    <t xml:space="preserve"> Clothes Washers 1/</t>
  </si>
  <si>
    <t>RKI000:ma_ClothesWasher</t>
  </si>
  <si>
    <t xml:space="preserve"> Lighting</t>
  </si>
  <si>
    <t>RKI000:ma_Lighting</t>
  </si>
  <si>
    <t xml:space="preserve"> Freezers</t>
  </si>
  <si>
    <t>RKI000:ma_Freezers</t>
  </si>
  <si>
    <t xml:space="preserve"> Clothes Dryers</t>
  </si>
  <si>
    <t>RKI000:ma_ClothesDryers</t>
  </si>
  <si>
    <t xml:space="preserve"> Cooking</t>
  </si>
  <si>
    <t>RKI000:ma_Cooking</t>
  </si>
  <si>
    <t xml:space="preserve"> Refrigeration</t>
  </si>
  <si>
    <t>RKI000:ma_Refrigeration</t>
  </si>
  <si>
    <t xml:space="preserve"> Water Heating</t>
  </si>
  <si>
    <t>RKI000:ma_WaterHeating</t>
  </si>
  <si>
    <t xml:space="preserve"> Space Cooling</t>
  </si>
  <si>
    <t>RKI000:ma_SpaceCooling</t>
  </si>
  <si>
    <t xml:space="preserve"> Space Heating</t>
  </si>
  <si>
    <t>RKI000:ma_SpaceHeating</t>
  </si>
  <si>
    <t>RKI000:la_ElectricityRe</t>
  </si>
  <si>
    <t xml:space="preserve">   Delivered Energy</t>
  </si>
  <si>
    <t>RKI000:ka_DeliveredEner</t>
  </si>
  <si>
    <t>RKI000:ka_OtherUses</t>
  </si>
  <si>
    <t>RKI000:ka_FurnaceFans</t>
  </si>
  <si>
    <t>RKI000:ka_PersonalCompu</t>
  </si>
  <si>
    <t>RKI000:ka_ColorTelevisi</t>
  </si>
  <si>
    <t>RKI000:ka_Dishwashers</t>
  </si>
  <si>
    <t>RKI000:ka_ClothesWasher</t>
  </si>
  <si>
    <t>RKI000:ka_Lighting</t>
  </si>
  <si>
    <t>RKI000:ka_Freezers</t>
  </si>
  <si>
    <t>RKI000:ka_ClothesDryers</t>
  </si>
  <si>
    <t>RKI000:ka_Cooking</t>
  </si>
  <si>
    <t>RKI000:ka_Refrigeration</t>
  </si>
  <si>
    <t>RKI000:ka_WaterHeating</t>
  </si>
  <si>
    <t>RKI000:ka_SpaceCooling</t>
  </si>
  <si>
    <t>RKI000:ka_SpaceHeating</t>
  </si>
  <si>
    <t xml:space="preserve"> Kerosene</t>
  </si>
  <si>
    <t>RKI000:ja_OtherFuels</t>
  </si>
  <si>
    <t xml:space="preserve"> Marketed Renewables (wood) 7/</t>
  </si>
  <si>
    <t>RKI000:ja_MarketedRenew</t>
  </si>
  <si>
    <t>RKI000:ia_DeliveredEner</t>
  </si>
  <si>
    <t>RKI000:ia_OtherUses</t>
  </si>
  <si>
    <t>RKI000:ia_Cooking</t>
  </si>
  <si>
    <t xml:space="preserve">   Water Heating</t>
  </si>
  <si>
    <t>RKI000:ia_WaterHeating</t>
  </si>
  <si>
    <t xml:space="preserve">   Space Heating</t>
  </si>
  <si>
    <t>RKI000:ia_SpaceHeating</t>
  </si>
  <si>
    <t xml:space="preserve"> Propane</t>
  </si>
  <si>
    <t>RKI000:ha_DeliveredEner</t>
  </si>
  <si>
    <t>RKI000:Other_ha_ha</t>
  </si>
  <si>
    <t>RKI000:ha_WaterHeating</t>
  </si>
  <si>
    <t>RKI000:ha_SpaceHeating</t>
  </si>
  <si>
    <t>RKI000:ga_DeliveredEner</t>
  </si>
  <si>
    <t xml:space="preserve">   Other Uses 5/</t>
  </si>
  <si>
    <t>RKI000:ga_OtherNatGas</t>
  </si>
  <si>
    <t xml:space="preserve">   Clothes Dryers</t>
  </si>
  <si>
    <t>RKI000:ga_ClothesDryers</t>
  </si>
  <si>
    <t>RKI000:ga_Cooking</t>
  </si>
  <si>
    <t>RKI000:ga_WaterHeating</t>
  </si>
  <si>
    <t xml:space="preserve">   Space Cooling</t>
  </si>
  <si>
    <t>RKI000:ga_SpaceCooling</t>
  </si>
  <si>
    <t>RKI000:ga_SpaceHeating</t>
  </si>
  <si>
    <t>RKI000:fa_DeliveredEner</t>
  </si>
  <si>
    <t>RKI000:fa_OtherUses</t>
  </si>
  <si>
    <t xml:space="preserve">   Furnace Fans and Boiler Circulation Pumps</t>
  </si>
  <si>
    <t>RKI000:fa_FurnaceFans</t>
  </si>
  <si>
    <t xml:space="preserve">   Computers and Related Equipment 3/</t>
  </si>
  <si>
    <t>RKI000:fa_PersonalCompu</t>
  </si>
  <si>
    <t xml:space="preserve">   Televisions and Related Equipment 2/</t>
  </si>
  <si>
    <t>RKI000:fa_ColorTelevisi</t>
  </si>
  <si>
    <t xml:space="preserve">   Dishwashers 1/</t>
  </si>
  <si>
    <t>RKI000:fa_Dishwashers</t>
  </si>
  <si>
    <t xml:space="preserve">   Clothes Washers 1/</t>
  </si>
  <si>
    <t>RKI000:fa_ClothesWasher</t>
  </si>
  <si>
    <t>RKI000:fa_Lighting</t>
  </si>
  <si>
    <t xml:space="preserve">   Freezers</t>
  </si>
  <si>
    <t>RKI000:fa_Freezers</t>
  </si>
  <si>
    <t>RKI000:fa_ClothesDryers</t>
  </si>
  <si>
    <t>RKI000:fa_Cooking</t>
  </si>
  <si>
    <t>RKI000:fa_Refrigeration</t>
  </si>
  <si>
    <t>RKI000:fa_WaterHeating</t>
  </si>
  <si>
    <t>RKI000:fa_SpaceCooling</t>
  </si>
  <si>
    <t>RKI000:fa_SpaceHeating</t>
  </si>
  <si>
    <t xml:space="preserve">  Total Energy Consumption</t>
  </si>
  <si>
    <t>RKI000:ea_TotalEnergyCo</t>
  </si>
  <si>
    <t xml:space="preserve">  Delivered Energy Consumption</t>
  </si>
  <si>
    <t>RKI000:ea_DeliveredEner</t>
  </si>
  <si>
    <t>RKI000:da_TotalEnergyCo</t>
  </si>
  <si>
    <t>RKI000:da_DeliveredEner</t>
  </si>
  <si>
    <t xml:space="preserve"> (million Btu per household)</t>
  </si>
  <si>
    <t xml:space="preserve"> Energy Intensity</t>
  </si>
  <si>
    <t xml:space="preserve"> Average House Square Footage</t>
  </si>
  <si>
    <t>RKI000:ca_AverageHouseS</t>
  </si>
  <si>
    <t>RKI000:ba_Total</t>
  </si>
  <si>
    <t xml:space="preserve">   Mobile Homes</t>
  </si>
  <si>
    <t>RKI000:ba_MobileHomes</t>
  </si>
  <si>
    <t xml:space="preserve">   Multifamily</t>
  </si>
  <si>
    <t>RKI000:ba_Multifamily</t>
  </si>
  <si>
    <t xml:space="preserve">   Single-Family</t>
  </si>
  <si>
    <t>RKI000:ba_Single-Family</t>
  </si>
  <si>
    <t xml:space="preserve"> Households (millions)</t>
  </si>
  <si>
    <t>4. Residential Sector Key Indicators and Consumption</t>
  </si>
  <si>
    <t>RKI000</t>
  </si>
  <si>
    <t>Single-family homes</t>
  </si>
  <si>
    <t>Multifamily homes</t>
  </si>
  <si>
    <t>Mobile homes</t>
  </si>
  <si>
    <t>Housing evolution rates from EIA NEMS documentation:</t>
  </si>
  <si>
    <t>HDR value</t>
  </si>
  <si>
    <t>Commercial floorspace</t>
  </si>
  <si>
    <t>Surviving homes</t>
  </si>
  <si>
    <t>Newly built homes</t>
  </si>
  <si>
    <t>(Fraction of homes that survive each year)</t>
  </si>
  <si>
    <t>Fraction of homes that are new</t>
  </si>
  <si>
    <t>Weighted average fraction of homes that are new</t>
  </si>
  <si>
    <t>Average fraction of homes that are new by home type</t>
  </si>
  <si>
    <t>All homes</t>
  </si>
  <si>
    <t>urban residential</t>
  </si>
  <si>
    <t>rural residential</t>
  </si>
  <si>
    <t>commercial</t>
  </si>
  <si>
    <t>Share of Components That is New This Year</t>
  </si>
  <si>
    <t>The share of new components is the share of old components that are replaced in surviving</t>
  </si>
  <si>
    <t>buildings, plus the share of components in new buildings (which equals the share of new</t>
  </si>
  <si>
    <t>buildings, because all components in new buildings are new components).</t>
  </si>
  <si>
    <t>Share of Buildings that are Surviving</t>
  </si>
  <si>
    <t>Commercial</t>
  </si>
  <si>
    <t>Residential</t>
  </si>
  <si>
    <t>Replacement rate of components in surviving buildings</t>
  </si>
  <si>
    <t>Replacement rate of all components</t>
  </si>
  <si>
    <t>Share of commercial floorspace that is new</t>
  </si>
  <si>
    <t>EIA</t>
  </si>
  <si>
    <t>Number of homes</t>
  </si>
  <si>
    <t>Share of homes that are new</t>
  </si>
  <si>
    <t>Page 56, Existing housing evolution rate</t>
  </si>
  <si>
    <t>https://www.eia.gov/outlooks/aeo/nems/documentation/residential/pdf/m067(2017).pdf</t>
  </si>
  <si>
    <t>Residential Demand Module of the National Energy Modeling System: Model Documentation</t>
  </si>
  <si>
    <t>See bldgs/CL variable</t>
  </si>
  <si>
    <t>https://www.eia.gov/outlooks/aeo/excel/aeotab_4.xlsx</t>
  </si>
  <si>
    <t>https://www.eia.gov/outlooks/aeo/excel/aeotab_5.xlsx</t>
  </si>
  <si>
    <t>We separately estimate the share of buildings that are new (whose components</t>
  </si>
  <si>
    <t>are all new) and the share of components in surviving buildings that are</t>
  </si>
  <si>
    <t>replaced each year.  We consider the share of surviving buildings and</t>
  </si>
  <si>
    <t>new buildings to properly calculate overall component replacement rates.</t>
  </si>
  <si>
    <t>to new regions.</t>
  </si>
  <si>
    <t>This variable may need to be recalibrated when adapting the model</t>
  </si>
  <si>
    <t>Share of New Components Energy Use (dimensionless)</t>
  </si>
  <si>
    <t>For States</t>
  </si>
  <si>
    <t>The default is 1/component lifetime.</t>
  </si>
  <si>
    <t>To calibrate further, see the SoCEUtiNTY Helper Sheet</t>
  </si>
  <si>
    <t>Paste from default run (Retiring Components Potential Energy Use Summed Across Fuels)</t>
  </si>
  <si>
    <t>Time (Time)</t>
  </si>
  <si>
    <t>Retiring Components Potential Energy Use Summed Across Fuels[urban residential,heating] : MostRecentRun</t>
  </si>
  <si>
    <t>Retiring Components Potential Energy Use Summed Across Fuels[urban residential,cooling and ventilation] : MostRecentRun</t>
  </si>
  <si>
    <t>Retiring Components Potential Energy Use Summed Across Fuels[urban residential,envelope] : MostRecentRun</t>
  </si>
  <si>
    <t>Retiring Components Potential Energy Use Summed Across Fuels[urban residential,lighting] : MostRecentRun</t>
  </si>
  <si>
    <t>Retiring Components Potential Energy Use Summed Across Fuels[urban residential,appliances] : MostRecentRun</t>
  </si>
  <si>
    <t>Retiring Components Potential Energy Use Summed Across Fuels[urban residential,other component] : MostRecentRun</t>
  </si>
  <si>
    <t>Retiring Components Potential Energy Use Summed Across Fuels[rural residential,heating] : MostRecentRun</t>
  </si>
  <si>
    <t>Retiring Components Potential Energy Use Summed Across Fuels[rural residential,cooling and ventilation] : MostRecentRun</t>
  </si>
  <si>
    <t>Retiring Components Potential Energy Use Summed Across Fuels[rural residential,envelope] : MostRecentRun</t>
  </si>
  <si>
    <t>Retiring Components Potential Energy Use Summed Across Fuels[rural residential,lighting] : MostRecentRun</t>
  </si>
  <si>
    <t>Retiring Components Potential Energy Use Summed Across Fuels[rural residential,appliances] : MostRecentRun</t>
  </si>
  <si>
    <t>Retiring Components Potential Energy Use Summed Across Fuels[rural residential,other component] : MostRecentRun</t>
  </si>
  <si>
    <t>Retiring Components Potential Energy Use Summed Across Fuels[commercial,heating] : MostRecentRun</t>
  </si>
  <si>
    <t>Retiring Components Potential Energy Use Summed Across Fuels[commercial,cooling and ventilation] : MostRecentRun</t>
  </si>
  <si>
    <t>Retiring Components Potential Energy Use Summed Across Fuels[commercial,envelope] : MostRecentRun</t>
  </si>
  <si>
    <t>Retiring Components Potential Energy Use Summed Across Fuels[commercial,lighting] : MostRecentRun</t>
  </si>
  <si>
    <t>Retiring Components Potential Energy Use Summed Across Fuels[commercial,appliances] : MostRecentRun</t>
  </si>
  <si>
    <t>Retiring Components Potential Energy Use Summed Across Fuels[commercial,other component] : MostRecentRun</t>
  </si>
  <si>
    <t xml:space="preserve">Ratio Change </t>
  </si>
  <si>
    <t>Calculated yearly change percentage</t>
  </si>
  <si>
    <t>For states</t>
  </si>
  <si>
    <t>Calibrated outputs</t>
  </si>
  <si>
    <t>Run the model, paste the output from Retiring Components Potential Energy Use Summed Across Fuels in the proper box in Calibration Helper</t>
  </si>
  <si>
    <t>Replace the csv exporter tab with the new calibrated outputs</t>
  </si>
  <si>
    <t>When Calibrating, place the current values here (default is 1/component lifetime)</t>
  </si>
  <si>
    <t>South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</si>
</sst>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%"/>
    <numFmt numFmtId="166" formatCode="#,##0.0"/>
    <numFmt numFmtId="167" formatCode="0.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5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5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2" borderId="0" xfId="0" applyFill="1"/>
    <xf numFmtId="0" fontId="3" fillId="0" borderId="0" xfId="2"/>
    <xf numFmtId="0" fontId="4" fillId="0" borderId="0" xfId="2" applyFont="1"/>
    <xf numFmtId="165" fontId="5" fillId="0" borderId="2" xfId="4" applyNumberFormat="1" applyAlignment="1">
      <alignment horizontal="right" wrapText="1"/>
    </xf>
    <xf numFmtId="3" fontId="5" fillId="0" borderId="2" xfId="4" applyNumberFormat="1" applyAlignment="1">
      <alignment horizontal="right" wrapText="1"/>
    </xf>
    <xf numFmtId="0" fontId="5" fillId="0" borderId="2" xfId="4">
      <alignment wrapText="1"/>
    </xf>
    <xf numFmtId="0" fontId="6" fillId="0" borderId="0" xfId="2" applyFont="1"/>
    <xf numFmtId="165" fontId="0" fillId="0" borderId="3" xfId="5" applyNumberFormat="1" applyFont="1" applyAlignment="1">
      <alignment horizontal="right" wrapText="1"/>
    </xf>
    <xf numFmtId="3" fontId="0" fillId="0" borderId="3" xfId="5" applyNumberFormat="1" applyFont="1" applyAlignment="1">
      <alignment horizontal="right" wrapText="1"/>
    </xf>
    <xf numFmtId="0" fontId="0" fillId="0" borderId="3" xfId="5" applyFont="1">
      <alignment wrapText="1"/>
    </xf>
    <xf numFmtId="4" fontId="5" fillId="0" borderId="2" xfId="4" applyNumberFormat="1" applyAlignment="1">
      <alignment horizontal="right" wrapText="1"/>
    </xf>
    <xf numFmtId="4" fontId="0" fillId="0" borderId="3" xfId="5" applyNumberFormat="1" applyFont="1" applyAlignment="1">
      <alignment horizontal="right" wrapText="1"/>
    </xf>
    <xf numFmtId="166" fontId="0" fillId="0" borderId="3" xfId="5" applyNumberFormat="1" applyFont="1" applyAlignment="1">
      <alignment horizontal="right" wrapText="1"/>
    </xf>
    <xf numFmtId="166" fontId="5" fillId="0" borderId="2" xfId="4" applyNumberFormat="1" applyAlignment="1">
      <alignment horizontal="right" wrapText="1"/>
    </xf>
    <xf numFmtId="0" fontId="5" fillId="0" borderId="4" xfId="6">
      <alignment wrapText="1"/>
    </xf>
    <xf numFmtId="0" fontId="3" fillId="0" borderId="0" xfId="2" applyAlignment="1">
      <alignment horizontal="left"/>
    </xf>
    <xf numFmtId="0" fontId="3" fillId="0" borderId="0" xfId="7"/>
    <xf numFmtId="0" fontId="7" fillId="0" borderId="0" xfId="8">
      <alignment horizontal="left"/>
    </xf>
    <xf numFmtId="0" fontId="8" fillId="0" borderId="0" xfId="2" applyFont="1"/>
    <xf numFmtId="165" fontId="0" fillId="0" borderId="0" xfId="1" applyNumberFormat="1" applyFont="1"/>
    <xf numFmtId="10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2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9" fillId="0" borderId="0" xfId="0" applyFont="1"/>
    <xf numFmtId="0" fontId="1" fillId="0" borderId="0" xfId="0" applyFont="1" applyAlignment="1">
      <alignment wrapText="1"/>
    </xf>
    <xf numFmtId="0" fontId="10" fillId="0" borderId="0" xfId="0" applyFont="1"/>
    <xf numFmtId="0" fontId="1" fillId="2" borderId="0" xfId="0" applyFont="1" applyFill="1"/>
    <xf numFmtId="0" fontId="0" fillId="4" borderId="0" xfId="0" applyFill="1"/>
    <xf numFmtId="14" fontId="0" fillId="0" borderId="0" xfId="0" applyNumberFormat="1"/>
    <xf numFmtId="0" fontId="3" fillId="0" borderId="1" xfId="3">
      <alignment wrapText="1"/>
    </xf>
  </cellXfs>
  <cellStyles count="9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Normal" xfId="0" builtinId="0"/>
    <cellStyle name="Normal 2" xfId="2" xr:uid="{00000000-0005-0000-0000-000005000000}"/>
    <cellStyle name="Parent row" xfId="4" xr:uid="{00000000-0005-0000-0000-000006000000}"/>
    <cellStyle name="Percent" xfId="1" builtinId="5"/>
    <cellStyle name="Table titl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opLeftCell="A26" workbookViewId="0">
      <selection activeCell="B55" sqref="B55"/>
    </sheetView>
  </sheetViews>
  <sheetFormatPr defaultColWidth="8.85546875" defaultRowHeight="15" x14ac:dyDescent="0.25"/>
  <cols>
    <col min="2" max="2" width="52" customWidth="1"/>
  </cols>
  <sheetData>
    <row r="1" spans="1:3" x14ac:dyDescent="0.25">
      <c r="A1" s="1" t="s">
        <v>0</v>
      </c>
      <c r="B1" t="s">
        <v>412</v>
      </c>
      <c r="C1" s="38">
        <v>45293</v>
      </c>
    </row>
    <row r="3" spans="1:3" x14ac:dyDescent="0.25">
      <c r="A3" s="1" t="s">
        <v>1</v>
      </c>
      <c r="B3" s="30" t="s">
        <v>365</v>
      </c>
    </row>
    <row r="4" spans="1:3" x14ac:dyDescent="0.25">
      <c r="B4" t="s">
        <v>366</v>
      </c>
    </row>
    <row r="5" spans="1:3" x14ac:dyDescent="0.25">
      <c r="B5" s="32">
        <v>2017</v>
      </c>
    </row>
    <row r="6" spans="1:3" x14ac:dyDescent="0.25">
      <c r="B6" t="s">
        <v>179</v>
      </c>
    </row>
    <row r="7" spans="1:3" x14ac:dyDescent="0.25">
      <c r="B7" t="s">
        <v>374</v>
      </c>
    </row>
    <row r="8" spans="1:3" x14ac:dyDescent="0.25">
      <c r="B8" t="s">
        <v>170</v>
      </c>
    </row>
    <row r="10" spans="1:3" x14ac:dyDescent="0.25">
      <c r="B10" s="30" t="s">
        <v>367</v>
      </c>
    </row>
    <row r="11" spans="1:3" x14ac:dyDescent="0.25">
      <c r="B11" t="s">
        <v>366</v>
      </c>
    </row>
    <row r="12" spans="1:3" x14ac:dyDescent="0.25">
      <c r="B12" s="32">
        <v>2017</v>
      </c>
    </row>
    <row r="13" spans="1:3" x14ac:dyDescent="0.25">
      <c r="B13" t="s">
        <v>179</v>
      </c>
    </row>
    <row r="14" spans="1:3" x14ac:dyDescent="0.25">
      <c r="B14" t="s">
        <v>373</v>
      </c>
    </row>
    <row r="15" spans="1:3" x14ac:dyDescent="0.25">
      <c r="B15" t="s">
        <v>338</v>
      </c>
    </row>
    <row r="17" spans="1:2" x14ac:dyDescent="0.25">
      <c r="B17" s="30" t="s">
        <v>368</v>
      </c>
    </row>
    <row r="18" spans="1:2" x14ac:dyDescent="0.25">
      <c r="B18" t="s">
        <v>366</v>
      </c>
    </row>
    <row r="19" spans="1:2" x14ac:dyDescent="0.25">
      <c r="B19" s="32">
        <v>2017</v>
      </c>
    </row>
    <row r="20" spans="1:2" x14ac:dyDescent="0.25">
      <c r="B20" t="s">
        <v>371</v>
      </c>
    </row>
    <row r="21" spans="1:2" x14ac:dyDescent="0.25">
      <c r="B21" t="s">
        <v>370</v>
      </c>
    </row>
    <row r="22" spans="1:2" x14ac:dyDescent="0.25">
      <c r="B22" t="s">
        <v>369</v>
      </c>
    </row>
    <row r="24" spans="1:2" x14ac:dyDescent="0.25">
      <c r="B24" s="30" t="s">
        <v>363</v>
      </c>
    </row>
    <row r="25" spans="1:2" x14ac:dyDescent="0.25">
      <c r="B25" s="33" t="s">
        <v>372</v>
      </c>
    </row>
    <row r="27" spans="1:2" x14ac:dyDescent="0.25">
      <c r="A27" s="1" t="s">
        <v>2</v>
      </c>
    </row>
    <row r="28" spans="1:2" x14ac:dyDescent="0.25">
      <c r="A28" t="s">
        <v>11</v>
      </c>
    </row>
    <row r="29" spans="1:2" x14ac:dyDescent="0.25">
      <c r="A29" t="s">
        <v>12</v>
      </c>
    </row>
    <row r="30" spans="1:2" x14ac:dyDescent="0.25">
      <c r="A30" t="s">
        <v>13</v>
      </c>
    </row>
    <row r="31" spans="1:2" x14ac:dyDescent="0.25">
      <c r="A31" t="s">
        <v>14</v>
      </c>
    </row>
    <row r="33" spans="1:1" x14ac:dyDescent="0.25">
      <c r="A33" t="s">
        <v>15</v>
      </c>
    </row>
    <row r="34" spans="1:1" x14ac:dyDescent="0.25">
      <c r="A34" t="s">
        <v>16</v>
      </c>
    </row>
    <row r="35" spans="1:1" x14ac:dyDescent="0.25">
      <c r="A35" t="s">
        <v>17</v>
      </c>
    </row>
    <row r="37" spans="1:1" x14ac:dyDescent="0.25">
      <c r="A37" t="s">
        <v>375</v>
      </c>
    </row>
    <row r="38" spans="1:1" x14ac:dyDescent="0.25">
      <c r="A38" t="s">
        <v>376</v>
      </c>
    </row>
    <row r="39" spans="1:1" x14ac:dyDescent="0.25">
      <c r="A39" t="s">
        <v>377</v>
      </c>
    </row>
    <row r="40" spans="1:1" x14ac:dyDescent="0.25">
      <c r="A40" t="s">
        <v>378</v>
      </c>
    </row>
    <row r="42" spans="1:1" x14ac:dyDescent="0.25">
      <c r="A42" t="s">
        <v>380</v>
      </c>
    </row>
    <row r="43" spans="1:1" x14ac:dyDescent="0.25">
      <c r="A43" t="s">
        <v>379</v>
      </c>
    </row>
    <row r="45" spans="1:1" x14ac:dyDescent="0.25">
      <c r="A45" s="1" t="s">
        <v>382</v>
      </c>
    </row>
    <row r="47" spans="1:1" x14ac:dyDescent="0.25">
      <c r="A47" t="s">
        <v>383</v>
      </c>
    </row>
    <row r="49" spans="1:1" x14ac:dyDescent="0.25">
      <c r="A49" t="s">
        <v>384</v>
      </c>
    </row>
    <row r="50" spans="1:1" x14ac:dyDescent="0.25">
      <c r="A50" t="s">
        <v>409</v>
      </c>
    </row>
    <row r="51" spans="1:1" x14ac:dyDescent="0.25">
      <c r="A51" t="s">
        <v>410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3CEA8-DE5D-E34C-97F3-7FF52A9CD9A8}">
  <dimension ref="A2:AG141"/>
  <sheetViews>
    <sheetView tabSelected="1" workbookViewId="0">
      <selection activeCell="H12" sqref="H12"/>
    </sheetView>
  </sheetViews>
  <sheetFormatPr defaultColWidth="11.42578125" defaultRowHeight="15" x14ac:dyDescent="0.25"/>
  <cols>
    <col min="1" max="1" width="105.28515625" customWidth="1"/>
    <col min="2" max="2" width="16.42578125" customWidth="1"/>
    <col min="3" max="3" width="14.140625" customWidth="1"/>
    <col min="4" max="4" width="14.28515625" customWidth="1"/>
  </cols>
  <sheetData>
    <row r="2" spans="1:33" ht="15.75" x14ac:dyDescent="0.25">
      <c r="A2" s="35"/>
    </row>
    <row r="3" spans="1:33" ht="15.75" x14ac:dyDescent="0.25">
      <c r="A3" s="35" t="s">
        <v>411</v>
      </c>
    </row>
    <row r="4" spans="1:33" x14ac:dyDescent="0.25">
      <c r="B4" s="2" t="s">
        <v>10</v>
      </c>
      <c r="C4" t="s">
        <v>353</v>
      </c>
      <c r="D4" t="s">
        <v>354</v>
      </c>
      <c r="E4" t="s">
        <v>355</v>
      </c>
    </row>
    <row r="5" spans="1:33" x14ac:dyDescent="0.25">
      <c r="A5" t="s">
        <v>3</v>
      </c>
      <c r="B5" s="3">
        <v>19</v>
      </c>
      <c r="C5" s="5">
        <v>5.2631578947368418E-2</v>
      </c>
      <c r="D5" s="5">
        <v>5.2631578947368418E-2</v>
      </c>
      <c r="E5" s="5">
        <v>5.2631578947368418E-2</v>
      </c>
    </row>
    <row r="6" spans="1:33" x14ac:dyDescent="0.25">
      <c r="A6" t="s">
        <v>4</v>
      </c>
      <c r="B6" s="3">
        <v>15.833333333333334</v>
      </c>
      <c r="C6" s="5">
        <v>6.25E-2</v>
      </c>
      <c r="D6" s="5">
        <v>6.25E-2</v>
      </c>
      <c r="E6" s="5">
        <v>6.25E-2</v>
      </c>
    </row>
    <row r="7" spans="1:33" x14ac:dyDescent="0.25">
      <c r="A7" t="s">
        <v>5</v>
      </c>
      <c r="B7" s="3">
        <v>51.81818181818182</v>
      </c>
      <c r="C7" s="5">
        <v>0</v>
      </c>
      <c r="D7" s="5">
        <v>0</v>
      </c>
      <c r="E7" s="5">
        <v>0</v>
      </c>
    </row>
    <row r="8" spans="1:33" x14ac:dyDescent="0.25">
      <c r="A8" t="s">
        <v>6</v>
      </c>
      <c r="B8" s="3">
        <v>9.1324200913242013</v>
      </c>
      <c r="C8" s="5">
        <v>0.1111111111111111</v>
      </c>
      <c r="D8" s="5">
        <v>0.1111111111111111</v>
      </c>
      <c r="E8" s="5">
        <v>0.1111111111111111</v>
      </c>
    </row>
    <row r="9" spans="1:33" x14ac:dyDescent="0.25">
      <c r="A9" t="s">
        <v>7</v>
      </c>
      <c r="B9" s="3">
        <v>13.533333333333333</v>
      </c>
      <c r="C9" s="5">
        <v>7.1428571428571425E-2</v>
      </c>
      <c r="D9" s="5">
        <v>7.1428571428571425E-2</v>
      </c>
      <c r="E9" s="5">
        <v>7.1428571428571425E-2</v>
      </c>
    </row>
    <row r="10" spans="1:33" x14ac:dyDescent="0.25">
      <c r="A10" t="s">
        <v>8</v>
      </c>
      <c r="B10" s="3">
        <v>15.4</v>
      </c>
      <c r="C10" s="5">
        <v>6.6666666666666666E-2</v>
      </c>
      <c r="D10" s="5">
        <v>6.6666666666666666E-2</v>
      </c>
      <c r="E10" s="5">
        <v>6.6666666666666666E-2</v>
      </c>
    </row>
    <row r="14" spans="1:33" ht="15.75" x14ac:dyDescent="0.25">
      <c r="A14" s="35" t="s">
        <v>385</v>
      </c>
    </row>
    <row r="15" spans="1:33" x14ac:dyDescent="0.25">
      <c r="A15" s="36" t="s">
        <v>386</v>
      </c>
      <c r="B15" s="36">
        <v>2019</v>
      </c>
      <c r="C15" s="36">
        <v>2020</v>
      </c>
      <c r="D15" s="36">
        <v>2021</v>
      </c>
      <c r="E15" s="36">
        <v>2022</v>
      </c>
      <c r="F15" s="36">
        <v>2023</v>
      </c>
      <c r="G15" s="36">
        <v>2024</v>
      </c>
      <c r="H15" s="36">
        <v>2025</v>
      </c>
      <c r="I15" s="36">
        <v>2026</v>
      </c>
      <c r="J15" s="36">
        <v>2027</v>
      </c>
      <c r="K15" s="36">
        <v>2028</v>
      </c>
      <c r="L15" s="36">
        <v>2029</v>
      </c>
      <c r="M15" s="36">
        <v>2030</v>
      </c>
      <c r="N15" s="36">
        <v>2031</v>
      </c>
      <c r="O15" s="36">
        <v>2032</v>
      </c>
      <c r="P15" s="36">
        <v>2033</v>
      </c>
      <c r="Q15" s="36">
        <v>2034</v>
      </c>
      <c r="R15" s="36">
        <v>2035</v>
      </c>
      <c r="S15" s="36">
        <v>2036</v>
      </c>
      <c r="T15" s="36">
        <v>2037</v>
      </c>
      <c r="U15" s="36">
        <v>2038</v>
      </c>
      <c r="V15" s="36">
        <v>2039</v>
      </c>
      <c r="W15" s="36">
        <v>2040</v>
      </c>
      <c r="X15" s="36">
        <v>2041</v>
      </c>
      <c r="Y15" s="36">
        <v>2042</v>
      </c>
      <c r="Z15" s="36">
        <v>2043</v>
      </c>
      <c r="AA15" s="36">
        <v>2044</v>
      </c>
      <c r="AB15" s="36">
        <v>2045</v>
      </c>
      <c r="AC15" s="36">
        <v>2046</v>
      </c>
      <c r="AD15" s="36">
        <v>2047</v>
      </c>
      <c r="AE15" s="36">
        <v>2048</v>
      </c>
      <c r="AF15" s="36">
        <v>2049</v>
      </c>
      <c r="AG15" s="36">
        <v>2050</v>
      </c>
    </row>
    <row r="16" spans="1:33" x14ac:dyDescent="0.25">
      <c r="A16" s="5" t="s">
        <v>387</v>
      </c>
      <c r="B16" s="5">
        <v>6.6522199999999998</v>
      </c>
      <c r="C16" s="5">
        <v>6.6522199999999998</v>
      </c>
      <c r="D16" s="5">
        <v>6.6522199999999998</v>
      </c>
      <c r="E16" s="5">
        <v>6.6522199999999998</v>
      </c>
      <c r="F16" s="5">
        <v>6.6522199999999998</v>
      </c>
      <c r="G16" s="5">
        <v>6.6522199999999998</v>
      </c>
      <c r="H16" s="5">
        <v>6.6522199999999998</v>
      </c>
      <c r="I16" s="5">
        <v>6.6522199999999998</v>
      </c>
      <c r="J16" s="5">
        <v>6.6522199999999998</v>
      </c>
      <c r="K16" s="5">
        <v>6.6522199999999998</v>
      </c>
      <c r="L16" s="5">
        <v>6.6522199999999998</v>
      </c>
      <c r="M16" s="5">
        <v>6.6522199999999998</v>
      </c>
      <c r="N16" s="5">
        <v>6.6522199999999998</v>
      </c>
      <c r="O16" s="5">
        <v>6.6522199999999998</v>
      </c>
      <c r="P16" s="5">
        <v>6.6522199999999998</v>
      </c>
      <c r="Q16" s="5">
        <v>6.6522199999999998</v>
      </c>
      <c r="R16" s="5">
        <v>6.6522199999999998</v>
      </c>
      <c r="S16" s="5">
        <v>6.6522199999999998</v>
      </c>
      <c r="T16" s="5">
        <v>6.6522199999999998</v>
      </c>
      <c r="U16" s="5">
        <v>6.4903700000000004</v>
      </c>
      <c r="V16" s="5">
        <v>6.5468299999999999</v>
      </c>
      <c r="W16" s="5">
        <v>6.59368</v>
      </c>
      <c r="X16" s="5">
        <v>6.6323999999999996</v>
      </c>
      <c r="Y16" s="5">
        <v>6.6633100000000001</v>
      </c>
      <c r="Z16" s="5">
        <v>6.68649</v>
      </c>
      <c r="AA16" s="5">
        <v>6.7038700000000002</v>
      </c>
      <c r="AB16" s="5">
        <v>6.7176400000000003</v>
      </c>
      <c r="AC16" s="5">
        <v>6.7318499999999997</v>
      </c>
      <c r="AD16" s="5">
        <v>6.7423099999999998</v>
      </c>
      <c r="AE16" s="5">
        <v>6.7513699999999996</v>
      </c>
      <c r="AF16" s="5">
        <v>6.7578699999999996</v>
      </c>
      <c r="AG16" s="5">
        <v>6.7690000000000001</v>
      </c>
    </row>
    <row r="17" spans="1:33" x14ac:dyDescent="0.25">
      <c r="A17" s="5" t="s">
        <v>388</v>
      </c>
      <c r="B17" s="5">
        <v>175.75</v>
      </c>
      <c r="C17" s="5">
        <v>175.75</v>
      </c>
      <c r="D17" s="5">
        <v>175.75</v>
      </c>
      <c r="E17" s="5">
        <v>175.75</v>
      </c>
      <c r="F17" s="5">
        <v>175.75</v>
      </c>
      <c r="G17" s="5">
        <v>175.75</v>
      </c>
      <c r="H17" s="5">
        <v>175.75</v>
      </c>
      <c r="I17" s="5">
        <v>175.75</v>
      </c>
      <c r="J17" s="5">
        <v>175.75</v>
      </c>
      <c r="K17" s="5">
        <v>175.75</v>
      </c>
      <c r="L17" s="5">
        <v>175.75</v>
      </c>
      <c r="M17" s="5">
        <v>175.75</v>
      </c>
      <c r="N17" s="5">
        <v>175.75</v>
      </c>
      <c r="O17" s="5">
        <v>175.75</v>
      </c>
      <c r="P17" s="5">
        <v>175.75</v>
      </c>
      <c r="Q17" s="5">
        <v>175.75</v>
      </c>
      <c r="R17" s="5">
        <v>165.77600000000001</v>
      </c>
      <c r="S17" s="5">
        <v>157.76400000000001</v>
      </c>
      <c r="T17" s="5">
        <v>150.428</v>
      </c>
      <c r="U17" s="5">
        <v>143.56200000000001</v>
      </c>
      <c r="V17" s="5">
        <v>137.37899999999999</v>
      </c>
      <c r="W17" s="5">
        <v>131.86799999999999</v>
      </c>
      <c r="X17" s="5">
        <v>126.739</v>
      </c>
      <c r="Y17" s="5">
        <v>122.735</v>
      </c>
      <c r="Z17" s="5">
        <v>119.38200000000001</v>
      </c>
      <c r="AA17" s="5">
        <v>116.664</v>
      </c>
      <c r="AB17" s="5">
        <v>114.559</v>
      </c>
      <c r="AC17" s="5">
        <v>112.959</v>
      </c>
      <c r="AD17" s="5">
        <v>111.419</v>
      </c>
      <c r="AE17" s="5">
        <v>110.40900000000001</v>
      </c>
      <c r="AF17" s="5">
        <v>109.538</v>
      </c>
      <c r="AG17" s="5">
        <v>108.747</v>
      </c>
    </row>
    <row r="18" spans="1:33" x14ac:dyDescent="0.25">
      <c r="A18" s="5" t="s">
        <v>389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5" t="s">
        <v>390</v>
      </c>
      <c r="B19" s="5">
        <v>428.26400000000001</v>
      </c>
      <c r="C19" s="5">
        <v>428.26400000000001</v>
      </c>
      <c r="D19" s="5">
        <v>428.26400000000001</v>
      </c>
      <c r="E19" s="5">
        <v>428.26400000000001</v>
      </c>
      <c r="F19" s="5">
        <v>428.26400000000001</v>
      </c>
      <c r="G19" s="5">
        <v>428.26400000000001</v>
      </c>
      <c r="H19" s="5">
        <v>428.26400000000001</v>
      </c>
      <c r="I19" s="5">
        <v>428.26400000000001</v>
      </c>
      <c r="J19" s="5">
        <v>428.26400000000001</v>
      </c>
      <c r="K19" s="5">
        <v>428.26400000000001</v>
      </c>
      <c r="L19" s="5">
        <v>375.80099999999999</v>
      </c>
      <c r="M19" s="5">
        <v>365.75400000000002</v>
      </c>
      <c r="N19" s="5">
        <v>358.49700000000001</v>
      </c>
      <c r="O19" s="5">
        <v>351.45</v>
      </c>
      <c r="P19" s="5">
        <v>344.79599999999999</v>
      </c>
      <c r="Q19" s="5">
        <v>340.27100000000002</v>
      </c>
      <c r="R19" s="5">
        <v>337.81799999999998</v>
      </c>
      <c r="S19" s="5">
        <v>335.92200000000003</v>
      </c>
      <c r="T19" s="5">
        <v>333.71199999999999</v>
      </c>
      <c r="U19" s="5">
        <v>331.52800000000002</v>
      </c>
      <c r="V19" s="5">
        <v>329.59199999999998</v>
      </c>
      <c r="W19" s="5">
        <v>328.41899999999998</v>
      </c>
      <c r="X19" s="5">
        <v>327.96899999999999</v>
      </c>
      <c r="Y19" s="5">
        <v>327.74799999999999</v>
      </c>
      <c r="Z19" s="5">
        <v>327.25799999999998</v>
      </c>
      <c r="AA19" s="5">
        <v>326.517</v>
      </c>
      <c r="AB19" s="5">
        <v>324.58600000000001</v>
      </c>
      <c r="AC19" s="5">
        <v>322.29700000000003</v>
      </c>
      <c r="AD19" s="5">
        <v>319.74900000000002</v>
      </c>
      <c r="AE19" s="5">
        <v>317.11599999999999</v>
      </c>
      <c r="AF19" s="5">
        <v>314.51600000000002</v>
      </c>
      <c r="AG19" s="5">
        <v>308.49099999999999</v>
      </c>
    </row>
    <row r="20" spans="1:33" x14ac:dyDescent="0.25">
      <c r="A20" s="5" t="s">
        <v>391</v>
      </c>
      <c r="B20" s="5">
        <v>3.2843900000000001</v>
      </c>
      <c r="C20" s="5">
        <v>3.2843900000000001</v>
      </c>
      <c r="D20" s="5">
        <v>3.2843900000000001</v>
      </c>
      <c r="E20" s="5">
        <v>3.2843900000000001</v>
      </c>
      <c r="F20" s="5">
        <v>3.2843900000000001</v>
      </c>
      <c r="G20" s="5">
        <v>3.2843900000000001</v>
      </c>
      <c r="H20" s="5">
        <v>3.2843900000000001</v>
      </c>
      <c r="I20" s="5">
        <v>3.2843900000000001</v>
      </c>
      <c r="J20" s="5">
        <v>3.2843900000000001</v>
      </c>
      <c r="K20" s="5">
        <v>3.2843900000000001</v>
      </c>
      <c r="L20" s="5">
        <v>3.2843900000000001</v>
      </c>
      <c r="M20" s="5">
        <v>3.2843900000000001</v>
      </c>
      <c r="N20" s="5">
        <v>3.2843900000000001</v>
      </c>
      <c r="O20" s="5">
        <v>3.2843900000000001</v>
      </c>
      <c r="P20" s="5">
        <v>2.7558199999999999</v>
      </c>
      <c r="Q20" s="5">
        <v>2.7333599999999998</v>
      </c>
      <c r="R20" s="5">
        <v>2.71285</v>
      </c>
      <c r="S20" s="5">
        <v>2.6930299999999998</v>
      </c>
      <c r="T20" s="5">
        <v>2.6758000000000002</v>
      </c>
      <c r="U20" s="5">
        <v>2.6614</v>
      </c>
      <c r="V20" s="5">
        <v>2.65069</v>
      </c>
      <c r="W20" s="5">
        <v>2.6451500000000001</v>
      </c>
      <c r="X20" s="5">
        <v>2.6431200000000001</v>
      </c>
      <c r="Y20" s="5">
        <v>2.6446900000000002</v>
      </c>
      <c r="Z20" s="5">
        <v>2.649</v>
      </c>
      <c r="AA20" s="5">
        <v>2.6572</v>
      </c>
      <c r="AB20" s="5">
        <v>2.6675</v>
      </c>
      <c r="AC20" s="5">
        <v>2.6802600000000001</v>
      </c>
      <c r="AD20" s="5">
        <v>2.69279</v>
      </c>
      <c r="AE20" s="5">
        <v>2.7070599999999998</v>
      </c>
      <c r="AF20" s="5">
        <v>2.7215400000000001</v>
      </c>
      <c r="AG20" s="5">
        <v>2.73759</v>
      </c>
    </row>
    <row r="21" spans="1:33" x14ac:dyDescent="0.25">
      <c r="A21" s="5" t="s">
        <v>392</v>
      </c>
      <c r="B21" s="5">
        <v>1.4572700000000001</v>
      </c>
      <c r="C21" s="5">
        <v>1.4572700000000001</v>
      </c>
      <c r="D21" s="5">
        <v>1.4572700000000001</v>
      </c>
      <c r="E21" s="5">
        <v>1.4572700000000001</v>
      </c>
      <c r="F21" s="5">
        <v>1.4572700000000001</v>
      </c>
      <c r="G21" s="5">
        <v>1.4572700000000001</v>
      </c>
      <c r="H21" s="5">
        <v>1.4572700000000001</v>
      </c>
      <c r="I21" s="5">
        <v>1.4572700000000001</v>
      </c>
      <c r="J21" s="5">
        <v>1.4572700000000001</v>
      </c>
      <c r="K21" s="5">
        <v>1.4572700000000001</v>
      </c>
      <c r="L21" s="5">
        <v>1.4572700000000001</v>
      </c>
      <c r="M21" s="5">
        <v>1.4572700000000001</v>
      </c>
      <c r="N21" s="5">
        <v>1.4572700000000001</v>
      </c>
      <c r="O21" s="5">
        <v>1.4572700000000001</v>
      </c>
      <c r="P21" s="5">
        <v>1.4572700000000001</v>
      </c>
      <c r="Q21" s="5">
        <v>1.4572700000000001</v>
      </c>
      <c r="R21" s="5">
        <v>1.4715800000000001</v>
      </c>
      <c r="S21" s="5">
        <v>1.48272</v>
      </c>
      <c r="T21" s="5">
        <v>1.4990000000000001</v>
      </c>
      <c r="U21" s="5">
        <v>1.5163500000000001</v>
      </c>
      <c r="V21" s="5">
        <v>1.53606</v>
      </c>
      <c r="W21" s="5">
        <v>1.5568599999999999</v>
      </c>
      <c r="X21" s="5">
        <v>1.57416</v>
      </c>
      <c r="Y21" s="5">
        <v>1.5941000000000001</v>
      </c>
      <c r="Z21" s="5">
        <v>1.6160300000000001</v>
      </c>
      <c r="AA21" s="5">
        <v>1.6371800000000001</v>
      </c>
      <c r="AB21" s="5">
        <v>1.65693</v>
      </c>
      <c r="AC21" s="5">
        <v>1.6770700000000001</v>
      </c>
      <c r="AD21" s="5">
        <v>1.6980900000000001</v>
      </c>
      <c r="AE21" s="5">
        <v>1.72092</v>
      </c>
      <c r="AF21" s="5">
        <v>1.7459499999999999</v>
      </c>
      <c r="AG21" s="5">
        <v>1.77115</v>
      </c>
    </row>
    <row r="22" spans="1:33" x14ac:dyDescent="0.25">
      <c r="A22" s="5" t="s">
        <v>393</v>
      </c>
      <c r="B22" s="5">
        <v>2.8238799999999999</v>
      </c>
      <c r="C22" s="5">
        <v>2.8238799999999999</v>
      </c>
      <c r="D22" s="5">
        <v>2.8238799999999999</v>
      </c>
      <c r="E22" s="5">
        <v>2.8238799999999999</v>
      </c>
      <c r="F22" s="5">
        <v>2.8238799999999999</v>
      </c>
      <c r="G22" s="5">
        <v>2.8238799999999999</v>
      </c>
      <c r="H22" s="5">
        <v>2.8238799999999999</v>
      </c>
      <c r="I22" s="5">
        <v>2.8238799999999999</v>
      </c>
      <c r="J22" s="5">
        <v>2.8238799999999999</v>
      </c>
      <c r="K22" s="5">
        <v>2.8238799999999999</v>
      </c>
      <c r="L22" s="5">
        <v>2.8238799999999999</v>
      </c>
      <c r="M22" s="5">
        <v>2.8238799999999999</v>
      </c>
      <c r="N22" s="5">
        <v>2.8238799999999999</v>
      </c>
      <c r="O22" s="5">
        <v>2.8238799999999999</v>
      </c>
      <c r="P22" s="5">
        <v>2.8238799999999999</v>
      </c>
      <c r="Q22" s="5">
        <v>2.8238799999999999</v>
      </c>
      <c r="R22" s="5">
        <v>2.8238799999999999</v>
      </c>
      <c r="S22" s="5">
        <v>2.8238799999999999</v>
      </c>
      <c r="T22" s="5">
        <v>2.8238799999999999</v>
      </c>
      <c r="U22" s="5">
        <v>2.7551700000000001</v>
      </c>
      <c r="V22" s="5">
        <v>2.7791399999999999</v>
      </c>
      <c r="W22" s="5">
        <v>2.7990300000000001</v>
      </c>
      <c r="X22" s="5">
        <v>2.8154599999999999</v>
      </c>
      <c r="Y22" s="5">
        <v>2.8285800000000001</v>
      </c>
      <c r="Z22" s="5">
        <v>2.8384200000000002</v>
      </c>
      <c r="AA22" s="5">
        <v>2.8458000000000001</v>
      </c>
      <c r="AB22" s="5">
        <v>2.8516499999999998</v>
      </c>
      <c r="AC22" s="5">
        <v>2.8576800000000002</v>
      </c>
      <c r="AD22" s="5">
        <v>2.86212</v>
      </c>
      <c r="AE22" s="5">
        <v>2.8659699999999999</v>
      </c>
      <c r="AF22" s="5">
        <v>2.8687200000000002</v>
      </c>
      <c r="AG22" s="5">
        <v>2.8734500000000001</v>
      </c>
    </row>
    <row r="23" spans="1:33" x14ac:dyDescent="0.25">
      <c r="A23" s="5" t="s">
        <v>394</v>
      </c>
      <c r="B23" s="5">
        <v>74.606300000000005</v>
      </c>
      <c r="C23" s="5">
        <v>74.606300000000005</v>
      </c>
      <c r="D23" s="5">
        <v>74.606300000000005</v>
      </c>
      <c r="E23" s="5">
        <v>74.606300000000005</v>
      </c>
      <c r="F23" s="5">
        <v>74.606300000000005</v>
      </c>
      <c r="G23" s="5">
        <v>74.606300000000005</v>
      </c>
      <c r="H23" s="5">
        <v>74.606300000000005</v>
      </c>
      <c r="I23" s="5">
        <v>74.606300000000005</v>
      </c>
      <c r="J23" s="5">
        <v>74.606300000000005</v>
      </c>
      <c r="K23" s="5">
        <v>74.606300000000005</v>
      </c>
      <c r="L23" s="5">
        <v>74.606300000000005</v>
      </c>
      <c r="M23" s="5">
        <v>74.606300000000005</v>
      </c>
      <c r="N23" s="5">
        <v>74.606300000000005</v>
      </c>
      <c r="O23" s="5">
        <v>74.606300000000005</v>
      </c>
      <c r="P23" s="5">
        <v>74.606300000000005</v>
      </c>
      <c r="Q23" s="5">
        <v>74.606300000000005</v>
      </c>
      <c r="R23" s="5">
        <v>70.372399999999999</v>
      </c>
      <c r="S23" s="5">
        <v>66.971000000000004</v>
      </c>
      <c r="T23" s="5">
        <v>63.856900000000003</v>
      </c>
      <c r="U23" s="5">
        <v>60.9422</v>
      </c>
      <c r="V23" s="5">
        <v>58.317500000000003</v>
      </c>
      <c r="W23" s="5">
        <v>55.978200000000001</v>
      </c>
      <c r="X23" s="5">
        <v>53.800699999999999</v>
      </c>
      <c r="Y23" s="5">
        <v>52.100999999999999</v>
      </c>
      <c r="Z23" s="5">
        <v>50.677900000000001</v>
      </c>
      <c r="AA23" s="5">
        <v>49.524000000000001</v>
      </c>
      <c r="AB23" s="5">
        <v>48.630400000000002</v>
      </c>
      <c r="AC23" s="5">
        <v>47.9514</v>
      </c>
      <c r="AD23" s="5">
        <v>47.297499999999999</v>
      </c>
      <c r="AE23" s="5">
        <v>46.868600000000001</v>
      </c>
      <c r="AF23" s="5">
        <v>46.499200000000002</v>
      </c>
      <c r="AG23" s="5">
        <v>46.163400000000003</v>
      </c>
    </row>
    <row r="24" spans="1:33" x14ac:dyDescent="0.25">
      <c r="A24" s="5" t="s">
        <v>395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</row>
    <row r="25" spans="1:33" x14ac:dyDescent="0.25">
      <c r="A25" s="5" t="s">
        <v>396</v>
      </c>
      <c r="B25" s="5">
        <v>181.79900000000001</v>
      </c>
      <c r="C25" s="5">
        <v>181.79900000000001</v>
      </c>
      <c r="D25" s="5">
        <v>181.79900000000001</v>
      </c>
      <c r="E25" s="5">
        <v>181.79900000000001</v>
      </c>
      <c r="F25" s="5">
        <v>181.79900000000001</v>
      </c>
      <c r="G25" s="5">
        <v>181.79900000000001</v>
      </c>
      <c r="H25" s="5">
        <v>181.79900000000001</v>
      </c>
      <c r="I25" s="5">
        <v>181.79900000000001</v>
      </c>
      <c r="J25" s="5">
        <v>181.79900000000001</v>
      </c>
      <c r="K25" s="5">
        <v>181.79900000000001</v>
      </c>
      <c r="L25" s="5">
        <v>159.52799999999999</v>
      </c>
      <c r="M25" s="5">
        <v>155.26300000000001</v>
      </c>
      <c r="N25" s="5">
        <v>152.18199999999999</v>
      </c>
      <c r="O25" s="5">
        <v>149.191</v>
      </c>
      <c r="P25" s="5">
        <v>146.36600000000001</v>
      </c>
      <c r="Q25" s="5">
        <v>144.446</v>
      </c>
      <c r="R25" s="5">
        <v>143.404</v>
      </c>
      <c r="S25" s="5">
        <v>142.59899999999999</v>
      </c>
      <c r="T25" s="5">
        <v>141.661</v>
      </c>
      <c r="U25" s="5">
        <v>140.73400000000001</v>
      </c>
      <c r="V25" s="5">
        <v>139.91200000000001</v>
      </c>
      <c r="W25" s="5">
        <v>139.41399999999999</v>
      </c>
      <c r="X25" s="5">
        <v>139.22300000000001</v>
      </c>
      <c r="Y25" s="5">
        <v>139.12899999999999</v>
      </c>
      <c r="Z25" s="5">
        <v>138.922</v>
      </c>
      <c r="AA25" s="5">
        <v>138.607</v>
      </c>
      <c r="AB25" s="5">
        <v>137.78700000000001</v>
      </c>
      <c r="AC25" s="5">
        <v>136.816</v>
      </c>
      <c r="AD25" s="5">
        <v>135.73400000000001</v>
      </c>
      <c r="AE25" s="5">
        <v>134.61600000000001</v>
      </c>
      <c r="AF25" s="5">
        <v>133.512</v>
      </c>
      <c r="AG25" s="5">
        <v>130.95500000000001</v>
      </c>
    </row>
    <row r="26" spans="1:33" x14ac:dyDescent="0.25">
      <c r="A26" s="5" t="s">
        <v>397</v>
      </c>
      <c r="B26" s="5">
        <v>1.3942300000000001</v>
      </c>
      <c r="C26" s="5">
        <v>1.3942300000000001</v>
      </c>
      <c r="D26" s="5">
        <v>1.3942300000000001</v>
      </c>
      <c r="E26" s="5">
        <v>1.3942300000000001</v>
      </c>
      <c r="F26" s="5">
        <v>1.3942300000000001</v>
      </c>
      <c r="G26" s="5">
        <v>1.3942300000000001</v>
      </c>
      <c r="H26" s="5">
        <v>1.3942300000000001</v>
      </c>
      <c r="I26" s="5">
        <v>1.3942300000000001</v>
      </c>
      <c r="J26" s="5">
        <v>1.3942300000000001</v>
      </c>
      <c r="K26" s="5">
        <v>1.3942300000000001</v>
      </c>
      <c r="L26" s="5">
        <v>1.3942300000000001</v>
      </c>
      <c r="M26" s="5">
        <v>1.3942300000000001</v>
      </c>
      <c r="N26" s="5">
        <v>1.3942300000000001</v>
      </c>
      <c r="O26" s="5">
        <v>1.3942300000000001</v>
      </c>
      <c r="P26" s="5">
        <v>1.1698500000000001</v>
      </c>
      <c r="Q26" s="5">
        <v>1.16032</v>
      </c>
      <c r="R26" s="5">
        <v>1.15161</v>
      </c>
      <c r="S26" s="5">
        <v>1.1431899999999999</v>
      </c>
      <c r="T26" s="5">
        <v>1.13588</v>
      </c>
      <c r="U26" s="5">
        <v>1.1297699999999999</v>
      </c>
      <c r="V26" s="5">
        <v>1.1252200000000001</v>
      </c>
      <c r="W26" s="5">
        <v>1.12287</v>
      </c>
      <c r="X26" s="5">
        <v>1.12201</v>
      </c>
      <c r="Y26" s="5">
        <v>1.1226700000000001</v>
      </c>
      <c r="Z26" s="5">
        <v>1.1245099999999999</v>
      </c>
      <c r="AA26" s="5">
        <v>1.12798</v>
      </c>
      <c r="AB26" s="5">
        <v>1.13236</v>
      </c>
      <c r="AC26" s="5">
        <v>1.1377699999999999</v>
      </c>
      <c r="AD26" s="5">
        <v>1.1430899999999999</v>
      </c>
      <c r="AE26" s="5">
        <v>1.1491499999999999</v>
      </c>
      <c r="AF26" s="5">
        <v>1.1553</v>
      </c>
      <c r="AG26" s="5">
        <v>1.16211</v>
      </c>
    </row>
    <row r="27" spans="1:33" x14ac:dyDescent="0.25">
      <c r="A27" s="5" t="s">
        <v>398</v>
      </c>
      <c r="B27" s="5">
        <v>618.61500000000001</v>
      </c>
      <c r="C27" s="5">
        <v>618.61500000000001</v>
      </c>
      <c r="D27" s="5">
        <v>618.61500000000001</v>
      </c>
      <c r="E27" s="5">
        <v>618.61500000000001</v>
      </c>
      <c r="F27" s="5">
        <v>618.61500000000001</v>
      </c>
      <c r="G27" s="5">
        <v>618.61500000000001</v>
      </c>
      <c r="H27" s="5">
        <v>618.61500000000001</v>
      </c>
      <c r="I27" s="5">
        <v>618.61500000000001</v>
      </c>
      <c r="J27" s="5">
        <v>618.61500000000001</v>
      </c>
      <c r="K27" s="5">
        <v>618.61500000000001</v>
      </c>
      <c r="L27" s="5">
        <v>618.61500000000001</v>
      </c>
      <c r="M27" s="5">
        <v>618.61500000000001</v>
      </c>
      <c r="N27" s="5">
        <v>618.61500000000001</v>
      </c>
      <c r="O27" s="5">
        <v>618.61500000000001</v>
      </c>
      <c r="P27" s="5">
        <v>618.61500000000001</v>
      </c>
      <c r="Q27" s="5">
        <v>618.61500000000001</v>
      </c>
      <c r="R27" s="5">
        <v>624.68799999999999</v>
      </c>
      <c r="S27" s="5">
        <v>629.41600000000005</v>
      </c>
      <c r="T27" s="5">
        <v>636.32600000000002</v>
      </c>
      <c r="U27" s="5">
        <v>643.69299999999998</v>
      </c>
      <c r="V27" s="5">
        <v>652.06100000000004</v>
      </c>
      <c r="W27" s="5">
        <v>660.88900000000001</v>
      </c>
      <c r="X27" s="5">
        <v>668.23099999999999</v>
      </c>
      <c r="Y27" s="5">
        <v>676.69600000000003</v>
      </c>
      <c r="Z27" s="5">
        <v>686.00599999999997</v>
      </c>
      <c r="AA27" s="5">
        <v>694.98299999999995</v>
      </c>
      <c r="AB27" s="5">
        <v>703.36900000000003</v>
      </c>
      <c r="AC27" s="5">
        <v>711.91800000000001</v>
      </c>
      <c r="AD27" s="5">
        <v>720.84199999999998</v>
      </c>
      <c r="AE27" s="5">
        <v>730.53099999999995</v>
      </c>
      <c r="AF27" s="5">
        <v>741.15899999999999</v>
      </c>
      <c r="AG27" s="5">
        <v>751.85699999999997</v>
      </c>
    </row>
    <row r="28" spans="1:33" x14ac:dyDescent="0.25">
      <c r="A28" s="5" t="s">
        <v>399</v>
      </c>
      <c r="B28" s="5">
        <v>3.3275800000000002</v>
      </c>
      <c r="C28" s="5">
        <v>3.3275800000000002</v>
      </c>
      <c r="D28" s="5">
        <v>3.3275800000000002</v>
      </c>
      <c r="E28" s="5">
        <v>3.3275800000000002</v>
      </c>
      <c r="F28" s="5">
        <v>3.3275800000000002</v>
      </c>
      <c r="G28" s="5">
        <v>3.3275800000000002</v>
      </c>
      <c r="H28" s="5">
        <v>3.3275800000000002</v>
      </c>
      <c r="I28" s="5">
        <v>3.3275800000000002</v>
      </c>
      <c r="J28" s="5">
        <v>3.3275800000000002</v>
      </c>
      <c r="K28" s="5">
        <v>3.3275800000000002</v>
      </c>
      <c r="L28" s="5">
        <v>3.3275800000000002</v>
      </c>
      <c r="M28" s="5">
        <v>3.3275800000000002</v>
      </c>
      <c r="N28" s="5">
        <v>3.3275800000000002</v>
      </c>
      <c r="O28" s="5">
        <v>3.3275800000000002</v>
      </c>
      <c r="P28" s="5">
        <v>3.3275800000000002</v>
      </c>
      <c r="Q28" s="5">
        <v>3.3275800000000002</v>
      </c>
      <c r="R28" s="5">
        <v>3.3275800000000002</v>
      </c>
      <c r="S28" s="5">
        <v>3.3275800000000002</v>
      </c>
      <c r="T28" s="5">
        <v>3.3275800000000002</v>
      </c>
      <c r="U28" s="5">
        <v>3.7189700000000001</v>
      </c>
      <c r="V28" s="5">
        <v>3.7238500000000001</v>
      </c>
      <c r="W28" s="5">
        <v>3.7228300000000001</v>
      </c>
      <c r="X28" s="5">
        <v>3.7134200000000002</v>
      </c>
      <c r="Y28" s="5">
        <v>3.7014900000000002</v>
      </c>
      <c r="Z28" s="5">
        <v>3.6882799999999998</v>
      </c>
      <c r="AA28" s="5">
        <v>3.6742599999999999</v>
      </c>
      <c r="AB28" s="5">
        <v>3.6594199999999999</v>
      </c>
      <c r="AC28" s="5">
        <v>3.6453799999999998</v>
      </c>
      <c r="AD28" s="5">
        <v>3.6310199999999999</v>
      </c>
      <c r="AE28" s="5">
        <v>3.61564</v>
      </c>
      <c r="AF28" s="5">
        <v>3.5998000000000001</v>
      </c>
      <c r="AG28" s="5">
        <v>3.5840700000000001</v>
      </c>
    </row>
    <row r="29" spans="1:33" x14ac:dyDescent="0.25">
      <c r="A29" s="5" t="s">
        <v>400</v>
      </c>
      <c r="B29" s="5">
        <v>888.58799999999997</v>
      </c>
      <c r="C29" s="5">
        <v>888.58799999999997</v>
      </c>
      <c r="D29" s="5">
        <v>888.58799999999997</v>
      </c>
      <c r="E29" s="5">
        <v>888.58799999999997</v>
      </c>
      <c r="F29" s="5">
        <v>888.58799999999997</v>
      </c>
      <c r="G29" s="5">
        <v>888.58799999999997</v>
      </c>
      <c r="H29" s="5">
        <v>888.58799999999997</v>
      </c>
      <c r="I29" s="5">
        <v>888.58799999999997</v>
      </c>
      <c r="J29" s="5">
        <v>888.58799999999997</v>
      </c>
      <c r="K29" s="5">
        <v>888.58799999999997</v>
      </c>
      <c r="L29" s="5">
        <v>888.58799999999997</v>
      </c>
      <c r="M29" s="5">
        <v>888.58799999999997</v>
      </c>
      <c r="N29" s="5">
        <v>888.58799999999997</v>
      </c>
      <c r="O29" s="5">
        <v>888.58799999999997</v>
      </c>
      <c r="P29" s="5">
        <v>888.58799999999997</v>
      </c>
      <c r="Q29" s="5">
        <v>888.58799999999997</v>
      </c>
      <c r="R29" s="5">
        <v>855.95500000000004</v>
      </c>
      <c r="S29" s="5">
        <v>857.61800000000005</v>
      </c>
      <c r="T29" s="5">
        <v>858.04600000000005</v>
      </c>
      <c r="U29" s="5">
        <v>857.64800000000002</v>
      </c>
      <c r="V29" s="5">
        <v>856.47299999999996</v>
      </c>
      <c r="W29" s="5">
        <v>853.01199999999994</v>
      </c>
      <c r="X29" s="5">
        <v>847.97699999999998</v>
      </c>
      <c r="Y29" s="5">
        <v>842.02800000000002</v>
      </c>
      <c r="Z29" s="5">
        <v>834.44</v>
      </c>
      <c r="AA29" s="5">
        <v>826.09900000000005</v>
      </c>
      <c r="AB29" s="5">
        <v>816.18299999999999</v>
      </c>
      <c r="AC29" s="5">
        <v>805.06299999999999</v>
      </c>
      <c r="AD29" s="5">
        <v>793.798</v>
      </c>
      <c r="AE29" s="5">
        <v>782.673</v>
      </c>
      <c r="AF29" s="5">
        <v>771.58799999999997</v>
      </c>
      <c r="AG29" s="5">
        <v>760.93399999999997</v>
      </c>
    </row>
    <row r="30" spans="1:33" x14ac:dyDescent="0.25">
      <c r="A30" s="5" t="s">
        <v>401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</row>
    <row r="31" spans="1:33" x14ac:dyDescent="0.25">
      <c r="A31" s="5" t="s">
        <v>402</v>
      </c>
      <c r="B31" s="5">
        <v>1.04592</v>
      </c>
      <c r="C31" s="5">
        <v>1.04592</v>
      </c>
      <c r="D31" s="5">
        <v>1.04592</v>
      </c>
      <c r="E31" s="5">
        <v>1.04592</v>
      </c>
      <c r="F31" s="5">
        <v>1.04592</v>
      </c>
      <c r="G31" s="5">
        <v>1.04592</v>
      </c>
      <c r="H31" s="5">
        <v>1.04592</v>
      </c>
      <c r="I31" s="5">
        <v>1.04592</v>
      </c>
      <c r="J31" s="5">
        <v>1.04592</v>
      </c>
      <c r="K31" s="5">
        <v>1.04592</v>
      </c>
      <c r="L31" s="5">
        <v>1.02562</v>
      </c>
      <c r="M31" s="5">
        <v>1.0079400000000001</v>
      </c>
      <c r="N31" s="5">
        <v>966.66</v>
      </c>
      <c r="O31" s="5">
        <v>909.44299999999998</v>
      </c>
      <c r="P31" s="5">
        <v>850.84199999999998</v>
      </c>
      <c r="Q31" s="5">
        <v>796.73199999999997</v>
      </c>
      <c r="R31" s="5">
        <v>745.75699999999995</v>
      </c>
      <c r="S31" s="5">
        <v>698.51300000000003</v>
      </c>
      <c r="T31" s="5">
        <v>655.654</v>
      </c>
      <c r="U31" s="5">
        <v>617.23900000000003</v>
      </c>
      <c r="V31" s="5">
        <v>583.59199999999998</v>
      </c>
      <c r="W31" s="5">
        <v>554.86300000000006</v>
      </c>
      <c r="X31" s="5">
        <v>530.44000000000005</v>
      </c>
      <c r="Y31" s="5">
        <v>509.15</v>
      </c>
      <c r="Z31" s="5">
        <v>490.14299999999997</v>
      </c>
      <c r="AA31" s="5">
        <v>472.64</v>
      </c>
      <c r="AB31" s="5">
        <v>456.17399999999998</v>
      </c>
      <c r="AC31" s="5">
        <v>440.97699999999998</v>
      </c>
      <c r="AD31" s="5">
        <v>427.35599999999999</v>
      </c>
      <c r="AE31" s="5">
        <v>414.81599999999997</v>
      </c>
      <c r="AF31" s="5">
        <v>402.911</v>
      </c>
      <c r="AG31" s="5">
        <v>392.10599999999999</v>
      </c>
    </row>
    <row r="32" spans="1:33" x14ac:dyDescent="0.25">
      <c r="A32" s="5" t="s">
        <v>403</v>
      </c>
      <c r="B32" s="5">
        <v>2.0589599999999999</v>
      </c>
      <c r="C32" s="5">
        <v>2.0589599999999999</v>
      </c>
      <c r="D32" s="5">
        <v>2.0589599999999999</v>
      </c>
      <c r="E32" s="5">
        <v>2.0589599999999999</v>
      </c>
      <c r="F32" s="5">
        <v>2.0589599999999999</v>
      </c>
      <c r="G32" s="5">
        <v>2.0589599999999999</v>
      </c>
      <c r="H32" s="5">
        <v>2.0589599999999999</v>
      </c>
      <c r="I32" s="5">
        <v>2.0589599999999999</v>
      </c>
      <c r="J32" s="5">
        <v>2.0589599999999999</v>
      </c>
      <c r="K32" s="5">
        <v>2.0589599999999999</v>
      </c>
      <c r="L32" s="5">
        <v>2.0589599999999999</v>
      </c>
      <c r="M32" s="5">
        <v>2.0589599999999999</v>
      </c>
      <c r="N32" s="5">
        <v>2.0589599999999999</v>
      </c>
      <c r="O32" s="5">
        <v>2.0589599999999999</v>
      </c>
      <c r="P32" s="5">
        <v>2.1337799999999998</v>
      </c>
      <c r="Q32" s="5">
        <v>2.1659999999999999</v>
      </c>
      <c r="R32" s="5">
        <v>2.1968899999999998</v>
      </c>
      <c r="S32" s="5">
        <v>2.2243200000000001</v>
      </c>
      <c r="T32" s="5">
        <v>2.2492399999999999</v>
      </c>
      <c r="U32" s="5">
        <v>2.2700800000000001</v>
      </c>
      <c r="V32" s="5">
        <v>2.2871000000000001</v>
      </c>
      <c r="W32" s="5">
        <v>2.30023</v>
      </c>
      <c r="X32" s="5">
        <v>2.3122099999999999</v>
      </c>
      <c r="Y32" s="5">
        <v>2.3234900000000001</v>
      </c>
      <c r="Z32" s="5">
        <v>2.3357700000000001</v>
      </c>
      <c r="AA32" s="5">
        <v>2.3480699999999999</v>
      </c>
      <c r="AB32" s="5">
        <v>2.3620399999999999</v>
      </c>
      <c r="AC32" s="5">
        <v>2.3764799999999999</v>
      </c>
      <c r="AD32" s="5">
        <v>2.3925100000000001</v>
      </c>
      <c r="AE32" s="5">
        <v>2.40998</v>
      </c>
      <c r="AF32" s="5">
        <v>2.4287000000000001</v>
      </c>
      <c r="AG32" s="5">
        <v>2.4476399999999998</v>
      </c>
    </row>
    <row r="33" spans="1:33" x14ac:dyDescent="0.25">
      <c r="A33" s="5" t="s">
        <v>404</v>
      </c>
      <c r="B33" s="5">
        <v>4.0713100000000004</v>
      </c>
      <c r="C33" s="5">
        <v>4.0713100000000004</v>
      </c>
      <c r="D33" s="5">
        <v>4.0713100000000004</v>
      </c>
      <c r="E33" s="5">
        <v>4.0713100000000004</v>
      </c>
      <c r="F33" s="5">
        <v>4.0713100000000004</v>
      </c>
      <c r="G33" s="5">
        <v>4.0713100000000004</v>
      </c>
      <c r="H33" s="5">
        <v>4.0713100000000004</v>
      </c>
      <c r="I33" s="5">
        <v>4.0713100000000004</v>
      </c>
      <c r="J33" s="5">
        <v>4.0713100000000004</v>
      </c>
      <c r="K33" s="5">
        <v>4.0713100000000004</v>
      </c>
      <c r="L33" s="5">
        <v>4.0713100000000004</v>
      </c>
      <c r="M33" s="5">
        <v>4.0713100000000004</v>
      </c>
      <c r="N33" s="5">
        <v>4.0713100000000004</v>
      </c>
      <c r="O33" s="5">
        <v>4.0713100000000004</v>
      </c>
      <c r="P33" s="5">
        <v>4.0713100000000004</v>
      </c>
      <c r="Q33" s="5">
        <v>4.0713100000000004</v>
      </c>
      <c r="R33" s="5">
        <v>4.3615599999999999</v>
      </c>
      <c r="S33" s="5">
        <v>4.3617900000000001</v>
      </c>
      <c r="T33" s="5">
        <v>4.4010199999999999</v>
      </c>
      <c r="U33" s="5">
        <v>4.4552500000000004</v>
      </c>
      <c r="V33" s="5">
        <v>4.5192199999999998</v>
      </c>
      <c r="W33" s="5">
        <v>4.58474</v>
      </c>
      <c r="X33" s="5">
        <v>4.6565099999999999</v>
      </c>
      <c r="Y33" s="5">
        <v>4.7289599999999998</v>
      </c>
      <c r="Z33" s="5">
        <v>4.8067200000000003</v>
      </c>
      <c r="AA33" s="5">
        <v>4.8903299999999996</v>
      </c>
      <c r="AB33" s="5">
        <v>4.9785500000000003</v>
      </c>
      <c r="AC33" s="5">
        <v>5.0685000000000002</v>
      </c>
      <c r="AD33" s="5">
        <v>5.16242</v>
      </c>
      <c r="AE33" s="5">
        <v>5.2602099999999998</v>
      </c>
      <c r="AF33" s="5">
        <v>5.3597000000000001</v>
      </c>
      <c r="AG33" s="5">
        <v>5.4588099999999997</v>
      </c>
    </row>
    <row r="34" spans="1:33" x14ac:dyDescent="0.25">
      <c r="A34" s="1" t="s">
        <v>406</v>
      </c>
    </row>
    <row r="35" spans="1:33" x14ac:dyDescent="0.25">
      <c r="A35" t="s">
        <v>387</v>
      </c>
      <c r="C35">
        <f>(C16-B16)/C16</f>
        <v>0</v>
      </c>
      <c r="D35">
        <f t="shared" ref="D35:AG42" si="0">(D16-C16)/D16</f>
        <v>0</v>
      </c>
      <c r="E35">
        <f t="shared" si="0"/>
        <v>0</v>
      </c>
      <c r="F35">
        <f t="shared" si="0"/>
        <v>0</v>
      </c>
      <c r="G35">
        <f t="shared" si="0"/>
        <v>0</v>
      </c>
      <c r="H35">
        <f t="shared" si="0"/>
        <v>0</v>
      </c>
      <c r="I35">
        <f t="shared" si="0"/>
        <v>0</v>
      </c>
      <c r="J35">
        <f t="shared" si="0"/>
        <v>0</v>
      </c>
      <c r="K35">
        <f t="shared" si="0"/>
        <v>0</v>
      </c>
      <c r="L35">
        <f t="shared" si="0"/>
        <v>0</v>
      </c>
      <c r="M35">
        <f t="shared" si="0"/>
        <v>0</v>
      </c>
      <c r="N35">
        <f t="shared" si="0"/>
        <v>0</v>
      </c>
      <c r="O35">
        <f t="shared" si="0"/>
        <v>0</v>
      </c>
      <c r="P35">
        <f t="shared" si="0"/>
        <v>0</v>
      </c>
      <c r="Q35">
        <f t="shared" si="0"/>
        <v>0</v>
      </c>
      <c r="R35">
        <f t="shared" si="0"/>
        <v>0</v>
      </c>
      <c r="S35">
        <f t="shared" si="0"/>
        <v>0</v>
      </c>
      <c r="T35">
        <f t="shared" si="0"/>
        <v>0</v>
      </c>
      <c r="U35" s="37">
        <f t="shared" si="0"/>
        <v>-2.4936945043194669E-2</v>
      </c>
      <c r="V35">
        <f t="shared" si="0"/>
        <v>8.6240210911234152E-3</v>
      </c>
      <c r="W35">
        <f t="shared" si="0"/>
        <v>7.1052887006952201E-3</v>
      </c>
      <c r="X35">
        <f t="shared" si="0"/>
        <v>5.8380073578191373E-3</v>
      </c>
      <c r="Y35">
        <f t="shared" si="0"/>
        <v>4.6388356537517298E-3</v>
      </c>
      <c r="Z35">
        <f t="shared" si="0"/>
        <v>3.4666917919566136E-3</v>
      </c>
      <c r="AA35">
        <f t="shared" si="0"/>
        <v>2.5925323730919859E-3</v>
      </c>
      <c r="AB35">
        <f t="shared" si="0"/>
        <v>2.0498270225853214E-3</v>
      </c>
      <c r="AC35">
        <f t="shared" si="0"/>
        <v>2.110861056024628E-3</v>
      </c>
      <c r="AD35">
        <f t="shared" si="0"/>
        <v>1.5513970731099781E-3</v>
      </c>
      <c r="AE35">
        <f t="shared" si="0"/>
        <v>1.3419498561032571E-3</v>
      </c>
      <c r="AF35">
        <f t="shared" si="0"/>
        <v>9.6184152699000584E-4</v>
      </c>
      <c r="AG35">
        <f t="shared" si="0"/>
        <v>1.6442605997932529E-3</v>
      </c>
    </row>
    <row r="36" spans="1:33" x14ac:dyDescent="0.25">
      <c r="A36" t="s">
        <v>388</v>
      </c>
      <c r="C36">
        <f t="shared" ref="C36:R51" si="1">(C17-B17)/C17</f>
        <v>0</v>
      </c>
      <c r="D36">
        <f t="shared" si="1"/>
        <v>0</v>
      </c>
      <c r="E36">
        <f t="shared" si="1"/>
        <v>0</v>
      </c>
      <c r="F36">
        <f t="shared" si="1"/>
        <v>0</v>
      </c>
      <c r="G36">
        <f t="shared" si="1"/>
        <v>0</v>
      </c>
      <c r="H36">
        <f t="shared" si="1"/>
        <v>0</v>
      </c>
      <c r="I36">
        <f t="shared" si="1"/>
        <v>0</v>
      </c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1"/>
        <v>0</v>
      </c>
      <c r="P36">
        <f t="shared" si="1"/>
        <v>0</v>
      </c>
      <c r="Q36">
        <f t="shared" si="1"/>
        <v>0</v>
      </c>
      <c r="R36" s="37">
        <f t="shared" si="1"/>
        <v>-6.0165524563266029E-2</v>
      </c>
      <c r="S36">
        <f t="shared" si="0"/>
        <v>-5.0784716411855682E-2</v>
      </c>
      <c r="T36">
        <f t="shared" si="0"/>
        <v>-4.8767516685723489E-2</v>
      </c>
      <c r="U36">
        <f t="shared" si="0"/>
        <v>-4.7826026385812299E-2</v>
      </c>
      <c r="V36">
        <f t="shared" si="0"/>
        <v>-4.5006878780599814E-2</v>
      </c>
      <c r="W36">
        <f t="shared" si="0"/>
        <v>-4.1791791791791759E-2</v>
      </c>
      <c r="X36">
        <f t="shared" si="0"/>
        <v>-4.0468995336873342E-2</v>
      </c>
      <c r="Y36">
        <f t="shared" si="0"/>
        <v>-3.2623131136187762E-2</v>
      </c>
      <c r="Z36">
        <f t="shared" si="0"/>
        <v>-2.8086311169187937E-2</v>
      </c>
      <c r="AA36">
        <f t="shared" si="0"/>
        <v>-2.3297675375437182E-2</v>
      </c>
      <c r="AB36">
        <f t="shared" si="0"/>
        <v>-1.8374811232639985E-2</v>
      </c>
      <c r="AC36">
        <f t="shared" si="0"/>
        <v>-1.4164431342345402E-2</v>
      </c>
      <c r="AD36">
        <f t="shared" si="0"/>
        <v>-1.3821700069108557E-2</v>
      </c>
      <c r="AE36">
        <f t="shared" si="0"/>
        <v>-9.1478049796664303E-3</v>
      </c>
      <c r="AF36">
        <f t="shared" si="0"/>
        <v>-7.9515784476620836E-3</v>
      </c>
      <c r="AG36">
        <f t="shared" si="0"/>
        <v>-7.273763873945919E-3</v>
      </c>
    </row>
    <row r="37" spans="1:33" x14ac:dyDescent="0.25">
      <c r="A37" t="s">
        <v>389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 t="s">
        <v>390</v>
      </c>
      <c r="C38">
        <f t="shared" si="1"/>
        <v>0</v>
      </c>
      <c r="D38">
        <f t="shared" si="0"/>
        <v>0</v>
      </c>
      <c r="E38">
        <f t="shared" si="0"/>
        <v>0</v>
      </c>
      <c r="F38">
        <f t="shared" si="0"/>
        <v>0</v>
      </c>
      <c r="G38">
        <f t="shared" si="0"/>
        <v>0</v>
      </c>
      <c r="H38">
        <f t="shared" si="0"/>
        <v>0</v>
      </c>
      <c r="I38">
        <f t="shared" si="0"/>
        <v>0</v>
      </c>
      <c r="J38">
        <f t="shared" si="0"/>
        <v>0</v>
      </c>
      <c r="K38">
        <f t="shared" si="0"/>
        <v>0</v>
      </c>
      <c r="L38" s="37">
        <f t="shared" si="0"/>
        <v>-0.1396031410241059</v>
      </c>
      <c r="M38">
        <f t="shared" si="0"/>
        <v>-2.7469282632589031E-2</v>
      </c>
      <c r="N38">
        <f t="shared" si="0"/>
        <v>-2.0242847220478845E-2</v>
      </c>
      <c r="O38">
        <f t="shared" si="0"/>
        <v>-2.005121638924463E-2</v>
      </c>
      <c r="P38">
        <f t="shared" si="0"/>
        <v>-1.9298367730484101E-2</v>
      </c>
      <c r="Q38">
        <f t="shared" si="0"/>
        <v>-1.3298224062585342E-2</v>
      </c>
      <c r="R38">
        <f t="shared" si="0"/>
        <v>-7.2613063839109563E-3</v>
      </c>
      <c r="S38">
        <f t="shared" si="0"/>
        <v>-5.6441673960025184E-3</v>
      </c>
      <c r="T38">
        <f t="shared" si="0"/>
        <v>-6.6224768662800151E-3</v>
      </c>
      <c r="U38">
        <f t="shared" si="0"/>
        <v>-6.5876788687530734E-3</v>
      </c>
      <c r="V38">
        <f t="shared" si="0"/>
        <v>-5.8739289788588183E-3</v>
      </c>
      <c r="W38">
        <f t="shared" si="0"/>
        <v>-3.5716569382404852E-3</v>
      </c>
      <c r="X38">
        <f t="shared" si="0"/>
        <v>-1.372080897889705E-3</v>
      </c>
      <c r="Y38">
        <f t="shared" si="0"/>
        <v>-6.7429854644423051E-4</v>
      </c>
      <c r="Z38">
        <f t="shared" si="0"/>
        <v>-1.4972896002542616E-3</v>
      </c>
      <c r="AA38">
        <f t="shared" si="0"/>
        <v>-2.2694071059086831E-3</v>
      </c>
      <c r="AB38">
        <f t="shared" si="0"/>
        <v>-5.9491167209922277E-3</v>
      </c>
      <c r="AC38">
        <f t="shared" si="0"/>
        <v>-7.1021449160246202E-3</v>
      </c>
      <c r="AD38">
        <f t="shared" si="0"/>
        <v>-7.9687504886645517E-3</v>
      </c>
      <c r="AE38">
        <f t="shared" si="0"/>
        <v>-8.3029553854111378E-3</v>
      </c>
      <c r="AF38">
        <f t="shared" si="0"/>
        <v>-8.2666700581209406E-3</v>
      </c>
      <c r="AG38">
        <f t="shared" si="0"/>
        <v>-1.953055356558225E-2</v>
      </c>
    </row>
    <row r="39" spans="1:33" x14ac:dyDescent="0.25">
      <c r="A39" t="s">
        <v>391</v>
      </c>
      <c r="C39">
        <f t="shared" si="1"/>
        <v>0</v>
      </c>
      <c r="D39">
        <f t="shared" si="0"/>
        <v>0</v>
      </c>
      <c r="E39">
        <f t="shared" si="0"/>
        <v>0</v>
      </c>
      <c r="F39">
        <f t="shared" si="0"/>
        <v>0</v>
      </c>
      <c r="G39">
        <f t="shared" si="0"/>
        <v>0</v>
      </c>
      <c r="H39">
        <f t="shared" si="0"/>
        <v>0</v>
      </c>
      <c r="I39">
        <f t="shared" si="0"/>
        <v>0</v>
      </c>
      <c r="J39">
        <f t="shared" si="0"/>
        <v>0</v>
      </c>
      <c r="K39">
        <f t="shared" si="0"/>
        <v>0</v>
      </c>
      <c r="L39">
        <f t="shared" si="0"/>
        <v>0</v>
      </c>
      <c r="M39">
        <f t="shared" si="0"/>
        <v>0</v>
      </c>
      <c r="N39">
        <f t="shared" si="0"/>
        <v>0</v>
      </c>
      <c r="O39">
        <f t="shared" si="0"/>
        <v>0</v>
      </c>
      <c r="P39" s="37">
        <f t="shared" si="0"/>
        <v>-0.19180135132192966</v>
      </c>
      <c r="Q39">
        <f t="shared" si="0"/>
        <v>-8.2169930049463477E-3</v>
      </c>
      <c r="R39">
        <f t="shared" si="0"/>
        <v>-7.5603147980904976E-3</v>
      </c>
      <c r="S39">
        <f t="shared" si="0"/>
        <v>-7.3597397726724812E-3</v>
      </c>
      <c r="T39">
        <f t="shared" si="0"/>
        <v>-6.4391957545405611E-3</v>
      </c>
      <c r="U39">
        <f t="shared" si="0"/>
        <v>-5.4106861050575604E-3</v>
      </c>
      <c r="V39">
        <f t="shared" si="0"/>
        <v>-4.0404573903398732E-3</v>
      </c>
      <c r="W39">
        <f t="shared" si="0"/>
        <v>-2.0943991834111025E-3</v>
      </c>
      <c r="X39">
        <f t="shared" si="0"/>
        <v>-7.6803172008837138E-4</v>
      </c>
      <c r="Y39">
        <f t="shared" si="0"/>
        <v>5.9364235505865383E-4</v>
      </c>
      <c r="Z39">
        <f t="shared" si="0"/>
        <v>1.6270290675725987E-3</v>
      </c>
      <c r="AA39">
        <f t="shared" si="0"/>
        <v>3.0859551407496559E-3</v>
      </c>
      <c r="AB39">
        <f t="shared" si="0"/>
        <v>3.8612933458294194E-3</v>
      </c>
      <c r="AC39">
        <f t="shared" si="0"/>
        <v>4.7607321677748072E-3</v>
      </c>
      <c r="AD39">
        <f t="shared" si="0"/>
        <v>4.6531664184730074E-3</v>
      </c>
      <c r="AE39">
        <f t="shared" si="0"/>
        <v>5.2714014465877314E-3</v>
      </c>
      <c r="AF39">
        <f t="shared" si="0"/>
        <v>5.3205170601939604E-3</v>
      </c>
      <c r="AG39">
        <f t="shared" si="0"/>
        <v>5.8628209483523458E-3</v>
      </c>
    </row>
    <row r="40" spans="1:33" x14ac:dyDescent="0.25">
      <c r="A40" t="s">
        <v>392</v>
      </c>
      <c r="C40">
        <f t="shared" si="1"/>
        <v>0</v>
      </c>
      <c r="D40">
        <f t="shared" si="0"/>
        <v>0</v>
      </c>
      <c r="E40">
        <f t="shared" si="0"/>
        <v>0</v>
      </c>
      <c r="F40">
        <f t="shared" si="0"/>
        <v>0</v>
      </c>
      <c r="G40">
        <f t="shared" si="0"/>
        <v>0</v>
      </c>
      <c r="H40">
        <f t="shared" si="0"/>
        <v>0</v>
      </c>
      <c r="I40">
        <f t="shared" si="0"/>
        <v>0</v>
      </c>
      <c r="J40">
        <f t="shared" si="0"/>
        <v>0</v>
      </c>
      <c r="K40">
        <f t="shared" si="0"/>
        <v>0</v>
      </c>
      <c r="L40">
        <f t="shared" si="0"/>
        <v>0</v>
      </c>
      <c r="M40">
        <f t="shared" si="0"/>
        <v>0</v>
      </c>
      <c r="N40">
        <f t="shared" si="0"/>
        <v>0</v>
      </c>
      <c r="O40">
        <f t="shared" si="0"/>
        <v>0</v>
      </c>
      <c r="P40">
        <f t="shared" si="0"/>
        <v>0</v>
      </c>
      <c r="Q40">
        <f t="shared" si="0"/>
        <v>0</v>
      </c>
      <c r="R40" s="37">
        <f t="shared" si="0"/>
        <v>9.7242419712146432E-3</v>
      </c>
      <c r="S40">
        <f t="shared" si="0"/>
        <v>7.5132189489586212E-3</v>
      </c>
      <c r="T40">
        <f t="shared" si="0"/>
        <v>1.0860573715810588E-2</v>
      </c>
      <c r="U40">
        <f t="shared" si="0"/>
        <v>1.1441949418010338E-2</v>
      </c>
      <c r="V40">
        <f t="shared" si="0"/>
        <v>1.283153001835859E-2</v>
      </c>
      <c r="W40">
        <f t="shared" si="0"/>
        <v>1.3360225068406877E-2</v>
      </c>
      <c r="X40">
        <f t="shared" si="0"/>
        <v>1.0989988311226363E-2</v>
      </c>
      <c r="Y40">
        <f t="shared" si="0"/>
        <v>1.2508625556740522E-2</v>
      </c>
      <c r="Z40">
        <f t="shared" si="0"/>
        <v>1.3570292630706115E-2</v>
      </c>
      <c r="AA40">
        <f t="shared" si="0"/>
        <v>1.291855507641188E-2</v>
      </c>
      <c r="AB40">
        <f t="shared" si="0"/>
        <v>1.1919634504776866E-2</v>
      </c>
      <c r="AC40">
        <f t="shared" si="0"/>
        <v>1.2009039574973046E-2</v>
      </c>
      <c r="AD40">
        <f t="shared" si="0"/>
        <v>1.2378613618830591E-2</v>
      </c>
      <c r="AE40">
        <f t="shared" si="0"/>
        <v>1.3266159960951065E-2</v>
      </c>
      <c r="AF40">
        <f t="shared" si="0"/>
        <v>1.4336034823448487E-2</v>
      </c>
      <c r="AG40">
        <f t="shared" si="0"/>
        <v>1.4228043926262661E-2</v>
      </c>
    </row>
    <row r="41" spans="1:33" x14ac:dyDescent="0.25">
      <c r="A41" t="s">
        <v>393</v>
      </c>
      <c r="C41">
        <f t="shared" si="1"/>
        <v>0</v>
      </c>
      <c r="D41">
        <f t="shared" si="0"/>
        <v>0</v>
      </c>
      <c r="E41">
        <f t="shared" si="0"/>
        <v>0</v>
      </c>
      <c r="F41">
        <f t="shared" si="0"/>
        <v>0</v>
      </c>
      <c r="G41">
        <f t="shared" si="0"/>
        <v>0</v>
      </c>
      <c r="H41">
        <f t="shared" si="0"/>
        <v>0</v>
      </c>
      <c r="I41">
        <f t="shared" si="0"/>
        <v>0</v>
      </c>
      <c r="J41">
        <f t="shared" si="0"/>
        <v>0</v>
      </c>
      <c r="K41">
        <f t="shared" si="0"/>
        <v>0</v>
      </c>
      <c r="L41">
        <f t="shared" si="0"/>
        <v>0</v>
      </c>
      <c r="M41">
        <f t="shared" si="0"/>
        <v>0</v>
      </c>
      <c r="N41">
        <f t="shared" si="0"/>
        <v>0</v>
      </c>
      <c r="O41">
        <f t="shared" si="0"/>
        <v>0</v>
      </c>
      <c r="P41">
        <f t="shared" si="0"/>
        <v>0</v>
      </c>
      <c r="Q41">
        <f t="shared" si="0"/>
        <v>0</v>
      </c>
      <c r="R41">
        <f t="shared" si="0"/>
        <v>0</v>
      </c>
      <c r="S41">
        <f t="shared" si="0"/>
        <v>0</v>
      </c>
      <c r="T41">
        <f t="shared" si="0"/>
        <v>0</v>
      </c>
      <c r="U41" s="37">
        <f t="shared" si="0"/>
        <v>-2.4938570033790953E-2</v>
      </c>
      <c r="V41">
        <f t="shared" si="0"/>
        <v>8.6249703145576777E-3</v>
      </c>
      <c r="W41">
        <f t="shared" si="0"/>
        <v>7.106033161488153E-3</v>
      </c>
      <c r="X41">
        <f t="shared" si="0"/>
        <v>5.8356360949897079E-3</v>
      </c>
      <c r="Y41">
        <f t="shared" si="0"/>
        <v>4.6383697827179155E-3</v>
      </c>
      <c r="Z41">
        <f t="shared" si="0"/>
        <v>3.4667173991164346E-3</v>
      </c>
      <c r="AA41">
        <f t="shared" si="0"/>
        <v>2.5932953826691761E-3</v>
      </c>
      <c r="AB41">
        <f t="shared" si="0"/>
        <v>2.0514439008993703E-3</v>
      </c>
      <c r="AC41">
        <f t="shared" si="0"/>
        <v>2.1101033005796392E-3</v>
      </c>
      <c r="AD41">
        <f t="shared" si="0"/>
        <v>1.5512976395118923E-3</v>
      </c>
      <c r="AE41">
        <f t="shared" si="0"/>
        <v>1.3433497210368248E-3</v>
      </c>
      <c r="AF41">
        <f t="shared" si="0"/>
        <v>9.5861568922733906E-4</v>
      </c>
      <c r="AG41">
        <f t="shared" si="0"/>
        <v>1.6461048565313129E-3</v>
      </c>
    </row>
    <row r="42" spans="1:33" x14ac:dyDescent="0.25">
      <c r="A42" t="s">
        <v>394</v>
      </c>
      <c r="C42">
        <f t="shared" si="1"/>
        <v>0</v>
      </c>
      <c r="D42">
        <f t="shared" si="0"/>
        <v>0</v>
      </c>
      <c r="E42">
        <f t="shared" si="0"/>
        <v>0</v>
      </c>
      <c r="F42">
        <f t="shared" si="0"/>
        <v>0</v>
      </c>
      <c r="G42">
        <f t="shared" si="0"/>
        <v>0</v>
      </c>
      <c r="H42">
        <f t="shared" si="0"/>
        <v>0</v>
      </c>
      <c r="I42">
        <f t="shared" si="0"/>
        <v>0</v>
      </c>
      <c r="J42">
        <f t="shared" si="0"/>
        <v>0</v>
      </c>
      <c r="K42">
        <f t="shared" si="0"/>
        <v>0</v>
      </c>
      <c r="L42">
        <f t="shared" si="0"/>
        <v>0</v>
      </c>
      <c r="M42">
        <f t="shared" si="0"/>
        <v>0</v>
      </c>
      <c r="N42">
        <f t="shared" si="0"/>
        <v>0</v>
      </c>
      <c r="O42">
        <f t="shared" si="0"/>
        <v>0</v>
      </c>
      <c r="P42">
        <f t="shared" si="0"/>
        <v>0</v>
      </c>
      <c r="Q42">
        <f t="shared" si="0"/>
        <v>0</v>
      </c>
      <c r="R42" s="37">
        <f t="shared" si="0"/>
        <v>-6.0164212105882499E-2</v>
      </c>
      <c r="S42">
        <f t="shared" si="0"/>
        <v>-5.0789147541473102E-2</v>
      </c>
      <c r="T42">
        <f t="shared" si="0"/>
        <v>-4.8766852133442125E-2</v>
      </c>
      <c r="U42">
        <f t="shared" si="0"/>
        <v>-4.7827285526285616E-2</v>
      </c>
      <c r="V42">
        <f t="shared" si="0"/>
        <v>-4.5007073348480253E-2</v>
      </c>
      <c r="W42">
        <f t="shared" si="0"/>
        <v>-4.1789482334194411E-2</v>
      </c>
      <c r="X42">
        <f t="shared" si="0"/>
        <v>-4.0473451088926388E-2</v>
      </c>
      <c r="Y42">
        <f t="shared" si="0"/>
        <v>-3.2623174219304815E-2</v>
      </c>
      <c r="Z42">
        <f t="shared" si="0"/>
        <v>-2.8081274085942749E-2</v>
      </c>
      <c r="AA42">
        <f t="shared" si="0"/>
        <v>-2.3299814231483727E-2</v>
      </c>
      <c r="AB42">
        <f t="shared" si="0"/>
        <v>-1.8375337237612671E-2</v>
      </c>
      <c r="AC42">
        <f t="shared" si="0"/>
        <v>-1.4160170505970671E-2</v>
      </c>
      <c r="AD42">
        <f t="shared" si="0"/>
        <v>-1.3825255034621283E-2</v>
      </c>
      <c r="AE42">
        <f t="shared" si="0"/>
        <v>-9.1511160990513634E-3</v>
      </c>
      <c r="AF42">
        <f t="shared" si="0"/>
        <v>-7.9442226963044281E-3</v>
      </c>
      <c r="AG42">
        <f t="shared" si="0"/>
        <v>-7.2741609153571651E-3</v>
      </c>
    </row>
    <row r="43" spans="1:33" x14ac:dyDescent="0.25">
      <c r="A43" t="s">
        <v>395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 t="s">
        <v>396</v>
      </c>
      <c r="C44">
        <f t="shared" si="1"/>
        <v>0</v>
      </c>
      <c r="D44">
        <f t="shared" si="1"/>
        <v>0</v>
      </c>
      <c r="E44">
        <f t="shared" si="1"/>
        <v>0</v>
      </c>
      <c r="F44">
        <f t="shared" si="1"/>
        <v>0</v>
      </c>
      <c r="G44">
        <f t="shared" si="1"/>
        <v>0</v>
      </c>
      <c r="H44">
        <f t="shared" si="1"/>
        <v>0</v>
      </c>
      <c r="I44">
        <f t="shared" si="1"/>
        <v>0</v>
      </c>
      <c r="J44">
        <f t="shared" si="1"/>
        <v>0</v>
      </c>
      <c r="K44">
        <f t="shared" si="1"/>
        <v>0</v>
      </c>
      <c r="L44" s="37">
        <f t="shared" si="1"/>
        <v>-0.13960558648011645</v>
      </c>
      <c r="M44">
        <f t="shared" si="1"/>
        <v>-2.7469519460528176E-2</v>
      </c>
      <c r="N44">
        <f t="shared" si="1"/>
        <v>-2.0245495525095067E-2</v>
      </c>
      <c r="O44">
        <f t="shared" si="1"/>
        <v>-2.0048126227453302E-2</v>
      </c>
      <c r="P44">
        <f t="shared" si="1"/>
        <v>-1.9300930543978714E-2</v>
      </c>
      <c r="Q44">
        <f t="shared" si="1"/>
        <v>-1.3292164545920386E-2</v>
      </c>
      <c r="R44">
        <f t="shared" si="1"/>
        <v>-7.2661850436529082E-3</v>
      </c>
      <c r="S44">
        <f t="shared" ref="D44:AG52" si="2">(S25-R25)/S25</f>
        <v>-5.6452008779865701E-3</v>
      </c>
      <c r="T44">
        <f t="shared" si="2"/>
        <v>-6.621441328241281E-3</v>
      </c>
      <c r="U44">
        <f t="shared" si="2"/>
        <v>-6.5868944249434565E-3</v>
      </c>
      <c r="V44">
        <f t="shared" si="2"/>
        <v>-5.8751215049459857E-3</v>
      </c>
      <c r="W44">
        <f t="shared" si="2"/>
        <v>-3.5720946246432851E-3</v>
      </c>
      <c r="X44">
        <f t="shared" si="2"/>
        <v>-1.3718997579421077E-3</v>
      </c>
      <c r="Y44">
        <f t="shared" si="2"/>
        <v>-6.7563196745482621E-4</v>
      </c>
      <c r="Z44">
        <f t="shared" si="2"/>
        <v>-1.4900447733259933E-3</v>
      </c>
      <c r="AA44">
        <f t="shared" si="2"/>
        <v>-2.2726124943184523E-3</v>
      </c>
      <c r="AB44">
        <f t="shared" si="2"/>
        <v>-5.9512145557998443E-3</v>
      </c>
      <c r="AC44">
        <f t="shared" si="2"/>
        <v>-7.0971231434920155E-3</v>
      </c>
      <c r="AD44">
        <f t="shared" si="2"/>
        <v>-7.9714736175165654E-3</v>
      </c>
      <c r="AE44">
        <f t="shared" si="2"/>
        <v>-8.3051048909490322E-3</v>
      </c>
      <c r="AF44">
        <f t="shared" si="2"/>
        <v>-8.2689196476722193E-3</v>
      </c>
      <c r="AG44">
        <f t="shared" si="2"/>
        <v>-1.9525791302355676E-2</v>
      </c>
    </row>
    <row r="45" spans="1:33" x14ac:dyDescent="0.25">
      <c r="A45" t="s">
        <v>397</v>
      </c>
      <c r="C45">
        <f t="shared" si="1"/>
        <v>0</v>
      </c>
      <c r="D45">
        <f t="shared" si="2"/>
        <v>0</v>
      </c>
      <c r="E45">
        <f t="shared" si="2"/>
        <v>0</v>
      </c>
      <c r="F45">
        <f t="shared" si="2"/>
        <v>0</v>
      </c>
      <c r="G45">
        <f t="shared" si="2"/>
        <v>0</v>
      </c>
      <c r="H45">
        <f>(H26-G26)/H26</f>
        <v>0</v>
      </c>
      <c r="I45">
        <f t="shared" si="2"/>
        <v>0</v>
      </c>
      <c r="J45">
        <f t="shared" si="2"/>
        <v>0</v>
      </c>
      <c r="K45">
        <f t="shared" si="2"/>
        <v>0</v>
      </c>
      <c r="L45">
        <f t="shared" si="2"/>
        <v>0</v>
      </c>
      <c r="M45">
        <f t="shared" si="2"/>
        <v>0</v>
      </c>
      <c r="N45">
        <f t="shared" si="2"/>
        <v>0</v>
      </c>
      <c r="O45">
        <f t="shared" si="2"/>
        <v>0</v>
      </c>
      <c r="P45" s="37">
        <f t="shared" si="2"/>
        <v>-0.19180236782493484</v>
      </c>
      <c r="Q45">
        <f t="shared" si="2"/>
        <v>-8.213251516822978E-3</v>
      </c>
      <c r="R45">
        <f t="shared" si="2"/>
        <v>-7.5633243893331904E-3</v>
      </c>
      <c r="S45">
        <f t="shared" si="2"/>
        <v>-7.3653548404028152E-3</v>
      </c>
      <c r="T45">
        <f t="shared" si="2"/>
        <v>-6.435538965383604E-3</v>
      </c>
      <c r="U45">
        <f t="shared" si="2"/>
        <v>-5.4081804261044818E-3</v>
      </c>
      <c r="V45">
        <f t="shared" si="2"/>
        <v>-4.0436536855013522E-3</v>
      </c>
      <c r="W45">
        <f t="shared" si="2"/>
        <v>-2.092851354119421E-3</v>
      </c>
      <c r="X45">
        <f t="shared" si="2"/>
        <v>-7.6648158216066078E-4</v>
      </c>
      <c r="Y45">
        <f t="shared" si="2"/>
        <v>5.8788424024878625E-4</v>
      </c>
      <c r="Z45">
        <f t="shared" si="2"/>
        <v>1.6362682412782829E-3</v>
      </c>
      <c r="AA45">
        <f t="shared" si="2"/>
        <v>3.0762956790014754E-3</v>
      </c>
      <c r="AB45">
        <f t="shared" si="2"/>
        <v>3.8680278356706794E-3</v>
      </c>
      <c r="AC45">
        <f t="shared" si="2"/>
        <v>4.754915316803849E-3</v>
      </c>
      <c r="AD45">
        <f t="shared" si="2"/>
        <v>4.6540517369585872E-3</v>
      </c>
      <c r="AE45">
        <f t="shared" si="2"/>
        <v>5.2734629943871165E-3</v>
      </c>
      <c r="AF45">
        <f t="shared" si="2"/>
        <v>5.3232926512594998E-3</v>
      </c>
      <c r="AG45">
        <f t="shared" si="2"/>
        <v>5.8600304618323419E-3</v>
      </c>
    </row>
    <row r="46" spans="1:33" x14ac:dyDescent="0.25">
      <c r="A46" t="s">
        <v>398</v>
      </c>
      <c r="C46">
        <f t="shared" si="1"/>
        <v>0</v>
      </c>
      <c r="D46">
        <f t="shared" si="2"/>
        <v>0</v>
      </c>
      <c r="E46">
        <f t="shared" si="2"/>
        <v>0</v>
      </c>
      <c r="F46">
        <f t="shared" si="2"/>
        <v>0</v>
      </c>
      <c r="G46">
        <f t="shared" si="2"/>
        <v>0</v>
      </c>
      <c r="H46">
        <f t="shared" si="2"/>
        <v>0</v>
      </c>
      <c r="I46">
        <f t="shared" si="2"/>
        <v>0</v>
      </c>
      <c r="J46">
        <f t="shared" si="2"/>
        <v>0</v>
      </c>
      <c r="K46">
        <f t="shared" si="2"/>
        <v>0</v>
      </c>
      <c r="L46">
        <f t="shared" si="2"/>
        <v>0</v>
      </c>
      <c r="M46">
        <f t="shared" si="2"/>
        <v>0</v>
      </c>
      <c r="N46">
        <f t="shared" si="2"/>
        <v>0</v>
      </c>
      <c r="O46">
        <f t="shared" si="2"/>
        <v>0</v>
      </c>
      <c r="P46">
        <f t="shared" si="2"/>
        <v>0</v>
      </c>
      <c r="Q46">
        <f t="shared" si="2"/>
        <v>0</v>
      </c>
      <c r="R46" s="37">
        <f t="shared" si="2"/>
        <v>9.7216530492021287E-3</v>
      </c>
      <c r="S46">
        <f t="shared" si="2"/>
        <v>7.5117251547467253E-3</v>
      </c>
      <c r="T46">
        <f t="shared" si="2"/>
        <v>1.0859213673494354E-2</v>
      </c>
      <c r="U46">
        <f t="shared" si="2"/>
        <v>1.1444896868538204E-2</v>
      </c>
      <c r="V46">
        <f t="shared" si="2"/>
        <v>1.2833155180266956E-2</v>
      </c>
      <c r="W46">
        <f t="shared" si="2"/>
        <v>1.3357765070987676E-2</v>
      </c>
      <c r="X46">
        <f t="shared" si="2"/>
        <v>1.0987218491808948E-2</v>
      </c>
      <c r="Y46">
        <f t="shared" si="2"/>
        <v>1.2509309941243973E-2</v>
      </c>
      <c r="Z46">
        <f t="shared" si="2"/>
        <v>1.3571309871925239E-2</v>
      </c>
      <c r="AA46">
        <f t="shared" si="2"/>
        <v>1.2916862714627518E-2</v>
      </c>
      <c r="AB46">
        <f t="shared" si="2"/>
        <v>1.1922618142113288E-2</v>
      </c>
      <c r="AC46">
        <f t="shared" si="2"/>
        <v>1.2008405462426822E-2</v>
      </c>
      <c r="AD46">
        <f t="shared" si="2"/>
        <v>1.2379966761093247E-2</v>
      </c>
      <c r="AE46">
        <f t="shared" si="2"/>
        <v>1.3262955302375895E-2</v>
      </c>
      <c r="AF46">
        <f t="shared" si="2"/>
        <v>1.4339703086652179E-2</v>
      </c>
      <c r="AG46">
        <f t="shared" si="2"/>
        <v>1.4228769566553187E-2</v>
      </c>
    </row>
    <row r="47" spans="1:33" x14ac:dyDescent="0.25">
      <c r="A47" t="s">
        <v>399</v>
      </c>
      <c r="C47">
        <f t="shared" si="1"/>
        <v>0</v>
      </c>
      <c r="D47">
        <f t="shared" si="2"/>
        <v>0</v>
      </c>
      <c r="E47">
        <f t="shared" si="2"/>
        <v>0</v>
      </c>
      <c r="F47">
        <f t="shared" si="2"/>
        <v>0</v>
      </c>
      <c r="G47">
        <f t="shared" si="2"/>
        <v>0</v>
      </c>
      <c r="H47">
        <f t="shared" si="2"/>
        <v>0</v>
      </c>
      <c r="I47">
        <f t="shared" si="2"/>
        <v>0</v>
      </c>
      <c r="J47">
        <f>(J28-I28)/J28</f>
        <v>0</v>
      </c>
      <c r="K47">
        <f t="shared" si="2"/>
        <v>0</v>
      </c>
      <c r="L47">
        <f t="shared" si="2"/>
        <v>0</v>
      </c>
      <c r="M47">
        <f t="shared" si="2"/>
        <v>0</v>
      </c>
      <c r="N47">
        <f t="shared" si="2"/>
        <v>0</v>
      </c>
      <c r="O47">
        <f t="shared" si="2"/>
        <v>0</v>
      </c>
      <c r="P47">
        <f t="shared" si="2"/>
        <v>0</v>
      </c>
      <c r="Q47">
        <f t="shared" si="2"/>
        <v>0</v>
      </c>
      <c r="R47">
        <f t="shared" si="2"/>
        <v>0</v>
      </c>
      <c r="S47">
        <f t="shared" si="2"/>
        <v>0</v>
      </c>
      <c r="T47">
        <f t="shared" si="2"/>
        <v>0</v>
      </c>
      <c r="U47" s="37">
        <f t="shared" si="2"/>
        <v>0.10524150504037405</v>
      </c>
      <c r="V47">
        <f t="shared" si="2"/>
        <v>1.3104716892463433E-3</v>
      </c>
      <c r="W47">
        <f t="shared" si="2"/>
        <v>-2.739851134755068E-4</v>
      </c>
      <c r="X47">
        <f t="shared" si="2"/>
        <v>-2.5340521675436441E-3</v>
      </c>
      <c r="Y47">
        <f t="shared" si="2"/>
        <v>-3.2230264028810006E-3</v>
      </c>
      <c r="Z47">
        <f t="shared" si="2"/>
        <v>-3.581615278666584E-3</v>
      </c>
      <c r="AA47">
        <f t="shared" si="2"/>
        <v>-3.8157343247347555E-3</v>
      </c>
      <c r="AB47">
        <f t="shared" si="2"/>
        <v>-4.0552874499237487E-3</v>
      </c>
      <c r="AC47">
        <f t="shared" si="2"/>
        <v>-3.8514503289094836E-3</v>
      </c>
      <c r="AD47">
        <f t="shared" si="2"/>
        <v>-3.9548115956397727E-3</v>
      </c>
      <c r="AE47">
        <f t="shared" si="2"/>
        <v>-4.2537420760916326E-3</v>
      </c>
      <c r="AF47">
        <f t="shared" si="2"/>
        <v>-4.4002444580254051E-3</v>
      </c>
      <c r="AG47">
        <f t="shared" si="2"/>
        <v>-4.3888651728342422E-3</v>
      </c>
    </row>
    <row r="48" spans="1:33" x14ac:dyDescent="0.25">
      <c r="A48" t="s">
        <v>400</v>
      </c>
      <c r="C48">
        <f t="shared" si="1"/>
        <v>0</v>
      </c>
      <c r="D48">
        <f t="shared" si="2"/>
        <v>0</v>
      </c>
      <c r="E48">
        <f t="shared" si="2"/>
        <v>0</v>
      </c>
      <c r="F48">
        <f t="shared" si="2"/>
        <v>0</v>
      </c>
      <c r="G48">
        <f t="shared" si="2"/>
        <v>0</v>
      </c>
      <c r="H48">
        <f t="shared" si="2"/>
        <v>0</v>
      </c>
      <c r="I48">
        <f t="shared" si="2"/>
        <v>0</v>
      </c>
      <c r="J48">
        <f t="shared" si="2"/>
        <v>0</v>
      </c>
      <c r="K48">
        <f t="shared" si="2"/>
        <v>0</v>
      </c>
      <c r="L48">
        <f t="shared" si="2"/>
        <v>0</v>
      </c>
      <c r="M48">
        <f t="shared" si="2"/>
        <v>0</v>
      </c>
      <c r="N48">
        <f t="shared" si="2"/>
        <v>0</v>
      </c>
      <c r="O48">
        <f t="shared" si="2"/>
        <v>0</v>
      </c>
      <c r="P48">
        <f t="shared" si="2"/>
        <v>0</v>
      </c>
      <c r="Q48">
        <f t="shared" si="2"/>
        <v>0</v>
      </c>
      <c r="R48" s="37">
        <f t="shared" si="2"/>
        <v>-3.8124667768749433E-2</v>
      </c>
      <c r="S48">
        <f t="shared" si="2"/>
        <v>1.9390917634657982E-3</v>
      </c>
      <c r="T48">
        <f t="shared" si="2"/>
        <v>4.9880775622751841E-4</v>
      </c>
      <c r="U48">
        <f t="shared" si="2"/>
        <v>-4.6405984739662955E-4</v>
      </c>
      <c r="V48">
        <f t="shared" si="2"/>
        <v>-1.3719054774640512E-3</v>
      </c>
      <c r="W48">
        <f t="shared" si="2"/>
        <v>-4.0573872348806496E-3</v>
      </c>
      <c r="X48">
        <f t="shared" si="2"/>
        <v>-5.9376610450518922E-3</v>
      </c>
      <c r="Y48">
        <f t="shared" si="2"/>
        <v>-7.0650857216149054E-3</v>
      </c>
      <c r="Z48">
        <f t="shared" si="2"/>
        <v>-9.0935238003930358E-3</v>
      </c>
      <c r="AA48">
        <f t="shared" si="2"/>
        <v>-1.0096852798514473E-2</v>
      </c>
      <c r="AB48">
        <f t="shared" si="2"/>
        <v>-1.2149236139444283E-2</v>
      </c>
      <c r="AC48">
        <f t="shared" si="2"/>
        <v>-1.3812583611468922E-2</v>
      </c>
      <c r="AD48">
        <f t="shared" si="2"/>
        <v>-1.4191267803647762E-2</v>
      </c>
      <c r="AE48">
        <f t="shared" si="2"/>
        <v>-1.4214109851751625E-2</v>
      </c>
      <c r="AF48">
        <f t="shared" si="2"/>
        <v>-1.4366475372867433E-2</v>
      </c>
      <c r="AG48">
        <f t="shared" si="2"/>
        <v>-1.4001214297166373E-2</v>
      </c>
    </row>
    <row r="49" spans="1:33" x14ac:dyDescent="0.25">
      <c r="A49" t="s">
        <v>401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 t="s">
        <v>402</v>
      </c>
      <c r="C50">
        <f t="shared" si="1"/>
        <v>0</v>
      </c>
      <c r="D50">
        <f t="shared" si="2"/>
        <v>0</v>
      </c>
      <c r="E50">
        <f t="shared" si="2"/>
        <v>0</v>
      </c>
      <c r="F50">
        <f t="shared" si="2"/>
        <v>0</v>
      </c>
      <c r="G50">
        <f t="shared" si="2"/>
        <v>0</v>
      </c>
      <c r="H50">
        <f t="shared" si="2"/>
        <v>0</v>
      </c>
      <c r="I50">
        <f t="shared" si="2"/>
        <v>0</v>
      </c>
      <c r="J50">
        <f t="shared" si="2"/>
        <v>0</v>
      </c>
      <c r="K50">
        <f t="shared" si="2"/>
        <v>0</v>
      </c>
      <c r="L50" s="37">
        <f t="shared" si="2"/>
        <v>-1.9792905754567953E-2</v>
      </c>
      <c r="M50">
        <f t="shared" si="2"/>
        <v>-1.7540726630553324E-2</v>
      </c>
      <c r="N50">
        <f t="shared" si="2"/>
        <v>0.99895729625721563</v>
      </c>
      <c r="O50">
        <f t="shared" si="2"/>
        <v>-6.2914333278721132E-2</v>
      </c>
      <c r="P50">
        <f t="shared" si="2"/>
        <v>-6.887412704121329E-2</v>
      </c>
      <c r="Q50">
        <f t="shared" si="2"/>
        <v>-6.7914932499259492E-2</v>
      </c>
      <c r="R50">
        <f t="shared" si="2"/>
        <v>-6.8353364433723085E-2</v>
      </c>
      <c r="S50">
        <f t="shared" si="2"/>
        <v>-6.7635104858463496E-2</v>
      </c>
      <c r="T50">
        <f t="shared" si="2"/>
        <v>-6.536831926595435E-2</v>
      </c>
      <c r="U50">
        <f t="shared" si="2"/>
        <v>-6.2236832086112449E-2</v>
      </c>
      <c r="V50">
        <f t="shared" si="2"/>
        <v>-5.7655005551823964E-2</v>
      </c>
      <c r="W50">
        <f t="shared" si="2"/>
        <v>-5.1776744890179964E-2</v>
      </c>
      <c r="X50">
        <f t="shared" si="2"/>
        <v>-4.6042907774677622E-2</v>
      </c>
      <c r="Y50">
        <f t="shared" si="2"/>
        <v>-4.1814789354807182E-2</v>
      </c>
      <c r="Z50">
        <f t="shared" si="2"/>
        <v>-3.8778478933698957E-2</v>
      </c>
      <c r="AA50">
        <f t="shared" si="2"/>
        <v>-3.7032413676370994E-2</v>
      </c>
      <c r="AB50">
        <f t="shared" si="2"/>
        <v>-3.6095875696554404E-2</v>
      </c>
      <c r="AC50">
        <f t="shared" si="2"/>
        <v>-3.4462114804173466E-2</v>
      </c>
      <c r="AD50">
        <f t="shared" si="2"/>
        <v>-3.1872724379674047E-2</v>
      </c>
      <c r="AE50">
        <f t="shared" si="2"/>
        <v>-3.0230270770654991E-2</v>
      </c>
      <c r="AF50">
        <f t="shared" si="2"/>
        <v>-2.954746829945068E-2</v>
      </c>
      <c r="AG50">
        <f t="shared" si="2"/>
        <v>-2.755632405522998E-2</v>
      </c>
    </row>
    <row r="51" spans="1:33" x14ac:dyDescent="0.25">
      <c r="A51" t="s">
        <v>403</v>
      </c>
      <c r="C51">
        <f t="shared" si="1"/>
        <v>0</v>
      </c>
      <c r="D51">
        <f t="shared" si="2"/>
        <v>0</v>
      </c>
      <c r="E51">
        <f t="shared" si="2"/>
        <v>0</v>
      </c>
      <c r="F51">
        <f t="shared" si="2"/>
        <v>0</v>
      </c>
      <c r="G51">
        <f t="shared" si="2"/>
        <v>0</v>
      </c>
      <c r="H51">
        <f t="shared" si="2"/>
        <v>0</v>
      </c>
      <c r="I51">
        <f t="shared" si="2"/>
        <v>0</v>
      </c>
      <c r="J51">
        <f t="shared" si="2"/>
        <v>0</v>
      </c>
      <c r="K51">
        <f t="shared" si="2"/>
        <v>0</v>
      </c>
      <c r="L51">
        <f t="shared" si="2"/>
        <v>0</v>
      </c>
      <c r="M51">
        <f t="shared" si="2"/>
        <v>0</v>
      </c>
      <c r="N51">
        <f t="shared" si="2"/>
        <v>0</v>
      </c>
      <c r="O51">
        <f t="shared" si="2"/>
        <v>0</v>
      </c>
      <c r="P51" s="37">
        <f t="shared" si="2"/>
        <v>3.5064533363327002E-2</v>
      </c>
      <c r="Q51">
        <f t="shared" si="2"/>
        <v>1.4875346260387876E-2</v>
      </c>
      <c r="R51">
        <f t="shared" si="2"/>
        <v>1.4060785929199853E-2</v>
      </c>
      <c r="S51">
        <f t="shared" si="2"/>
        <v>1.2331858725363387E-2</v>
      </c>
      <c r="T51">
        <f t="shared" si="2"/>
        <v>1.1079297896178191E-2</v>
      </c>
      <c r="U51">
        <f t="shared" si="2"/>
        <v>9.1802932055258801E-3</v>
      </c>
      <c r="V51">
        <f t="shared" si="2"/>
        <v>7.4417384460670867E-3</v>
      </c>
      <c r="W51">
        <f t="shared" si="2"/>
        <v>5.7081248396898846E-3</v>
      </c>
      <c r="X51">
        <f t="shared" si="2"/>
        <v>5.1811902898092647E-3</v>
      </c>
      <c r="Y51">
        <f t="shared" si="2"/>
        <v>4.8547658909658224E-3</v>
      </c>
      <c r="Z51">
        <f t="shared" si="2"/>
        <v>5.2573669496568873E-3</v>
      </c>
      <c r="AA51">
        <f t="shared" si="2"/>
        <v>5.2383446830800429E-3</v>
      </c>
      <c r="AB51">
        <f t="shared" si="2"/>
        <v>5.9143790960356464E-3</v>
      </c>
      <c r="AC51">
        <f t="shared" si="2"/>
        <v>6.0762135595502633E-3</v>
      </c>
      <c r="AD51">
        <f t="shared" si="2"/>
        <v>6.7000764887085989E-3</v>
      </c>
      <c r="AE51">
        <f t="shared" si="2"/>
        <v>7.2490228134672796E-3</v>
      </c>
      <c r="AF51">
        <f t="shared" si="2"/>
        <v>7.7078272326759458E-3</v>
      </c>
      <c r="AG51">
        <f t="shared" si="2"/>
        <v>7.7380660554655653E-3</v>
      </c>
    </row>
    <row r="52" spans="1:33" x14ac:dyDescent="0.25">
      <c r="A52" t="s">
        <v>404</v>
      </c>
      <c r="C52">
        <f t="shared" ref="C52" si="3">(C33-B33)/C33</f>
        <v>0</v>
      </c>
      <c r="D52">
        <f t="shared" si="2"/>
        <v>0</v>
      </c>
      <c r="E52">
        <f t="shared" si="2"/>
        <v>0</v>
      </c>
      <c r="F52">
        <f t="shared" si="2"/>
        <v>0</v>
      </c>
      <c r="G52">
        <f t="shared" si="2"/>
        <v>0</v>
      </c>
      <c r="H52">
        <f t="shared" si="2"/>
        <v>0</v>
      </c>
      <c r="I52">
        <f t="shared" si="2"/>
        <v>0</v>
      </c>
      <c r="J52">
        <f t="shared" si="2"/>
        <v>0</v>
      </c>
      <c r="K52">
        <f t="shared" si="2"/>
        <v>0</v>
      </c>
      <c r="L52">
        <f t="shared" si="2"/>
        <v>0</v>
      </c>
      <c r="M52">
        <f t="shared" si="2"/>
        <v>0</v>
      </c>
      <c r="N52">
        <f t="shared" si="2"/>
        <v>0</v>
      </c>
      <c r="O52">
        <f t="shared" si="2"/>
        <v>0</v>
      </c>
      <c r="P52">
        <f t="shared" si="2"/>
        <v>0</v>
      </c>
      <c r="Q52">
        <f t="shared" si="2"/>
        <v>0</v>
      </c>
      <c r="R52" s="37">
        <f t="shared" si="2"/>
        <v>6.6547290419024269E-2</v>
      </c>
      <c r="S52">
        <f t="shared" si="2"/>
        <v>5.2730644987533677E-5</v>
      </c>
      <c r="T52">
        <f t="shared" si="2"/>
        <v>8.9138427001013119E-3</v>
      </c>
      <c r="U52">
        <f t="shared" si="2"/>
        <v>1.2172156444644058E-2</v>
      </c>
      <c r="V52">
        <f t="shared" si="2"/>
        <v>1.4155097561083421E-2</v>
      </c>
      <c r="W52">
        <f t="shared" si="2"/>
        <v>1.4290886724219966E-2</v>
      </c>
      <c r="X52">
        <f t="shared" si="2"/>
        <v>1.5412830639255557E-2</v>
      </c>
      <c r="Y52">
        <f t="shared" si="2"/>
        <v>1.5320493300852599E-2</v>
      </c>
      <c r="Z52">
        <f t="shared" si="2"/>
        <v>1.617735170760945E-2</v>
      </c>
      <c r="AA52">
        <f t="shared" si="2"/>
        <v>1.7097005723539987E-2</v>
      </c>
      <c r="AB52">
        <f t="shared" si="2"/>
        <v>1.7720018880999614E-2</v>
      </c>
      <c r="AC52">
        <f t="shared" si="2"/>
        <v>1.7746867909637955E-2</v>
      </c>
      <c r="AD52">
        <f t="shared" si="2"/>
        <v>1.819301800318451E-2</v>
      </c>
      <c r="AE52">
        <f t="shared" si="2"/>
        <v>1.8590512546077024E-2</v>
      </c>
      <c r="AF52">
        <f t="shared" si="2"/>
        <v>1.8562606116014013E-2</v>
      </c>
      <c r="AG52">
        <f t="shared" si="2"/>
        <v>1.815597172277467E-2</v>
      </c>
    </row>
    <row r="55" spans="1:33" ht="15.75" x14ac:dyDescent="0.25">
      <c r="A55" s="35" t="s">
        <v>405</v>
      </c>
      <c r="B55" s="35" t="s">
        <v>353</v>
      </c>
      <c r="C55" s="35" t="s">
        <v>354</v>
      </c>
      <c r="D55" s="35" t="s">
        <v>355</v>
      </c>
    </row>
    <row r="56" spans="1:33" x14ac:dyDescent="0.25">
      <c r="A56" t="s">
        <v>3</v>
      </c>
      <c r="B56">
        <f>U35</f>
        <v>-2.4936945043194669E-2</v>
      </c>
      <c r="C56">
        <f>U41</f>
        <v>-2.4938570033790953E-2</v>
      </c>
      <c r="D56">
        <f>U47</f>
        <v>0.10524150504037405</v>
      </c>
    </row>
    <row r="57" spans="1:33" x14ac:dyDescent="0.25">
      <c r="A57" t="s">
        <v>4</v>
      </c>
      <c r="B57">
        <f>R36</f>
        <v>-6.0165524563266029E-2</v>
      </c>
      <c r="C57">
        <f>R42</f>
        <v>-6.0164212105882499E-2</v>
      </c>
      <c r="D57">
        <f>R48</f>
        <v>-3.8124667768749433E-2</v>
      </c>
    </row>
    <row r="58" spans="1:33" x14ac:dyDescent="0.25">
      <c r="A58" t="s">
        <v>5</v>
      </c>
      <c r="B58">
        <v>0</v>
      </c>
      <c r="C58">
        <v>0</v>
      </c>
      <c r="D58">
        <v>0</v>
      </c>
    </row>
    <row r="59" spans="1:33" x14ac:dyDescent="0.25">
      <c r="A59" t="s">
        <v>6</v>
      </c>
      <c r="B59">
        <f>L38</f>
        <v>-0.1396031410241059</v>
      </c>
      <c r="C59">
        <f>L44</f>
        <v>-0.13960558648011645</v>
      </c>
      <c r="D59">
        <f>L50</f>
        <v>-1.9792905754567953E-2</v>
      </c>
    </row>
    <row r="60" spans="1:33" x14ac:dyDescent="0.25">
      <c r="A60" t="s">
        <v>7</v>
      </c>
      <c r="B60">
        <f>P39</f>
        <v>-0.19180135132192966</v>
      </c>
      <c r="C60">
        <f>P45</f>
        <v>-0.19180236782493484</v>
      </c>
      <c r="D60">
        <f>P51</f>
        <v>3.5064533363327002E-2</v>
      </c>
    </row>
    <row r="61" spans="1:33" x14ac:dyDescent="0.25">
      <c r="A61" t="s">
        <v>8</v>
      </c>
      <c r="B61">
        <f>R40</f>
        <v>9.7242419712146432E-3</v>
      </c>
      <c r="C61">
        <f>R46</f>
        <v>9.7216530492021287E-3</v>
      </c>
      <c r="D61">
        <f>R52</f>
        <v>6.6547290419024269E-2</v>
      </c>
    </row>
    <row r="63" spans="1:33" ht="15.75" x14ac:dyDescent="0.25">
      <c r="A63" s="35" t="s">
        <v>408</v>
      </c>
    </row>
    <row r="64" spans="1:33" ht="15.75" x14ac:dyDescent="0.25">
      <c r="B64" s="35" t="s">
        <v>353</v>
      </c>
      <c r="C64" s="35" t="s">
        <v>354</v>
      </c>
      <c r="D64" s="35" t="s">
        <v>355</v>
      </c>
    </row>
    <row r="65" spans="1:4" x14ac:dyDescent="0.25">
      <c r="A65" t="s">
        <v>3</v>
      </c>
      <c r="B65">
        <f t="shared" ref="B65:D70" si="4">C5*(1-B56)</f>
        <v>5.3944049739115506E-2</v>
      </c>
      <c r="C65">
        <f t="shared" si="4"/>
        <v>5.3944135264936362E-2</v>
      </c>
      <c r="D65">
        <f t="shared" si="4"/>
        <v>4.70925523662961E-2</v>
      </c>
    </row>
    <row r="66" spans="1:4" x14ac:dyDescent="0.25">
      <c r="A66" t="s">
        <v>4</v>
      </c>
      <c r="B66">
        <f t="shared" si="4"/>
        <v>6.6260345285204122E-2</v>
      </c>
      <c r="C66">
        <f t="shared" si="4"/>
        <v>6.6260263256617657E-2</v>
      </c>
      <c r="D66">
        <f t="shared" si="4"/>
        <v>6.4882791735546841E-2</v>
      </c>
    </row>
    <row r="67" spans="1:4" x14ac:dyDescent="0.25">
      <c r="A67" t="s">
        <v>5</v>
      </c>
      <c r="B67">
        <f t="shared" si="4"/>
        <v>0</v>
      </c>
      <c r="C67">
        <f t="shared" si="4"/>
        <v>0</v>
      </c>
      <c r="D67">
        <f t="shared" si="4"/>
        <v>0</v>
      </c>
    </row>
    <row r="68" spans="1:4" x14ac:dyDescent="0.25">
      <c r="A68" t="s">
        <v>6</v>
      </c>
      <c r="B68">
        <f t="shared" si="4"/>
        <v>0.12662257122490064</v>
      </c>
      <c r="C68">
        <f t="shared" si="4"/>
        <v>0.12662284294223516</v>
      </c>
      <c r="D68">
        <f t="shared" si="4"/>
        <v>0.11331032286161867</v>
      </c>
    </row>
    <row r="69" spans="1:4" x14ac:dyDescent="0.25">
      <c r="A69" t="s">
        <v>7</v>
      </c>
      <c r="B69">
        <f t="shared" si="4"/>
        <v>8.51286679515664E-2</v>
      </c>
      <c r="C69">
        <f t="shared" si="4"/>
        <v>8.5128740558923902E-2</v>
      </c>
      <c r="D69">
        <f t="shared" si="4"/>
        <v>6.8923961902619499E-2</v>
      </c>
    </row>
    <row r="70" spans="1:4" x14ac:dyDescent="0.25">
      <c r="A70" t="s">
        <v>8</v>
      </c>
      <c r="B70">
        <f t="shared" si="4"/>
        <v>6.6018383868585689E-2</v>
      </c>
      <c r="C70">
        <f t="shared" si="4"/>
        <v>6.601855646338653E-2</v>
      </c>
      <c r="D70">
        <f t="shared" si="4"/>
        <v>6.2230180638731709E-2</v>
      </c>
    </row>
    <row r="124" spans="1:33" x14ac:dyDescent="0.25">
      <c r="A124" t="s">
        <v>387</v>
      </c>
      <c r="B124" t="e">
        <f t="shared" ref="B124:AG124" si="5">B16/B81</f>
        <v>#DIV/0!</v>
      </c>
      <c r="C124" t="e">
        <f t="shared" si="5"/>
        <v>#DIV/0!</v>
      </c>
      <c r="D124" t="e">
        <f t="shared" si="5"/>
        <v>#DIV/0!</v>
      </c>
      <c r="E124" t="e">
        <f t="shared" si="5"/>
        <v>#DIV/0!</v>
      </c>
      <c r="F124" t="e">
        <f t="shared" si="5"/>
        <v>#DIV/0!</v>
      </c>
      <c r="G124" t="e">
        <f t="shared" si="5"/>
        <v>#DIV/0!</v>
      </c>
      <c r="H124" t="e">
        <f t="shared" si="5"/>
        <v>#DIV/0!</v>
      </c>
      <c r="I124" t="e">
        <f t="shared" si="5"/>
        <v>#DIV/0!</v>
      </c>
      <c r="J124" t="e">
        <f t="shared" si="5"/>
        <v>#DIV/0!</v>
      </c>
      <c r="K124" t="e">
        <f t="shared" si="5"/>
        <v>#DIV/0!</v>
      </c>
      <c r="L124" t="e">
        <f t="shared" si="5"/>
        <v>#DIV/0!</v>
      </c>
      <c r="M124" t="e">
        <f t="shared" si="5"/>
        <v>#DIV/0!</v>
      </c>
      <c r="N124" t="e">
        <f t="shared" si="5"/>
        <v>#DIV/0!</v>
      </c>
      <c r="O124" t="e">
        <f t="shared" si="5"/>
        <v>#DIV/0!</v>
      </c>
      <c r="P124" t="e">
        <f t="shared" si="5"/>
        <v>#DIV/0!</v>
      </c>
      <c r="Q124" t="e">
        <f t="shared" si="5"/>
        <v>#DIV/0!</v>
      </c>
      <c r="R124" t="e">
        <f t="shared" si="5"/>
        <v>#DIV/0!</v>
      </c>
      <c r="S124" t="e">
        <f t="shared" si="5"/>
        <v>#DIV/0!</v>
      </c>
      <c r="T124" t="e">
        <f t="shared" si="5"/>
        <v>#DIV/0!</v>
      </c>
      <c r="U124" t="e">
        <f t="shared" si="5"/>
        <v>#DIV/0!</v>
      </c>
      <c r="V124" t="e">
        <f t="shared" si="5"/>
        <v>#DIV/0!</v>
      </c>
      <c r="W124" t="e">
        <f t="shared" si="5"/>
        <v>#DIV/0!</v>
      </c>
      <c r="X124" t="e">
        <f t="shared" si="5"/>
        <v>#DIV/0!</v>
      </c>
      <c r="Y124" t="e">
        <f t="shared" si="5"/>
        <v>#DIV/0!</v>
      </c>
      <c r="Z124" t="e">
        <f t="shared" si="5"/>
        <v>#DIV/0!</v>
      </c>
      <c r="AA124" t="e">
        <f t="shared" si="5"/>
        <v>#DIV/0!</v>
      </c>
      <c r="AB124" t="e">
        <f t="shared" si="5"/>
        <v>#DIV/0!</v>
      </c>
      <c r="AC124" t="e">
        <f t="shared" si="5"/>
        <v>#DIV/0!</v>
      </c>
      <c r="AD124" t="e">
        <f t="shared" si="5"/>
        <v>#DIV/0!</v>
      </c>
      <c r="AE124" t="e">
        <f t="shared" si="5"/>
        <v>#DIV/0!</v>
      </c>
      <c r="AF124" t="e">
        <f t="shared" si="5"/>
        <v>#DIV/0!</v>
      </c>
      <c r="AG124" t="e">
        <f t="shared" si="5"/>
        <v>#DIV/0!</v>
      </c>
    </row>
    <row r="125" spans="1:33" x14ac:dyDescent="0.25">
      <c r="A125" t="s">
        <v>388</v>
      </c>
      <c r="B125" t="e">
        <f t="shared" ref="B125:AG125" si="6">B17/B82</f>
        <v>#DIV/0!</v>
      </c>
      <c r="C125" t="e">
        <f t="shared" si="6"/>
        <v>#DIV/0!</v>
      </c>
      <c r="D125" t="e">
        <f t="shared" si="6"/>
        <v>#DIV/0!</v>
      </c>
      <c r="E125" t="e">
        <f t="shared" si="6"/>
        <v>#DIV/0!</v>
      </c>
      <c r="F125" t="e">
        <f t="shared" si="6"/>
        <v>#DIV/0!</v>
      </c>
      <c r="G125" t="e">
        <f t="shared" si="6"/>
        <v>#DIV/0!</v>
      </c>
      <c r="H125" t="e">
        <f t="shared" si="6"/>
        <v>#DIV/0!</v>
      </c>
      <c r="I125" t="e">
        <f t="shared" si="6"/>
        <v>#DIV/0!</v>
      </c>
      <c r="J125" t="e">
        <f t="shared" si="6"/>
        <v>#DIV/0!</v>
      </c>
      <c r="K125" t="e">
        <f t="shared" si="6"/>
        <v>#DIV/0!</v>
      </c>
      <c r="L125" t="e">
        <f t="shared" si="6"/>
        <v>#DIV/0!</v>
      </c>
      <c r="M125" t="e">
        <f t="shared" si="6"/>
        <v>#DIV/0!</v>
      </c>
      <c r="N125" t="e">
        <f t="shared" si="6"/>
        <v>#DIV/0!</v>
      </c>
      <c r="O125" t="e">
        <f t="shared" si="6"/>
        <v>#DIV/0!</v>
      </c>
      <c r="P125" t="e">
        <f t="shared" si="6"/>
        <v>#DIV/0!</v>
      </c>
      <c r="Q125" t="e">
        <f t="shared" si="6"/>
        <v>#DIV/0!</v>
      </c>
      <c r="R125" t="e">
        <f t="shared" si="6"/>
        <v>#DIV/0!</v>
      </c>
      <c r="S125" t="e">
        <f t="shared" si="6"/>
        <v>#DIV/0!</v>
      </c>
      <c r="T125" t="e">
        <f t="shared" si="6"/>
        <v>#DIV/0!</v>
      </c>
      <c r="U125" t="e">
        <f t="shared" si="6"/>
        <v>#DIV/0!</v>
      </c>
      <c r="V125" t="e">
        <f t="shared" si="6"/>
        <v>#DIV/0!</v>
      </c>
      <c r="W125" t="e">
        <f t="shared" si="6"/>
        <v>#DIV/0!</v>
      </c>
      <c r="X125" t="e">
        <f t="shared" si="6"/>
        <v>#DIV/0!</v>
      </c>
      <c r="Y125" t="e">
        <f t="shared" si="6"/>
        <v>#DIV/0!</v>
      </c>
      <c r="Z125" t="e">
        <f t="shared" si="6"/>
        <v>#DIV/0!</v>
      </c>
      <c r="AA125" t="e">
        <f t="shared" si="6"/>
        <v>#DIV/0!</v>
      </c>
      <c r="AB125" t="e">
        <f t="shared" si="6"/>
        <v>#DIV/0!</v>
      </c>
      <c r="AC125" t="e">
        <f t="shared" si="6"/>
        <v>#DIV/0!</v>
      </c>
      <c r="AD125" t="e">
        <f t="shared" si="6"/>
        <v>#DIV/0!</v>
      </c>
      <c r="AE125" t="e">
        <f t="shared" si="6"/>
        <v>#DIV/0!</v>
      </c>
      <c r="AF125" t="e">
        <f t="shared" si="6"/>
        <v>#DIV/0!</v>
      </c>
      <c r="AG125" t="e">
        <f t="shared" si="6"/>
        <v>#DIV/0!</v>
      </c>
    </row>
    <row r="126" spans="1:33" x14ac:dyDescent="0.25">
      <c r="A126" t="s">
        <v>389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 t="e">
        <f t="shared" ref="AG126:AG141" si="7">AG18/AG83</f>
        <v>#DIV/0!</v>
      </c>
    </row>
    <row r="127" spans="1:33" x14ac:dyDescent="0.25">
      <c r="A127" t="s">
        <v>390</v>
      </c>
      <c r="B127" t="e">
        <f t="shared" ref="B127:AF127" si="8">B19/B84</f>
        <v>#DIV/0!</v>
      </c>
      <c r="C127" t="e">
        <f t="shared" si="8"/>
        <v>#DIV/0!</v>
      </c>
      <c r="D127" t="e">
        <f t="shared" si="8"/>
        <v>#DIV/0!</v>
      </c>
      <c r="E127" t="e">
        <f t="shared" si="8"/>
        <v>#DIV/0!</v>
      </c>
      <c r="F127" t="e">
        <f t="shared" si="8"/>
        <v>#DIV/0!</v>
      </c>
      <c r="G127" t="e">
        <f t="shared" si="8"/>
        <v>#DIV/0!</v>
      </c>
      <c r="H127" t="e">
        <f t="shared" si="8"/>
        <v>#DIV/0!</v>
      </c>
      <c r="I127" t="e">
        <f t="shared" si="8"/>
        <v>#DIV/0!</v>
      </c>
      <c r="J127" t="e">
        <f t="shared" si="8"/>
        <v>#DIV/0!</v>
      </c>
      <c r="K127" t="e">
        <f t="shared" si="8"/>
        <v>#DIV/0!</v>
      </c>
      <c r="L127" t="e">
        <f t="shared" si="8"/>
        <v>#DIV/0!</v>
      </c>
      <c r="M127" t="e">
        <f t="shared" si="8"/>
        <v>#DIV/0!</v>
      </c>
      <c r="N127" t="e">
        <f t="shared" si="8"/>
        <v>#DIV/0!</v>
      </c>
      <c r="O127" t="e">
        <f t="shared" si="8"/>
        <v>#DIV/0!</v>
      </c>
      <c r="P127" t="e">
        <f t="shared" si="8"/>
        <v>#DIV/0!</v>
      </c>
      <c r="Q127" t="e">
        <f t="shared" si="8"/>
        <v>#DIV/0!</v>
      </c>
      <c r="R127" t="e">
        <f t="shared" si="8"/>
        <v>#DIV/0!</v>
      </c>
      <c r="S127" t="e">
        <f t="shared" si="8"/>
        <v>#DIV/0!</v>
      </c>
      <c r="T127" t="e">
        <f t="shared" si="8"/>
        <v>#DIV/0!</v>
      </c>
      <c r="U127" t="e">
        <f t="shared" si="8"/>
        <v>#DIV/0!</v>
      </c>
      <c r="V127" t="e">
        <f t="shared" si="8"/>
        <v>#DIV/0!</v>
      </c>
      <c r="W127" t="e">
        <f t="shared" si="8"/>
        <v>#DIV/0!</v>
      </c>
      <c r="X127" t="e">
        <f t="shared" si="8"/>
        <v>#DIV/0!</v>
      </c>
      <c r="Y127" t="e">
        <f t="shared" si="8"/>
        <v>#DIV/0!</v>
      </c>
      <c r="Z127" t="e">
        <f t="shared" si="8"/>
        <v>#DIV/0!</v>
      </c>
      <c r="AA127" t="e">
        <f t="shared" si="8"/>
        <v>#DIV/0!</v>
      </c>
      <c r="AB127" t="e">
        <f t="shared" si="8"/>
        <v>#DIV/0!</v>
      </c>
      <c r="AC127" t="e">
        <f t="shared" si="8"/>
        <v>#DIV/0!</v>
      </c>
      <c r="AD127" t="e">
        <f t="shared" si="8"/>
        <v>#DIV/0!</v>
      </c>
      <c r="AE127" t="e">
        <f t="shared" si="8"/>
        <v>#DIV/0!</v>
      </c>
      <c r="AF127" t="e">
        <f t="shared" si="8"/>
        <v>#DIV/0!</v>
      </c>
      <c r="AG127" t="e">
        <f t="shared" si="7"/>
        <v>#DIV/0!</v>
      </c>
    </row>
    <row r="128" spans="1:33" x14ac:dyDescent="0.25">
      <c r="A128" t="s">
        <v>391</v>
      </c>
      <c r="B128" t="e">
        <f t="shared" ref="B128:AF128" si="9">B20/B85</f>
        <v>#DIV/0!</v>
      </c>
      <c r="C128" t="e">
        <f t="shared" si="9"/>
        <v>#DIV/0!</v>
      </c>
      <c r="D128" t="e">
        <f t="shared" si="9"/>
        <v>#DIV/0!</v>
      </c>
      <c r="E128" t="e">
        <f t="shared" si="9"/>
        <v>#DIV/0!</v>
      </c>
      <c r="F128" t="e">
        <f t="shared" si="9"/>
        <v>#DIV/0!</v>
      </c>
      <c r="G128" t="e">
        <f t="shared" si="9"/>
        <v>#DIV/0!</v>
      </c>
      <c r="H128" t="e">
        <f t="shared" si="9"/>
        <v>#DIV/0!</v>
      </c>
      <c r="I128" t="e">
        <f t="shared" si="9"/>
        <v>#DIV/0!</v>
      </c>
      <c r="J128" t="e">
        <f t="shared" si="9"/>
        <v>#DIV/0!</v>
      </c>
      <c r="K128" t="e">
        <f t="shared" si="9"/>
        <v>#DIV/0!</v>
      </c>
      <c r="L128" t="e">
        <f t="shared" si="9"/>
        <v>#DIV/0!</v>
      </c>
      <c r="M128" t="e">
        <f t="shared" si="9"/>
        <v>#DIV/0!</v>
      </c>
      <c r="N128" t="e">
        <f t="shared" si="9"/>
        <v>#DIV/0!</v>
      </c>
      <c r="O128" t="e">
        <f t="shared" si="9"/>
        <v>#DIV/0!</v>
      </c>
      <c r="P128" t="e">
        <f t="shared" si="9"/>
        <v>#DIV/0!</v>
      </c>
      <c r="Q128" t="e">
        <f t="shared" si="9"/>
        <v>#DIV/0!</v>
      </c>
      <c r="R128" t="e">
        <f t="shared" si="9"/>
        <v>#DIV/0!</v>
      </c>
      <c r="S128" t="e">
        <f t="shared" si="9"/>
        <v>#DIV/0!</v>
      </c>
      <c r="T128" t="e">
        <f t="shared" si="9"/>
        <v>#DIV/0!</v>
      </c>
      <c r="U128" t="e">
        <f t="shared" si="9"/>
        <v>#DIV/0!</v>
      </c>
      <c r="V128" t="e">
        <f t="shared" si="9"/>
        <v>#DIV/0!</v>
      </c>
      <c r="W128" t="e">
        <f t="shared" si="9"/>
        <v>#DIV/0!</v>
      </c>
      <c r="X128" t="e">
        <f t="shared" si="9"/>
        <v>#DIV/0!</v>
      </c>
      <c r="Y128" t="e">
        <f t="shared" si="9"/>
        <v>#DIV/0!</v>
      </c>
      <c r="Z128" t="e">
        <f t="shared" si="9"/>
        <v>#DIV/0!</v>
      </c>
      <c r="AA128" t="e">
        <f t="shared" si="9"/>
        <v>#DIV/0!</v>
      </c>
      <c r="AB128" t="e">
        <f t="shared" si="9"/>
        <v>#DIV/0!</v>
      </c>
      <c r="AC128" t="e">
        <f t="shared" si="9"/>
        <v>#DIV/0!</v>
      </c>
      <c r="AD128" t="e">
        <f t="shared" si="9"/>
        <v>#DIV/0!</v>
      </c>
      <c r="AE128" t="e">
        <f t="shared" si="9"/>
        <v>#DIV/0!</v>
      </c>
      <c r="AF128" t="e">
        <f t="shared" si="9"/>
        <v>#DIV/0!</v>
      </c>
      <c r="AG128" t="e">
        <f t="shared" si="7"/>
        <v>#DIV/0!</v>
      </c>
    </row>
    <row r="129" spans="1:33" x14ac:dyDescent="0.25">
      <c r="A129" t="s">
        <v>392</v>
      </c>
      <c r="B129" t="e">
        <f t="shared" ref="B129:AF129" si="10">B21/B86</f>
        <v>#DIV/0!</v>
      </c>
      <c r="C129" t="e">
        <f t="shared" si="10"/>
        <v>#DIV/0!</v>
      </c>
      <c r="D129" t="e">
        <f t="shared" si="10"/>
        <v>#DIV/0!</v>
      </c>
      <c r="E129" t="e">
        <f t="shared" si="10"/>
        <v>#DIV/0!</v>
      </c>
      <c r="F129" t="e">
        <f t="shared" si="10"/>
        <v>#DIV/0!</v>
      </c>
      <c r="G129" t="e">
        <f t="shared" si="10"/>
        <v>#DIV/0!</v>
      </c>
      <c r="H129" t="e">
        <f t="shared" si="10"/>
        <v>#DIV/0!</v>
      </c>
      <c r="I129" t="e">
        <f t="shared" si="10"/>
        <v>#DIV/0!</v>
      </c>
      <c r="J129" t="e">
        <f t="shared" si="10"/>
        <v>#DIV/0!</v>
      </c>
      <c r="K129" t="e">
        <f t="shared" si="10"/>
        <v>#DIV/0!</v>
      </c>
      <c r="L129" t="e">
        <f t="shared" si="10"/>
        <v>#DIV/0!</v>
      </c>
      <c r="M129" t="e">
        <f t="shared" si="10"/>
        <v>#DIV/0!</v>
      </c>
      <c r="N129" t="e">
        <f t="shared" si="10"/>
        <v>#DIV/0!</v>
      </c>
      <c r="O129" t="e">
        <f t="shared" si="10"/>
        <v>#DIV/0!</v>
      </c>
      <c r="P129" t="e">
        <f t="shared" si="10"/>
        <v>#DIV/0!</v>
      </c>
      <c r="Q129" t="e">
        <f t="shared" si="10"/>
        <v>#DIV/0!</v>
      </c>
      <c r="R129" t="e">
        <f t="shared" si="10"/>
        <v>#DIV/0!</v>
      </c>
      <c r="S129" t="e">
        <f t="shared" si="10"/>
        <v>#DIV/0!</v>
      </c>
      <c r="T129" t="e">
        <f t="shared" si="10"/>
        <v>#DIV/0!</v>
      </c>
      <c r="U129" t="e">
        <f t="shared" si="10"/>
        <v>#DIV/0!</v>
      </c>
      <c r="V129" t="e">
        <f t="shared" si="10"/>
        <v>#DIV/0!</v>
      </c>
      <c r="W129" t="e">
        <f t="shared" si="10"/>
        <v>#DIV/0!</v>
      </c>
      <c r="X129" t="e">
        <f t="shared" si="10"/>
        <v>#DIV/0!</v>
      </c>
      <c r="Y129" t="e">
        <f t="shared" si="10"/>
        <v>#DIV/0!</v>
      </c>
      <c r="Z129" t="e">
        <f t="shared" si="10"/>
        <v>#DIV/0!</v>
      </c>
      <c r="AA129" t="e">
        <f t="shared" si="10"/>
        <v>#DIV/0!</v>
      </c>
      <c r="AB129" t="e">
        <f t="shared" si="10"/>
        <v>#DIV/0!</v>
      </c>
      <c r="AC129" t="e">
        <f t="shared" si="10"/>
        <v>#DIV/0!</v>
      </c>
      <c r="AD129" t="e">
        <f t="shared" si="10"/>
        <v>#DIV/0!</v>
      </c>
      <c r="AE129" t="e">
        <f t="shared" si="10"/>
        <v>#DIV/0!</v>
      </c>
      <c r="AF129" t="e">
        <f t="shared" si="10"/>
        <v>#DIV/0!</v>
      </c>
      <c r="AG129" t="e">
        <f t="shared" si="7"/>
        <v>#DIV/0!</v>
      </c>
    </row>
    <row r="130" spans="1:33" x14ac:dyDescent="0.25">
      <c r="A130" t="s">
        <v>393</v>
      </c>
      <c r="B130" t="e">
        <f t="shared" ref="B130:AF130" si="11">B22/B87</f>
        <v>#DIV/0!</v>
      </c>
      <c r="C130" t="e">
        <f t="shared" si="11"/>
        <v>#DIV/0!</v>
      </c>
      <c r="D130" t="e">
        <f t="shared" si="11"/>
        <v>#DIV/0!</v>
      </c>
      <c r="E130" t="e">
        <f t="shared" si="11"/>
        <v>#DIV/0!</v>
      </c>
      <c r="F130" t="e">
        <f t="shared" si="11"/>
        <v>#DIV/0!</v>
      </c>
      <c r="G130" t="e">
        <f t="shared" si="11"/>
        <v>#DIV/0!</v>
      </c>
      <c r="H130" t="e">
        <f t="shared" si="11"/>
        <v>#DIV/0!</v>
      </c>
      <c r="I130" t="e">
        <f t="shared" si="11"/>
        <v>#DIV/0!</v>
      </c>
      <c r="J130" t="e">
        <f t="shared" si="11"/>
        <v>#DIV/0!</v>
      </c>
      <c r="K130" t="e">
        <f t="shared" si="11"/>
        <v>#DIV/0!</v>
      </c>
      <c r="L130" t="e">
        <f t="shared" si="11"/>
        <v>#DIV/0!</v>
      </c>
      <c r="M130" t="e">
        <f t="shared" si="11"/>
        <v>#DIV/0!</v>
      </c>
      <c r="N130" t="e">
        <f t="shared" si="11"/>
        <v>#DIV/0!</v>
      </c>
      <c r="O130" t="e">
        <f t="shared" si="11"/>
        <v>#DIV/0!</v>
      </c>
      <c r="P130" t="e">
        <f t="shared" si="11"/>
        <v>#DIV/0!</v>
      </c>
      <c r="Q130" t="e">
        <f t="shared" si="11"/>
        <v>#DIV/0!</v>
      </c>
      <c r="R130" t="e">
        <f t="shared" si="11"/>
        <v>#DIV/0!</v>
      </c>
      <c r="S130" t="e">
        <f t="shared" si="11"/>
        <v>#DIV/0!</v>
      </c>
      <c r="T130" t="e">
        <f t="shared" si="11"/>
        <v>#DIV/0!</v>
      </c>
      <c r="U130" t="e">
        <f t="shared" si="11"/>
        <v>#DIV/0!</v>
      </c>
      <c r="V130" t="e">
        <f t="shared" si="11"/>
        <v>#DIV/0!</v>
      </c>
      <c r="W130" t="e">
        <f t="shared" si="11"/>
        <v>#DIV/0!</v>
      </c>
      <c r="X130" t="e">
        <f t="shared" si="11"/>
        <v>#DIV/0!</v>
      </c>
      <c r="Y130" t="e">
        <f t="shared" si="11"/>
        <v>#DIV/0!</v>
      </c>
      <c r="Z130" t="e">
        <f t="shared" si="11"/>
        <v>#DIV/0!</v>
      </c>
      <c r="AA130" t="e">
        <f t="shared" si="11"/>
        <v>#DIV/0!</v>
      </c>
      <c r="AB130" t="e">
        <f t="shared" si="11"/>
        <v>#DIV/0!</v>
      </c>
      <c r="AC130" t="e">
        <f t="shared" si="11"/>
        <v>#DIV/0!</v>
      </c>
      <c r="AD130" t="e">
        <f t="shared" si="11"/>
        <v>#DIV/0!</v>
      </c>
      <c r="AE130" t="e">
        <f t="shared" si="11"/>
        <v>#DIV/0!</v>
      </c>
      <c r="AF130" t="e">
        <f t="shared" si="11"/>
        <v>#DIV/0!</v>
      </c>
      <c r="AG130" t="e">
        <f t="shared" si="7"/>
        <v>#DIV/0!</v>
      </c>
    </row>
    <row r="131" spans="1:33" x14ac:dyDescent="0.25">
      <c r="A131" t="s">
        <v>394</v>
      </c>
      <c r="B131" t="e">
        <f t="shared" ref="B131:AF131" si="12">B23/B88</f>
        <v>#DIV/0!</v>
      </c>
      <c r="C131" t="e">
        <f t="shared" si="12"/>
        <v>#DIV/0!</v>
      </c>
      <c r="D131" t="e">
        <f t="shared" si="12"/>
        <v>#DIV/0!</v>
      </c>
      <c r="E131" t="e">
        <f t="shared" si="12"/>
        <v>#DIV/0!</v>
      </c>
      <c r="F131" t="e">
        <f t="shared" si="12"/>
        <v>#DIV/0!</v>
      </c>
      <c r="G131" t="e">
        <f t="shared" si="12"/>
        <v>#DIV/0!</v>
      </c>
      <c r="H131" t="e">
        <f t="shared" si="12"/>
        <v>#DIV/0!</v>
      </c>
      <c r="I131" t="e">
        <f t="shared" si="12"/>
        <v>#DIV/0!</v>
      </c>
      <c r="J131" t="e">
        <f t="shared" si="12"/>
        <v>#DIV/0!</v>
      </c>
      <c r="K131" t="e">
        <f t="shared" si="12"/>
        <v>#DIV/0!</v>
      </c>
      <c r="L131" t="e">
        <f t="shared" si="12"/>
        <v>#DIV/0!</v>
      </c>
      <c r="M131" t="e">
        <f t="shared" si="12"/>
        <v>#DIV/0!</v>
      </c>
      <c r="N131" t="e">
        <f t="shared" si="12"/>
        <v>#DIV/0!</v>
      </c>
      <c r="O131" t="e">
        <f t="shared" si="12"/>
        <v>#DIV/0!</v>
      </c>
      <c r="P131" t="e">
        <f t="shared" si="12"/>
        <v>#DIV/0!</v>
      </c>
      <c r="Q131" t="e">
        <f t="shared" si="12"/>
        <v>#DIV/0!</v>
      </c>
      <c r="R131" t="e">
        <f t="shared" si="12"/>
        <v>#DIV/0!</v>
      </c>
      <c r="S131" t="e">
        <f t="shared" si="12"/>
        <v>#DIV/0!</v>
      </c>
      <c r="T131" t="e">
        <f t="shared" si="12"/>
        <v>#DIV/0!</v>
      </c>
      <c r="U131" t="e">
        <f t="shared" si="12"/>
        <v>#DIV/0!</v>
      </c>
      <c r="V131" t="e">
        <f t="shared" si="12"/>
        <v>#DIV/0!</v>
      </c>
      <c r="W131" t="e">
        <f t="shared" si="12"/>
        <v>#DIV/0!</v>
      </c>
      <c r="X131" t="e">
        <f t="shared" si="12"/>
        <v>#DIV/0!</v>
      </c>
      <c r="Y131" t="e">
        <f t="shared" si="12"/>
        <v>#DIV/0!</v>
      </c>
      <c r="Z131" t="e">
        <f t="shared" si="12"/>
        <v>#DIV/0!</v>
      </c>
      <c r="AA131" t="e">
        <f t="shared" si="12"/>
        <v>#DIV/0!</v>
      </c>
      <c r="AB131" t="e">
        <f t="shared" si="12"/>
        <v>#DIV/0!</v>
      </c>
      <c r="AC131" t="e">
        <f t="shared" si="12"/>
        <v>#DIV/0!</v>
      </c>
      <c r="AD131" t="e">
        <f t="shared" si="12"/>
        <v>#DIV/0!</v>
      </c>
      <c r="AE131" t="e">
        <f t="shared" si="12"/>
        <v>#DIV/0!</v>
      </c>
      <c r="AF131" t="e">
        <f t="shared" si="12"/>
        <v>#DIV/0!</v>
      </c>
      <c r="AG131" t="e">
        <f t="shared" si="7"/>
        <v>#DIV/0!</v>
      </c>
    </row>
    <row r="132" spans="1:33" x14ac:dyDescent="0.25">
      <c r="A132" t="s">
        <v>395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 t="e">
        <f t="shared" si="7"/>
        <v>#DIV/0!</v>
      </c>
    </row>
    <row r="133" spans="1:33" x14ac:dyDescent="0.25">
      <c r="A133" t="s">
        <v>396</v>
      </c>
      <c r="B133" t="e">
        <f t="shared" ref="B133:AF133" si="13">B25/B90</f>
        <v>#DIV/0!</v>
      </c>
      <c r="C133" t="e">
        <f t="shared" si="13"/>
        <v>#DIV/0!</v>
      </c>
      <c r="D133" t="e">
        <f t="shared" si="13"/>
        <v>#DIV/0!</v>
      </c>
      <c r="E133" t="e">
        <f t="shared" si="13"/>
        <v>#DIV/0!</v>
      </c>
      <c r="F133" t="e">
        <f t="shared" si="13"/>
        <v>#DIV/0!</v>
      </c>
      <c r="G133" t="e">
        <f t="shared" si="13"/>
        <v>#DIV/0!</v>
      </c>
      <c r="H133" t="e">
        <f t="shared" si="13"/>
        <v>#DIV/0!</v>
      </c>
      <c r="I133" t="e">
        <f t="shared" si="13"/>
        <v>#DIV/0!</v>
      </c>
      <c r="J133" t="e">
        <f t="shared" si="13"/>
        <v>#DIV/0!</v>
      </c>
      <c r="K133" t="e">
        <f t="shared" si="13"/>
        <v>#DIV/0!</v>
      </c>
      <c r="L133" t="e">
        <f t="shared" si="13"/>
        <v>#DIV/0!</v>
      </c>
      <c r="M133" t="e">
        <f t="shared" si="13"/>
        <v>#DIV/0!</v>
      </c>
      <c r="N133" t="e">
        <f t="shared" si="13"/>
        <v>#DIV/0!</v>
      </c>
      <c r="O133" t="e">
        <f t="shared" si="13"/>
        <v>#DIV/0!</v>
      </c>
      <c r="P133" t="e">
        <f t="shared" si="13"/>
        <v>#DIV/0!</v>
      </c>
      <c r="Q133" t="e">
        <f t="shared" si="13"/>
        <v>#DIV/0!</v>
      </c>
      <c r="R133" t="e">
        <f t="shared" si="13"/>
        <v>#DIV/0!</v>
      </c>
      <c r="S133" t="e">
        <f t="shared" si="13"/>
        <v>#DIV/0!</v>
      </c>
      <c r="T133" t="e">
        <f t="shared" si="13"/>
        <v>#DIV/0!</v>
      </c>
      <c r="U133" t="e">
        <f t="shared" si="13"/>
        <v>#DIV/0!</v>
      </c>
      <c r="V133" t="e">
        <f t="shared" si="13"/>
        <v>#DIV/0!</v>
      </c>
      <c r="W133" t="e">
        <f t="shared" si="13"/>
        <v>#DIV/0!</v>
      </c>
      <c r="X133" t="e">
        <f t="shared" si="13"/>
        <v>#DIV/0!</v>
      </c>
      <c r="Y133" t="e">
        <f t="shared" si="13"/>
        <v>#DIV/0!</v>
      </c>
      <c r="Z133" t="e">
        <f t="shared" si="13"/>
        <v>#DIV/0!</v>
      </c>
      <c r="AA133" t="e">
        <f t="shared" si="13"/>
        <v>#DIV/0!</v>
      </c>
      <c r="AB133" t="e">
        <f t="shared" si="13"/>
        <v>#DIV/0!</v>
      </c>
      <c r="AC133" t="e">
        <f t="shared" si="13"/>
        <v>#DIV/0!</v>
      </c>
      <c r="AD133" t="e">
        <f t="shared" si="13"/>
        <v>#DIV/0!</v>
      </c>
      <c r="AE133" t="e">
        <f t="shared" si="13"/>
        <v>#DIV/0!</v>
      </c>
      <c r="AF133" t="e">
        <f t="shared" si="13"/>
        <v>#DIV/0!</v>
      </c>
      <c r="AG133" t="e">
        <f t="shared" si="7"/>
        <v>#DIV/0!</v>
      </c>
    </row>
    <row r="134" spans="1:33" x14ac:dyDescent="0.25">
      <c r="A134" t="s">
        <v>397</v>
      </c>
      <c r="B134" t="e">
        <f t="shared" ref="B134:AF134" si="14">B26/B91</f>
        <v>#DIV/0!</v>
      </c>
      <c r="C134" t="e">
        <f t="shared" si="14"/>
        <v>#DIV/0!</v>
      </c>
      <c r="D134" t="e">
        <f t="shared" si="14"/>
        <v>#DIV/0!</v>
      </c>
      <c r="E134" t="e">
        <f t="shared" si="14"/>
        <v>#DIV/0!</v>
      </c>
      <c r="F134" t="e">
        <f t="shared" si="14"/>
        <v>#DIV/0!</v>
      </c>
      <c r="G134" t="e">
        <f t="shared" si="14"/>
        <v>#DIV/0!</v>
      </c>
      <c r="H134" t="e">
        <f t="shared" si="14"/>
        <v>#DIV/0!</v>
      </c>
      <c r="I134" t="e">
        <f t="shared" si="14"/>
        <v>#DIV/0!</v>
      </c>
      <c r="J134" t="e">
        <f t="shared" si="14"/>
        <v>#DIV/0!</v>
      </c>
      <c r="K134" t="e">
        <f t="shared" si="14"/>
        <v>#DIV/0!</v>
      </c>
      <c r="L134" t="e">
        <f t="shared" si="14"/>
        <v>#DIV/0!</v>
      </c>
      <c r="M134" t="e">
        <f t="shared" si="14"/>
        <v>#DIV/0!</v>
      </c>
      <c r="N134" t="e">
        <f t="shared" si="14"/>
        <v>#DIV/0!</v>
      </c>
      <c r="O134" t="e">
        <f t="shared" si="14"/>
        <v>#DIV/0!</v>
      </c>
      <c r="P134" t="e">
        <f t="shared" si="14"/>
        <v>#DIV/0!</v>
      </c>
      <c r="Q134" t="e">
        <f t="shared" si="14"/>
        <v>#DIV/0!</v>
      </c>
      <c r="R134" t="e">
        <f t="shared" si="14"/>
        <v>#DIV/0!</v>
      </c>
      <c r="S134" t="e">
        <f t="shared" si="14"/>
        <v>#DIV/0!</v>
      </c>
      <c r="T134" t="e">
        <f t="shared" si="14"/>
        <v>#DIV/0!</v>
      </c>
      <c r="U134" t="e">
        <f t="shared" si="14"/>
        <v>#DIV/0!</v>
      </c>
      <c r="V134" t="e">
        <f t="shared" si="14"/>
        <v>#DIV/0!</v>
      </c>
      <c r="W134" t="e">
        <f t="shared" si="14"/>
        <v>#DIV/0!</v>
      </c>
      <c r="X134" t="e">
        <f t="shared" si="14"/>
        <v>#DIV/0!</v>
      </c>
      <c r="Y134" t="e">
        <f t="shared" si="14"/>
        <v>#DIV/0!</v>
      </c>
      <c r="Z134" t="e">
        <f t="shared" si="14"/>
        <v>#DIV/0!</v>
      </c>
      <c r="AA134" t="e">
        <f t="shared" si="14"/>
        <v>#DIV/0!</v>
      </c>
      <c r="AB134" t="e">
        <f t="shared" si="14"/>
        <v>#DIV/0!</v>
      </c>
      <c r="AC134" t="e">
        <f t="shared" si="14"/>
        <v>#DIV/0!</v>
      </c>
      <c r="AD134" t="e">
        <f t="shared" si="14"/>
        <v>#DIV/0!</v>
      </c>
      <c r="AE134" t="e">
        <f t="shared" si="14"/>
        <v>#DIV/0!</v>
      </c>
      <c r="AF134" t="e">
        <f t="shared" si="14"/>
        <v>#DIV/0!</v>
      </c>
      <c r="AG134" t="e">
        <f t="shared" si="7"/>
        <v>#DIV/0!</v>
      </c>
    </row>
    <row r="135" spans="1:33" x14ac:dyDescent="0.25">
      <c r="A135" t="s">
        <v>398</v>
      </c>
      <c r="B135" t="e">
        <f t="shared" ref="B135:AF135" si="15">B27/B92</f>
        <v>#DIV/0!</v>
      </c>
      <c r="C135" t="e">
        <f t="shared" si="15"/>
        <v>#DIV/0!</v>
      </c>
      <c r="D135" t="e">
        <f t="shared" si="15"/>
        <v>#DIV/0!</v>
      </c>
      <c r="E135" t="e">
        <f t="shared" si="15"/>
        <v>#DIV/0!</v>
      </c>
      <c r="F135" t="e">
        <f t="shared" si="15"/>
        <v>#DIV/0!</v>
      </c>
      <c r="G135" t="e">
        <f t="shared" si="15"/>
        <v>#DIV/0!</v>
      </c>
      <c r="H135" t="e">
        <f t="shared" si="15"/>
        <v>#DIV/0!</v>
      </c>
      <c r="I135" t="e">
        <f t="shared" si="15"/>
        <v>#DIV/0!</v>
      </c>
      <c r="J135" t="e">
        <f t="shared" si="15"/>
        <v>#DIV/0!</v>
      </c>
      <c r="K135" t="e">
        <f t="shared" si="15"/>
        <v>#DIV/0!</v>
      </c>
      <c r="L135" t="e">
        <f t="shared" si="15"/>
        <v>#DIV/0!</v>
      </c>
      <c r="M135" t="e">
        <f t="shared" si="15"/>
        <v>#DIV/0!</v>
      </c>
      <c r="N135" t="e">
        <f t="shared" si="15"/>
        <v>#DIV/0!</v>
      </c>
      <c r="O135" t="e">
        <f t="shared" si="15"/>
        <v>#DIV/0!</v>
      </c>
      <c r="P135" t="e">
        <f t="shared" si="15"/>
        <v>#DIV/0!</v>
      </c>
      <c r="Q135" t="e">
        <f t="shared" si="15"/>
        <v>#DIV/0!</v>
      </c>
      <c r="R135" t="e">
        <f t="shared" si="15"/>
        <v>#DIV/0!</v>
      </c>
      <c r="S135" t="e">
        <f t="shared" si="15"/>
        <v>#DIV/0!</v>
      </c>
      <c r="T135" t="e">
        <f t="shared" si="15"/>
        <v>#DIV/0!</v>
      </c>
      <c r="U135" t="e">
        <f t="shared" si="15"/>
        <v>#DIV/0!</v>
      </c>
      <c r="V135" t="e">
        <f t="shared" si="15"/>
        <v>#DIV/0!</v>
      </c>
      <c r="W135" t="e">
        <f t="shared" si="15"/>
        <v>#DIV/0!</v>
      </c>
      <c r="X135" t="e">
        <f t="shared" si="15"/>
        <v>#DIV/0!</v>
      </c>
      <c r="Y135" t="e">
        <f t="shared" si="15"/>
        <v>#DIV/0!</v>
      </c>
      <c r="Z135" t="e">
        <f t="shared" si="15"/>
        <v>#DIV/0!</v>
      </c>
      <c r="AA135" t="e">
        <f t="shared" si="15"/>
        <v>#DIV/0!</v>
      </c>
      <c r="AB135" t="e">
        <f t="shared" si="15"/>
        <v>#DIV/0!</v>
      </c>
      <c r="AC135" t="e">
        <f t="shared" si="15"/>
        <v>#DIV/0!</v>
      </c>
      <c r="AD135" t="e">
        <f t="shared" si="15"/>
        <v>#DIV/0!</v>
      </c>
      <c r="AE135" t="e">
        <f t="shared" si="15"/>
        <v>#DIV/0!</v>
      </c>
      <c r="AF135" t="e">
        <f t="shared" si="15"/>
        <v>#DIV/0!</v>
      </c>
      <c r="AG135" t="e">
        <f t="shared" si="7"/>
        <v>#DIV/0!</v>
      </c>
    </row>
    <row r="136" spans="1:33" x14ac:dyDescent="0.25">
      <c r="A136" t="s">
        <v>399</v>
      </c>
      <c r="B136" t="e">
        <f t="shared" ref="B136:AF136" si="16">B28/B93</f>
        <v>#DIV/0!</v>
      </c>
      <c r="C136" t="e">
        <f t="shared" si="16"/>
        <v>#DIV/0!</v>
      </c>
      <c r="D136" t="e">
        <f t="shared" si="16"/>
        <v>#DIV/0!</v>
      </c>
      <c r="E136" t="e">
        <f t="shared" si="16"/>
        <v>#DIV/0!</v>
      </c>
      <c r="F136" t="e">
        <f t="shared" si="16"/>
        <v>#DIV/0!</v>
      </c>
      <c r="G136" t="e">
        <f t="shared" si="16"/>
        <v>#DIV/0!</v>
      </c>
      <c r="H136" t="e">
        <f t="shared" si="16"/>
        <v>#DIV/0!</v>
      </c>
      <c r="I136" t="e">
        <f t="shared" si="16"/>
        <v>#DIV/0!</v>
      </c>
      <c r="J136" t="e">
        <f t="shared" si="16"/>
        <v>#DIV/0!</v>
      </c>
      <c r="K136" t="e">
        <f t="shared" si="16"/>
        <v>#DIV/0!</v>
      </c>
      <c r="L136" t="e">
        <f t="shared" si="16"/>
        <v>#DIV/0!</v>
      </c>
      <c r="M136" t="e">
        <f t="shared" si="16"/>
        <v>#DIV/0!</v>
      </c>
      <c r="N136" t="e">
        <f t="shared" si="16"/>
        <v>#DIV/0!</v>
      </c>
      <c r="O136" t="e">
        <f t="shared" si="16"/>
        <v>#DIV/0!</v>
      </c>
      <c r="P136" t="e">
        <f t="shared" si="16"/>
        <v>#DIV/0!</v>
      </c>
      <c r="Q136" t="e">
        <f t="shared" si="16"/>
        <v>#DIV/0!</v>
      </c>
      <c r="R136" t="e">
        <f t="shared" si="16"/>
        <v>#DIV/0!</v>
      </c>
      <c r="S136" t="e">
        <f t="shared" si="16"/>
        <v>#DIV/0!</v>
      </c>
      <c r="T136" t="e">
        <f t="shared" si="16"/>
        <v>#DIV/0!</v>
      </c>
      <c r="U136" t="e">
        <f t="shared" si="16"/>
        <v>#DIV/0!</v>
      </c>
      <c r="V136" t="e">
        <f t="shared" si="16"/>
        <v>#DIV/0!</v>
      </c>
      <c r="W136" t="e">
        <f t="shared" si="16"/>
        <v>#DIV/0!</v>
      </c>
      <c r="X136" t="e">
        <f t="shared" si="16"/>
        <v>#DIV/0!</v>
      </c>
      <c r="Y136" t="e">
        <f t="shared" si="16"/>
        <v>#DIV/0!</v>
      </c>
      <c r="Z136" t="e">
        <f t="shared" si="16"/>
        <v>#DIV/0!</v>
      </c>
      <c r="AA136" t="e">
        <f t="shared" si="16"/>
        <v>#DIV/0!</v>
      </c>
      <c r="AB136" t="e">
        <f t="shared" si="16"/>
        <v>#DIV/0!</v>
      </c>
      <c r="AC136" t="e">
        <f t="shared" si="16"/>
        <v>#DIV/0!</v>
      </c>
      <c r="AD136" t="e">
        <f t="shared" si="16"/>
        <v>#DIV/0!</v>
      </c>
      <c r="AE136" t="e">
        <f t="shared" si="16"/>
        <v>#DIV/0!</v>
      </c>
      <c r="AF136" t="e">
        <f t="shared" si="16"/>
        <v>#DIV/0!</v>
      </c>
      <c r="AG136" t="e">
        <f t="shared" si="7"/>
        <v>#DIV/0!</v>
      </c>
    </row>
    <row r="137" spans="1:33" x14ac:dyDescent="0.25">
      <c r="A137" t="s">
        <v>400</v>
      </c>
      <c r="B137" t="e">
        <f t="shared" ref="B137:AF137" si="17">B29/B94</f>
        <v>#DIV/0!</v>
      </c>
      <c r="C137" t="e">
        <f t="shared" si="17"/>
        <v>#DIV/0!</v>
      </c>
      <c r="D137" t="e">
        <f t="shared" si="17"/>
        <v>#DIV/0!</v>
      </c>
      <c r="E137" t="e">
        <f t="shared" si="17"/>
        <v>#DIV/0!</v>
      </c>
      <c r="F137" t="e">
        <f t="shared" si="17"/>
        <v>#DIV/0!</v>
      </c>
      <c r="G137" t="e">
        <f t="shared" si="17"/>
        <v>#DIV/0!</v>
      </c>
      <c r="H137" t="e">
        <f t="shared" si="17"/>
        <v>#DIV/0!</v>
      </c>
      <c r="I137" t="e">
        <f t="shared" si="17"/>
        <v>#DIV/0!</v>
      </c>
      <c r="J137" t="e">
        <f t="shared" si="17"/>
        <v>#DIV/0!</v>
      </c>
      <c r="K137" t="e">
        <f t="shared" si="17"/>
        <v>#DIV/0!</v>
      </c>
      <c r="L137" t="e">
        <f t="shared" si="17"/>
        <v>#DIV/0!</v>
      </c>
      <c r="M137" t="e">
        <f t="shared" si="17"/>
        <v>#DIV/0!</v>
      </c>
      <c r="N137" t="e">
        <f t="shared" si="17"/>
        <v>#DIV/0!</v>
      </c>
      <c r="O137" t="e">
        <f t="shared" si="17"/>
        <v>#DIV/0!</v>
      </c>
      <c r="P137" t="e">
        <f t="shared" si="17"/>
        <v>#DIV/0!</v>
      </c>
      <c r="Q137" t="e">
        <f t="shared" si="17"/>
        <v>#DIV/0!</v>
      </c>
      <c r="R137" t="e">
        <f t="shared" si="17"/>
        <v>#DIV/0!</v>
      </c>
      <c r="S137" t="e">
        <f t="shared" si="17"/>
        <v>#DIV/0!</v>
      </c>
      <c r="T137" t="e">
        <f t="shared" si="17"/>
        <v>#DIV/0!</v>
      </c>
      <c r="U137" t="e">
        <f t="shared" si="17"/>
        <v>#DIV/0!</v>
      </c>
      <c r="V137" t="e">
        <f t="shared" si="17"/>
        <v>#DIV/0!</v>
      </c>
      <c r="W137" t="e">
        <f t="shared" si="17"/>
        <v>#DIV/0!</v>
      </c>
      <c r="X137" t="e">
        <f t="shared" si="17"/>
        <v>#DIV/0!</v>
      </c>
      <c r="Y137" t="e">
        <f t="shared" si="17"/>
        <v>#DIV/0!</v>
      </c>
      <c r="Z137" t="e">
        <f t="shared" si="17"/>
        <v>#DIV/0!</v>
      </c>
      <c r="AA137" t="e">
        <f t="shared" si="17"/>
        <v>#DIV/0!</v>
      </c>
      <c r="AB137" t="e">
        <f t="shared" si="17"/>
        <v>#DIV/0!</v>
      </c>
      <c r="AC137" t="e">
        <f t="shared" si="17"/>
        <v>#DIV/0!</v>
      </c>
      <c r="AD137" t="e">
        <f t="shared" si="17"/>
        <v>#DIV/0!</v>
      </c>
      <c r="AE137" t="e">
        <f t="shared" si="17"/>
        <v>#DIV/0!</v>
      </c>
      <c r="AF137" t="e">
        <f t="shared" si="17"/>
        <v>#DIV/0!</v>
      </c>
      <c r="AG137" t="e">
        <f t="shared" si="7"/>
        <v>#DIV/0!</v>
      </c>
    </row>
    <row r="138" spans="1:33" x14ac:dyDescent="0.25">
      <c r="A138" t="s">
        <v>401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 t="e">
        <f t="shared" si="7"/>
        <v>#DIV/0!</v>
      </c>
    </row>
    <row r="139" spans="1:33" x14ac:dyDescent="0.25">
      <c r="A139" t="s">
        <v>402</v>
      </c>
      <c r="B139" t="e">
        <f t="shared" ref="B139:AF139" si="18">B31/B96</f>
        <v>#DIV/0!</v>
      </c>
      <c r="C139" t="e">
        <f t="shared" si="18"/>
        <v>#DIV/0!</v>
      </c>
      <c r="D139" t="e">
        <f t="shared" si="18"/>
        <v>#DIV/0!</v>
      </c>
      <c r="E139" t="e">
        <f t="shared" si="18"/>
        <v>#DIV/0!</v>
      </c>
      <c r="F139" t="e">
        <f t="shared" si="18"/>
        <v>#DIV/0!</v>
      </c>
      <c r="G139" t="e">
        <f t="shared" si="18"/>
        <v>#DIV/0!</v>
      </c>
      <c r="H139" t="e">
        <f t="shared" si="18"/>
        <v>#DIV/0!</v>
      </c>
      <c r="I139" t="e">
        <f t="shared" si="18"/>
        <v>#DIV/0!</v>
      </c>
      <c r="J139" t="e">
        <f t="shared" si="18"/>
        <v>#DIV/0!</v>
      </c>
      <c r="K139" t="e">
        <f t="shared" si="18"/>
        <v>#DIV/0!</v>
      </c>
      <c r="L139" t="e">
        <f t="shared" si="18"/>
        <v>#DIV/0!</v>
      </c>
      <c r="M139" t="e">
        <f t="shared" si="18"/>
        <v>#DIV/0!</v>
      </c>
      <c r="N139" t="e">
        <f t="shared" si="18"/>
        <v>#DIV/0!</v>
      </c>
      <c r="O139" t="e">
        <f t="shared" si="18"/>
        <v>#DIV/0!</v>
      </c>
      <c r="P139" t="e">
        <f t="shared" si="18"/>
        <v>#DIV/0!</v>
      </c>
      <c r="Q139" t="e">
        <f t="shared" si="18"/>
        <v>#DIV/0!</v>
      </c>
      <c r="R139" t="e">
        <f t="shared" si="18"/>
        <v>#DIV/0!</v>
      </c>
      <c r="S139" t="e">
        <f t="shared" si="18"/>
        <v>#DIV/0!</v>
      </c>
      <c r="T139" t="e">
        <f t="shared" si="18"/>
        <v>#DIV/0!</v>
      </c>
      <c r="U139" t="e">
        <f t="shared" si="18"/>
        <v>#DIV/0!</v>
      </c>
      <c r="V139" t="e">
        <f t="shared" si="18"/>
        <v>#DIV/0!</v>
      </c>
      <c r="W139" t="e">
        <f t="shared" si="18"/>
        <v>#DIV/0!</v>
      </c>
      <c r="X139" t="e">
        <f t="shared" si="18"/>
        <v>#DIV/0!</v>
      </c>
      <c r="Y139" t="e">
        <f t="shared" si="18"/>
        <v>#DIV/0!</v>
      </c>
      <c r="Z139" t="e">
        <f t="shared" si="18"/>
        <v>#DIV/0!</v>
      </c>
      <c r="AA139" t="e">
        <f t="shared" si="18"/>
        <v>#DIV/0!</v>
      </c>
      <c r="AB139" t="e">
        <f t="shared" si="18"/>
        <v>#DIV/0!</v>
      </c>
      <c r="AC139" t="e">
        <f t="shared" si="18"/>
        <v>#DIV/0!</v>
      </c>
      <c r="AD139" t="e">
        <f t="shared" si="18"/>
        <v>#DIV/0!</v>
      </c>
      <c r="AE139" t="e">
        <f t="shared" si="18"/>
        <v>#DIV/0!</v>
      </c>
      <c r="AF139" t="e">
        <f t="shared" si="18"/>
        <v>#DIV/0!</v>
      </c>
      <c r="AG139" t="e">
        <f t="shared" si="7"/>
        <v>#DIV/0!</v>
      </c>
    </row>
    <row r="140" spans="1:33" x14ac:dyDescent="0.25">
      <c r="A140" t="s">
        <v>403</v>
      </c>
      <c r="B140" t="e">
        <f t="shared" ref="B140:AF140" si="19">B32/B97</f>
        <v>#DIV/0!</v>
      </c>
      <c r="C140" t="e">
        <f t="shared" si="19"/>
        <v>#DIV/0!</v>
      </c>
      <c r="D140" t="e">
        <f t="shared" si="19"/>
        <v>#DIV/0!</v>
      </c>
      <c r="E140" t="e">
        <f t="shared" si="19"/>
        <v>#DIV/0!</v>
      </c>
      <c r="F140" t="e">
        <f t="shared" si="19"/>
        <v>#DIV/0!</v>
      </c>
      <c r="G140" t="e">
        <f t="shared" si="19"/>
        <v>#DIV/0!</v>
      </c>
      <c r="H140" t="e">
        <f t="shared" si="19"/>
        <v>#DIV/0!</v>
      </c>
      <c r="I140" t="e">
        <f t="shared" si="19"/>
        <v>#DIV/0!</v>
      </c>
      <c r="J140" t="e">
        <f t="shared" si="19"/>
        <v>#DIV/0!</v>
      </c>
      <c r="K140" t="e">
        <f t="shared" si="19"/>
        <v>#DIV/0!</v>
      </c>
      <c r="L140" t="e">
        <f t="shared" si="19"/>
        <v>#DIV/0!</v>
      </c>
      <c r="M140" t="e">
        <f t="shared" si="19"/>
        <v>#DIV/0!</v>
      </c>
      <c r="N140" t="e">
        <f t="shared" si="19"/>
        <v>#DIV/0!</v>
      </c>
      <c r="O140" t="e">
        <f t="shared" si="19"/>
        <v>#DIV/0!</v>
      </c>
      <c r="P140" t="e">
        <f t="shared" si="19"/>
        <v>#DIV/0!</v>
      </c>
      <c r="Q140" t="e">
        <f t="shared" si="19"/>
        <v>#DIV/0!</v>
      </c>
      <c r="R140" t="e">
        <f t="shared" si="19"/>
        <v>#DIV/0!</v>
      </c>
      <c r="S140" t="e">
        <f t="shared" si="19"/>
        <v>#DIV/0!</v>
      </c>
      <c r="T140" t="e">
        <f t="shared" si="19"/>
        <v>#DIV/0!</v>
      </c>
      <c r="U140" t="e">
        <f t="shared" si="19"/>
        <v>#DIV/0!</v>
      </c>
      <c r="V140" t="e">
        <f t="shared" si="19"/>
        <v>#DIV/0!</v>
      </c>
      <c r="W140" t="e">
        <f t="shared" si="19"/>
        <v>#DIV/0!</v>
      </c>
      <c r="X140" t="e">
        <f t="shared" si="19"/>
        <v>#DIV/0!</v>
      </c>
      <c r="Y140" t="e">
        <f t="shared" si="19"/>
        <v>#DIV/0!</v>
      </c>
      <c r="Z140" t="e">
        <f t="shared" si="19"/>
        <v>#DIV/0!</v>
      </c>
      <c r="AA140" t="e">
        <f t="shared" si="19"/>
        <v>#DIV/0!</v>
      </c>
      <c r="AB140" t="e">
        <f t="shared" si="19"/>
        <v>#DIV/0!</v>
      </c>
      <c r="AC140" t="e">
        <f t="shared" si="19"/>
        <v>#DIV/0!</v>
      </c>
      <c r="AD140" t="e">
        <f t="shared" si="19"/>
        <v>#DIV/0!</v>
      </c>
      <c r="AE140" t="e">
        <f t="shared" si="19"/>
        <v>#DIV/0!</v>
      </c>
      <c r="AF140" t="e">
        <f t="shared" si="19"/>
        <v>#DIV/0!</v>
      </c>
      <c r="AG140" t="e">
        <f t="shared" si="7"/>
        <v>#DIV/0!</v>
      </c>
    </row>
    <row r="141" spans="1:33" x14ac:dyDescent="0.25">
      <c r="A141" t="s">
        <v>404</v>
      </c>
      <c r="B141" t="e">
        <f t="shared" ref="B141:AF141" si="20">B33/B98</f>
        <v>#DIV/0!</v>
      </c>
      <c r="C141" t="e">
        <f t="shared" si="20"/>
        <v>#DIV/0!</v>
      </c>
      <c r="D141" t="e">
        <f t="shared" si="20"/>
        <v>#DIV/0!</v>
      </c>
      <c r="E141" t="e">
        <f t="shared" si="20"/>
        <v>#DIV/0!</v>
      </c>
      <c r="F141" t="e">
        <f t="shared" si="20"/>
        <v>#DIV/0!</v>
      </c>
      <c r="G141" t="e">
        <f t="shared" si="20"/>
        <v>#DIV/0!</v>
      </c>
      <c r="H141" t="e">
        <f t="shared" si="20"/>
        <v>#DIV/0!</v>
      </c>
      <c r="I141" t="e">
        <f t="shared" si="20"/>
        <v>#DIV/0!</v>
      </c>
      <c r="J141" t="e">
        <f t="shared" si="20"/>
        <v>#DIV/0!</v>
      </c>
      <c r="K141" t="e">
        <f t="shared" si="20"/>
        <v>#DIV/0!</v>
      </c>
      <c r="L141" t="e">
        <f t="shared" si="20"/>
        <v>#DIV/0!</v>
      </c>
      <c r="M141" t="e">
        <f t="shared" si="20"/>
        <v>#DIV/0!</v>
      </c>
      <c r="N141" t="e">
        <f t="shared" si="20"/>
        <v>#DIV/0!</v>
      </c>
      <c r="O141" t="e">
        <f t="shared" si="20"/>
        <v>#DIV/0!</v>
      </c>
      <c r="P141" t="e">
        <f t="shared" si="20"/>
        <v>#DIV/0!</v>
      </c>
      <c r="Q141" t="e">
        <f t="shared" si="20"/>
        <v>#DIV/0!</v>
      </c>
      <c r="R141" t="e">
        <f t="shared" si="20"/>
        <v>#DIV/0!</v>
      </c>
      <c r="S141" t="e">
        <f t="shared" si="20"/>
        <v>#DIV/0!</v>
      </c>
      <c r="T141" t="e">
        <f t="shared" si="20"/>
        <v>#DIV/0!</v>
      </c>
      <c r="U141" t="e">
        <f t="shared" si="20"/>
        <v>#DIV/0!</v>
      </c>
      <c r="V141" t="e">
        <f t="shared" si="20"/>
        <v>#DIV/0!</v>
      </c>
      <c r="W141" t="e">
        <f t="shared" si="20"/>
        <v>#DIV/0!</v>
      </c>
      <c r="X141" t="e">
        <f t="shared" si="20"/>
        <v>#DIV/0!</v>
      </c>
      <c r="Y141" t="e">
        <f t="shared" si="20"/>
        <v>#DIV/0!</v>
      </c>
      <c r="Z141" t="e">
        <f t="shared" si="20"/>
        <v>#DIV/0!</v>
      </c>
      <c r="AA141" t="e">
        <f t="shared" si="20"/>
        <v>#DIV/0!</v>
      </c>
      <c r="AB141" t="e">
        <f t="shared" si="20"/>
        <v>#DIV/0!</v>
      </c>
      <c r="AC141" t="e">
        <f t="shared" si="20"/>
        <v>#DIV/0!</v>
      </c>
      <c r="AD141" t="e">
        <f t="shared" si="20"/>
        <v>#DIV/0!</v>
      </c>
      <c r="AE141" t="e">
        <f t="shared" si="20"/>
        <v>#DIV/0!</v>
      </c>
      <c r="AF141" t="e">
        <f t="shared" si="20"/>
        <v>#DIV/0!</v>
      </c>
      <c r="AG141" t="e">
        <f t="shared" si="7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F46" sqref="F46"/>
    </sheetView>
  </sheetViews>
  <sheetFormatPr defaultColWidth="8.85546875" defaultRowHeight="15" x14ac:dyDescent="0.25"/>
  <cols>
    <col min="1" max="1" width="25.28515625" customWidth="1"/>
    <col min="2" max="2" width="14.28515625" customWidth="1"/>
  </cols>
  <sheetData>
    <row r="1" spans="1:2" x14ac:dyDescent="0.25">
      <c r="A1" s="1" t="s">
        <v>9</v>
      </c>
      <c r="B1" s="2" t="s">
        <v>10</v>
      </c>
    </row>
    <row r="2" spans="1:2" x14ac:dyDescent="0.25">
      <c r="A2" t="s">
        <v>3</v>
      </c>
      <c r="B2" s="3">
        <v>19</v>
      </c>
    </row>
    <row r="3" spans="1:2" x14ac:dyDescent="0.25">
      <c r="A3" t="s">
        <v>4</v>
      </c>
      <c r="B3" s="3">
        <v>15.833333333333334</v>
      </c>
    </row>
    <row r="4" spans="1:2" x14ac:dyDescent="0.25">
      <c r="A4" t="s">
        <v>5</v>
      </c>
      <c r="B4" s="3">
        <v>51.81818181818182</v>
      </c>
    </row>
    <row r="5" spans="1:2" x14ac:dyDescent="0.25">
      <c r="A5" t="s">
        <v>6</v>
      </c>
      <c r="B5" s="3">
        <v>9.1324200913242013</v>
      </c>
    </row>
    <row r="6" spans="1:2" x14ac:dyDescent="0.25">
      <c r="A6" t="s">
        <v>7</v>
      </c>
      <c r="B6" s="3">
        <v>13.533333333333333</v>
      </c>
    </row>
    <row r="7" spans="1:2" x14ac:dyDescent="0.25">
      <c r="A7" t="s">
        <v>8</v>
      </c>
      <c r="B7" s="3">
        <v>15.4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6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710937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339</v>
      </c>
      <c r="B10" s="22" t="s">
        <v>338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6" spans="1:39" ht="15" customHeight="1" x14ac:dyDescent="0.2">
      <c r="B16" s="10" t="s">
        <v>337</v>
      </c>
    </row>
    <row r="17" spans="1:39" ht="15" customHeight="1" x14ac:dyDescent="0.25">
      <c r="A17" s="11" t="s">
        <v>336</v>
      </c>
      <c r="B17" s="14" t="s">
        <v>335</v>
      </c>
      <c r="C17" s="16">
        <v>80.548882000000006</v>
      </c>
      <c r="D17" s="16">
        <v>81.103020000000001</v>
      </c>
      <c r="E17" s="16">
        <v>81.82338</v>
      </c>
      <c r="F17" s="16">
        <v>82.645270999999994</v>
      </c>
      <c r="G17" s="16">
        <v>83.465591000000003</v>
      </c>
      <c r="H17" s="16">
        <v>84.301651000000007</v>
      </c>
      <c r="I17" s="16">
        <v>85.147186000000005</v>
      </c>
      <c r="J17" s="16">
        <v>86.013130000000004</v>
      </c>
      <c r="K17" s="16">
        <v>86.889809</v>
      </c>
      <c r="L17" s="16">
        <v>87.772270000000006</v>
      </c>
      <c r="M17" s="16">
        <v>88.648026000000002</v>
      </c>
      <c r="N17" s="16">
        <v>89.503478999999999</v>
      </c>
      <c r="O17" s="16">
        <v>90.324584999999999</v>
      </c>
      <c r="P17" s="16">
        <v>91.099731000000006</v>
      </c>
      <c r="Q17" s="16">
        <v>91.856583000000001</v>
      </c>
      <c r="R17" s="16">
        <v>92.619986999999995</v>
      </c>
      <c r="S17" s="16">
        <v>93.361687000000003</v>
      </c>
      <c r="T17" s="16">
        <v>94.051024999999996</v>
      </c>
      <c r="U17" s="16">
        <v>94.733063000000001</v>
      </c>
      <c r="V17" s="16">
        <v>95.449332999999996</v>
      </c>
      <c r="W17" s="16">
        <v>96.199455</v>
      </c>
      <c r="X17" s="16">
        <v>96.957245</v>
      </c>
      <c r="Y17" s="16">
        <v>97.713736999999995</v>
      </c>
      <c r="Z17" s="16">
        <v>98.475150999999997</v>
      </c>
      <c r="AA17" s="16">
        <v>99.231009999999998</v>
      </c>
      <c r="AB17" s="16">
        <v>99.989936999999998</v>
      </c>
      <c r="AC17" s="16">
        <v>100.75046500000001</v>
      </c>
      <c r="AD17" s="16">
        <v>101.50308200000001</v>
      </c>
      <c r="AE17" s="16">
        <v>102.26664</v>
      </c>
      <c r="AF17" s="16">
        <v>103.05349699999999</v>
      </c>
      <c r="AG17" s="16">
        <v>103.863365</v>
      </c>
      <c r="AH17" s="16">
        <v>104.687248</v>
      </c>
      <c r="AI17" s="16">
        <v>105.51290899999999</v>
      </c>
      <c r="AJ17" s="16">
        <v>106.325394</v>
      </c>
      <c r="AK17" s="16">
        <v>107.12827299999999</v>
      </c>
      <c r="AL17" s="16">
        <v>107.928482</v>
      </c>
      <c r="AM17" s="12">
        <v>8.4399999999999996E-3</v>
      </c>
    </row>
    <row r="18" spans="1:39" ht="15" customHeight="1" x14ac:dyDescent="0.25">
      <c r="A18" s="11" t="s">
        <v>334</v>
      </c>
      <c r="B18" s="14" t="s">
        <v>333</v>
      </c>
      <c r="C18" s="16">
        <v>28.870884</v>
      </c>
      <c r="D18" s="16">
        <v>29.110094</v>
      </c>
      <c r="E18" s="16">
        <v>29.380239</v>
      </c>
      <c r="F18" s="16">
        <v>29.680817000000001</v>
      </c>
      <c r="G18" s="16">
        <v>30.01416</v>
      </c>
      <c r="H18" s="16">
        <v>30.373581000000001</v>
      </c>
      <c r="I18" s="16">
        <v>30.756231</v>
      </c>
      <c r="J18" s="16">
        <v>31.153684999999999</v>
      </c>
      <c r="K18" s="16">
        <v>31.553374999999999</v>
      </c>
      <c r="L18" s="16">
        <v>31.957239000000001</v>
      </c>
      <c r="M18" s="16">
        <v>32.351424999999999</v>
      </c>
      <c r="N18" s="16">
        <v>32.732346</v>
      </c>
      <c r="O18" s="16">
        <v>33.110371000000001</v>
      </c>
      <c r="P18" s="16">
        <v>33.492550000000001</v>
      </c>
      <c r="Q18" s="16">
        <v>33.875225</v>
      </c>
      <c r="R18" s="16">
        <v>34.257373999999999</v>
      </c>
      <c r="S18" s="16">
        <v>34.636684000000002</v>
      </c>
      <c r="T18" s="16">
        <v>35.013767000000001</v>
      </c>
      <c r="U18" s="16">
        <v>35.396408000000001</v>
      </c>
      <c r="V18" s="16">
        <v>35.785556999999997</v>
      </c>
      <c r="W18" s="16">
        <v>36.181156000000001</v>
      </c>
      <c r="X18" s="16">
        <v>36.573303000000003</v>
      </c>
      <c r="Y18" s="16">
        <v>36.961632000000002</v>
      </c>
      <c r="Z18" s="16">
        <v>37.346927999999998</v>
      </c>
      <c r="AA18" s="16">
        <v>37.722346999999999</v>
      </c>
      <c r="AB18" s="16">
        <v>38.090381999999998</v>
      </c>
      <c r="AC18" s="16">
        <v>38.449061999999998</v>
      </c>
      <c r="AD18" s="16">
        <v>38.806964999999998</v>
      </c>
      <c r="AE18" s="16">
        <v>39.162478999999998</v>
      </c>
      <c r="AF18" s="16">
        <v>39.514823999999997</v>
      </c>
      <c r="AG18" s="16">
        <v>39.860396999999999</v>
      </c>
      <c r="AH18" s="16">
        <v>40.201298000000001</v>
      </c>
      <c r="AI18" s="16">
        <v>40.538223000000002</v>
      </c>
      <c r="AJ18" s="16">
        <v>40.868777999999999</v>
      </c>
      <c r="AK18" s="16">
        <v>41.197082999999999</v>
      </c>
      <c r="AL18" s="16">
        <v>41.520843999999997</v>
      </c>
      <c r="AM18" s="12">
        <v>1.0499E-2</v>
      </c>
    </row>
    <row r="19" spans="1:39" ht="15" customHeight="1" x14ac:dyDescent="0.25">
      <c r="A19" s="11" t="s">
        <v>332</v>
      </c>
      <c r="B19" s="14" t="s">
        <v>331</v>
      </c>
      <c r="C19" s="16">
        <v>5.9651449999999997</v>
      </c>
      <c r="D19" s="16">
        <v>5.842867</v>
      </c>
      <c r="E19" s="16">
        <v>5.7422570000000004</v>
      </c>
      <c r="F19" s="16">
        <v>5.664587</v>
      </c>
      <c r="G19" s="16">
        <v>5.591901</v>
      </c>
      <c r="H19" s="16">
        <v>5.5249009999999998</v>
      </c>
      <c r="I19" s="16">
        <v>5.4724190000000004</v>
      </c>
      <c r="J19" s="16">
        <v>5.4366110000000001</v>
      </c>
      <c r="K19" s="16">
        <v>5.4080779999999997</v>
      </c>
      <c r="L19" s="16">
        <v>5.3852890000000002</v>
      </c>
      <c r="M19" s="16">
        <v>5.3636999999999997</v>
      </c>
      <c r="N19" s="16">
        <v>5.3339619999999996</v>
      </c>
      <c r="O19" s="16">
        <v>5.2942289999999996</v>
      </c>
      <c r="P19" s="16">
        <v>5.2481910000000003</v>
      </c>
      <c r="Q19" s="16">
        <v>5.2009930000000004</v>
      </c>
      <c r="R19" s="16">
        <v>5.1527520000000004</v>
      </c>
      <c r="S19" s="16">
        <v>5.1028390000000003</v>
      </c>
      <c r="T19" s="16">
        <v>5.0512949999999996</v>
      </c>
      <c r="U19" s="16">
        <v>5.0028829999999997</v>
      </c>
      <c r="V19" s="16">
        <v>4.9613519999999998</v>
      </c>
      <c r="W19" s="16">
        <v>4.9264330000000003</v>
      </c>
      <c r="X19" s="16">
        <v>4.8956869999999997</v>
      </c>
      <c r="Y19" s="16">
        <v>4.8674160000000004</v>
      </c>
      <c r="Z19" s="16">
        <v>4.845345</v>
      </c>
      <c r="AA19" s="16">
        <v>4.827591</v>
      </c>
      <c r="AB19" s="16">
        <v>4.8110140000000001</v>
      </c>
      <c r="AC19" s="16">
        <v>4.7944060000000004</v>
      </c>
      <c r="AD19" s="16">
        <v>4.7781169999999999</v>
      </c>
      <c r="AE19" s="16">
        <v>4.7604150000000001</v>
      </c>
      <c r="AF19" s="16">
        <v>4.7404469999999996</v>
      </c>
      <c r="AG19" s="16">
        <v>4.7157249999999999</v>
      </c>
      <c r="AH19" s="16">
        <v>4.6889399999999997</v>
      </c>
      <c r="AI19" s="16">
        <v>4.6605369999999997</v>
      </c>
      <c r="AJ19" s="16">
        <v>4.6291890000000002</v>
      </c>
      <c r="AK19" s="16">
        <v>4.5970319999999996</v>
      </c>
      <c r="AL19" s="16">
        <v>4.5634300000000003</v>
      </c>
      <c r="AM19" s="12">
        <v>-7.2430000000000003E-3</v>
      </c>
    </row>
    <row r="20" spans="1:39" ht="15" customHeight="1" x14ac:dyDescent="0.2">
      <c r="A20" s="11" t="s">
        <v>330</v>
      </c>
      <c r="B20" s="10" t="s">
        <v>81</v>
      </c>
      <c r="C20" s="15">
        <v>115.384918</v>
      </c>
      <c r="D20" s="15">
        <v>116.055977</v>
      </c>
      <c r="E20" s="15">
        <v>116.945877</v>
      </c>
      <c r="F20" s="15">
        <v>117.99067700000001</v>
      </c>
      <c r="G20" s="15">
        <v>119.07165500000001</v>
      </c>
      <c r="H20" s="15">
        <v>120.20013400000001</v>
      </c>
      <c r="I20" s="15">
        <v>121.375839</v>
      </c>
      <c r="J20" s="15">
        <v>122.603424</v>
      </c>
      <c r="K20" s="15">
        <v>123.851265</v>
      </c>
      <c r="L20" s="15">
        <v>125.114799</v>
      </c>
      <c r="M20" s="15">
        <v>126.363152</v>
      </c>
      <c r="N20" s="15">
        <v>127.56978599999999</v>
      </c>
      <c r="O20" s="15">
        <v>128.729187</v>
      </c>
      <c r="P20" s="15">
        <v>129.84046900000001</v>
      </c>
      <c r="Q20" s="15">
        <v>130.93279999999999</v>
      </c>
      <c r="R20" s="15">
        <v>132.03012100000001</v>
      </c>
      <c r="S20" s="15">
        <v>133.101212</v>
      </c>
      <c r="T20" s="15">
        <v>134.11608899999999</v>
      </c>
      <c r="U20" s="15">
        <v>135.13235499999999</v>
      </c>
      <c r="V20" s="15">
        <v>136.19624300000001</v>
      </c>
      <c r="W20" s="15">
        <v>137.307053</v>
      </c>
      <c r="X20" s="15">
        <v>138.42623900000001</v>
      </c>
      <c r="Y20" s="15">
        <v>139.54278600000001</v>
      </c>
      <c r="Z20" s="15">
        <v>140.66743500000001</v>
      </c>
      <c r="AA20" s="15">
        <v>141.780945</v>
      </c>
      <c r="AB20" s="15">
        <v>142.89134200000001</v>
      </c>
      <c r="AC20" s="15">
        <v>143.99392700000001</v>
      </c>
      <c r="AD20" s="15">
        <v>145.088165</v>
      </c>
      <c r="AE20" s="15">
        <v>146.18954500000001</v>
      </c>
      <c r="AF20" s="15">
        <v>147.30877699999999</v>
      </c>
      <c r="AG20" s="15">
        <v>148.43948399999999</v>
      </c>
      <c r="AH20" s="15">
        <v>149.577484</v>
      </c>
      <c r="AI20" s="15">
        <v>150.71167</v>
      </c>
      <c r="AJ20" s="15">
        <v>151.823364</v>
      </c>
      <c r="AK20" s="15">
        <v>152.92237900000001</v>
      </c>
      <c r="AL20" s="15">
        <v>154.012756</v>
      </c>
      <c r="AM20" s="8">
        <v>8.3569999999999998E-3</v>
      </c>
    </row>
    <row r="22" spans="1:39" ht="15" customHeight="1" x14ac:dyDescent="0.2">
      <c r="A22" s="11" t="s">
        <v>329</v>
      </c>
      <c r="B22" s="10" t="s">
        <v>328</v>
      </c>
      <c r="C22" s="9">
        <v>1695.087769</v>
      </c>
      <c r="D22" s="9">
        <v>1703.2651370000001</v>
      </c>
      <c r="E22" s="9">
        <v>1711.678345</v>
      </c>
      <c r="F22" s="9">
        <v>1720.0626219999999</v>
      </c>
      <c r="G22" s="9">
        <v>1728.098999</v>
      </c>
      <c r="H22" s="9">
        <v>1735.8942870000001</v>
      </c>
      <c r="I22" s="9">
        <v>1743.393188</v>
      </c>
      <c r="J22" s="9">
        <v>1750.689453</v>
      </c>
      <c r="K22" s="9">
        <v>1757.908447</v>
      </c>
      <c r="L22" s="9">
        <v>1765.0195309999999</v>
      </c>
      <c r="M22" s="9">
        <v>1772.1107179999999</v>
      </c>
      <c r="N22" s="9">
        <v>1779.2066649999999</v>
      </c>
      <c r="O22" s="9">
        <v>1786.19165</v>
      </c>
      <c r="P22" s="9">
        <v>1792.9418949999999</v>
      </c>
      <c r="Q22" s="9">
        <v>1799.5736079999999</v>
      </c>
      <c r="R22" s="9">
        <v>1806.201172</v>
      </c>
      <c r="S22" s="9">
        <v>1812.731689</v>
      </c>
      <c r="T22" s="9">
        <v>1819.026245</v>
      </c>
      <c r="U22" s="9">
        <v>1825.198975</v>
      </c>
      <c r="V22" s="9">
        <v>1831.396606</v>
      </c>
      <c r="W22" s="9">
        <v>1837.6259769999999</v>
      </c>
      <c r="X22" s="9">
        <v>1843.8592530000001</v>
      </c>
      <c r="Y22" s="9">
        <v>1850.069336</v>
      </c>
      <c r="Z22" s="9">
        <v>1856.255615</v>
      </c>
      <c r="AA22" s="9">
        <v>1862.4345699999999</v>
      </c>
      <c r="AB22" s="9">
        <v>1868.645996</v>
      </c>
      <c r="AC22" s="9">
        <v>1874.902466</v>
      </c>
      <c r="AD22" s="9">
        <v>1881.10376</v>
      </c>
      <c r="AE22" s="9">
        <v>1887.353638</v>
      </c>
      <c r="AF22" s="9">
        <v>1893.716797</v>
      </c>
      <c r="AG22" s="9">
        <v>1900.2357179999999</v>
      </c>
      <c r="AH22" s="9">
        <v>1906.8366699999999</v>
      </c>
      <c r="AI22" s="9">
        <v>1913.4567870000001</v>
      </c>
      <c r="AJ22" s="9">
        <v>1920.0541989999999</v>
      </c>
      <c r="AK22" s="9">
        <v>1926.603394</v>
      </c>
      <c r="AL22" s="9">
        <v>1933.1583250000001</v>
      </c>
      <c r="AM22" s="8">
        <v>3.7309999999999999E-3</v>
      </c>
    </row>
    <row r="24" spans="1:39" ht="15" customHeight="1" x14ac:dyDescent="0.2">
      <c r="B24" s="10" t="s">
        <v>327</v>
      </c>
    </row>
    <row r="25" spans="1:39" ht="15" customHeight="1" x14ac:dyDescent="0.2">
      <c r="B25" s="10" t="s">
        <v>326</v>
      </c>
    </row>
    <row r="26" spans="1:39" ht="15" customHeight="1" x14ac:dyDescent="0.25">
      <c r="A26" s="11" t="s">
        <v>325</v>
      </c>
      <c r="B26" s="14" t="s">
        <v>322</v>
      </c>
      <c r="C26" s="17">
        <v>95.092170999999993</v>
      </c>
      <c r="D26" s="17">
        <v>91.514304999999993</v>
      </c>
      <c r="E26" s="17">
        <v>93.235954000000007</v>
      </c>
      <c r="F26" s="17">
        <v>93.205330000000004</v>
      </c>
      <c r="G26" s="17">
        <v>92.119431000000006</v>
      </c>
      <c r="H26" s="17">
        <v>90.596267999999995</v>
      </c>
      <c r="I26" s="17">
        <v>89.305228999999997</v>
      </c>
      <c r="J26" s="17">
        <v>88.062706000000006</v>
      </c>
      <c r="K26" s="17">
        <v>86.945023000000006</v>
      </c>
      <c r="L26" s="17">
        <v>85.989020999999994</v>
      </c>
      <c r="M26" s="17">
        <v>85.068664999999996</v>
      </c>
      <c r="N26" s="17">
        <v>84.170921000000007</v>
      </c>
      <c r="O26" s="17">
        <v>83.288025000000005</v>
      </c>
      <c r="P26" s="17">
        <v>82.493506999999994</v>
      </c>
      <c r="Q26" s="17">
        <v>81.758041000000006</v>
      </c>
      <c r="R26" s="17">
        <v>81.003342000000004</v>
      </c>
      <c r="S26" s="17">
        <v>80.306365999999997</v>
      </c>
      <c r="T26" s="17">
        <v>79.661468999999997</v>
      </c>
      <c r="U26" s="17">
        <v>79.070610000000002</v>
      </c>
      <c r="V26" s="17">
        <v>78.507644999999997</v>
      </c>
      <c r="W26" s="17">
        <v>77.900688000000002</v>
      </c>
      <c r="X26" s="17">
        <v>77.315749999999994</v>
      </c>
      <c r="Y26" s="17">
        <v>76.757064999999997</v>
      </c>
      <c r="Z26" s="17">
        <v>76.239440999999999</v>
      </c>
      <c r="AA26" s="17">
        <v>75.742728999999997</v>
      </c>
      <c r="AB26" s="17">
        <v>75.246230999999995</v>
      </c>
      <c r="AC26" s="17">
        <v>74.741257000000004</v>
      </c>
      <c r="AD26" s="17">
        <v>74.238433999999998</v>
      </c>
      <c r="AE26" s="17">
        <v>73.729491999999993</v>
      </c>
      <c r="AF26" s="17">
        <v>73.223419000000007</v>
      </c>
      <c r="AG26" s="17">
        <v>72.72551</v>
      </c>
      <c r="AH26" s="17">
        <v>72.229293999999996</v>
      </c>
      <c r="AI26" s="17">
        <v>71.727997000000002</v>
      </c>
      <c r="AJ26" s="17">
        <v>71.198562999999993</v>
      </c>
      <c r="AK26" s="17">
        <v>70.677345000000003</v>
      </c>
      <c r="AL26" s="17">
        <v>70.151375000000002</v>
      </c>
      <c r="AM26" s="12">
        <v>-7.7879999999999998E-3</v>
      </c>
    </row>
    <row r="27" spans="1:39" ht="15" customHeight="1" x14ac:dyDescent="0.25">
      <c r="A27" s="11" t="s">
        <v>324</v>
      </c>
      <c r="B27" s="14" t="s">
        <v>320</v>
      </c>
      <c r="C27" s="17">
        <v>178.03015099999999</v>
      </c>
      <c r="D27" s="17">
        <v>172.393204</v>
      </c>
      <c r="E27" s="17">
        <v>173.363068</v>
      </c>
      <c r="F27" s="17">
        <v>172.74105800000001</v>
      </c>
      <c r="G27" s="17">
        <v>171.112427</v>
      </c>
      <c r="H27" s="17">
        <v>168.358643</v>
      </c>
      <c r="I27" s="17">
        <v>165.76492300000001</v>
      </c>
      <c r="J27" s="17">
        <v>163.261414</v>
      </c>
      <c r="K27" s="17">
        <v>161.146973</v>
      </c>
      <c r="L27" s="17">
        <v>159.129715</v>
      </c>
      <c r="M27" s="17">
        <v>157.06019599999999</v>
      </c>
      <c r="N27" s="17">
        <v>154.862381</v>
      </c>
      <c r="O27" s="17">
        <v>153.01290900000001</v>
      </c>
      <c r="P27" s="17">
        <v>151.354218</v>
      </c>
      <c r="Q27" s="17">
        <v>149.927246</v>
      </c>
      <c r="R27" s="17">
        <v>148.44683800000001</v>
      </c>
      <c r="S27" s="17">
        <v>147.19064299999999</v>
      </c>
      <c r="T27" s="17">
        <v>145.94107099999999</v>
      </c>
      <c r="U27" s="17">
        <v>145.062759</v>
      </c>
      <c r="V27" s="17">
        <v>143.89093</v>
      </c>
      <c r="W27" s="17">
        <v>142.56426999999999</v>
      </c>
      <c r="X27" s="17">
        <v>141.70538300000001</v>
      </c>
      <c r="Y27" s="17">
        <v>140.520813</v>
      </c>
      <c r="Z27" s="17">
        <v>139.61462399999999</v>
      </c>
      <c r="AA27" s="17">
        <v>138.74221800000001</v>
      </c>
      <c r="AB27" s="17">
        <v>137.95391799999999</v>
      </c>
      <c r="AC27" s="17">
        <v>137.00166300000001</v>
      </c>
      <c r="AD27" s="17">
        <v>136.081818</v>
      </c>
      <c r="AE27" s="17">
        <v>135.21374499999999</v>
      </c>
      <c r="AF27" s="17">
        <v>134.201843</v>
      </c>
      <c r="AG27" s="17">
        <v>133.031204</v>
      </c>
      <c r="AH27" s="17">
        <v>131.96632399999999</v>
      </c>
      <c r="AI27" s="17">
        <v>130.84097299999999</v>
      </c>
      <c r="AJ27" s="17">
        <v>129.76594499999999</v>
      </c>
      <c r="AK27" s="17">
        <v>128.76866100000001</v>
      </c>
      <c r="AL27" s="17">
        <v>127.432068</v>
      </c>
      <c r="AM27" s="12">
        <v>-8.8489999999999992E-3</v>
      </c>
    </row>
    <row r="28" spans="1:39" ht="15" customHeight="1" x14ac:dyDescent="0.2">
      <c r="B28" s="10" t="s">
        <v>157</v>
      </c>
    </row>
    <row r="29" spans="1:39" ht="15" customHeight="1" x14ac:dyDescent="0.25">
      <c r="A29" s="11" t="s">
        <v>323</v>
      </c>
      <c r="B29" s="14" t="s">
        <v>322</v>
      </c>
      <c r="C29" s="17">
        <v>56.098671000000003</v>
      </c>
      <c r="D29" s="17">
        <v>53.728748000000003</v>
      </c>
      <c r="E29" s="17">
        <v>54.470486000000001</v>
      </c>
      <c r="F29" s="17">
        <v>54.187171999999997</v>
      </c>
      <c r="G29" s="17">
        <v>53.306804999999997</v>
      </c>
      <c r="H29" s="17">
        <v>52.189968</v>
      </c>
      <c r="I29" s="17">
        <v>51.224949000000002</v>
      </c>
      <c r="J29" s="17">
        <v>50.301727</v>
      </c>
      <c r="K29" s="17">
        <v>49.459358000000002</v>
      </c>
      <c r="L29" s="17">
        <v>48.718451999999999</v>
      </c>
      <c r="M29" s="17">
        <v>48.004147000000003</v>
      </c>
      <c r="N29" s="17">
        <v>47.308121</v>
      </c>
      <c r="O29" s="17">
        <v>46.628830000000001</v>
      </c>
      <c r="P29" s="17">
        <v>46.010139000000002</v>
      </c>
      <c r="Q29" s="17">
        <v>45.431896000000002</v>
      </c>
      <c r="R29" s="17">
        <v>44.847355</v>
      </c>
      <c r="S29" s="17">
        <v>44.301296000000001</v>
      </c>
      <c r="T29" s="17">
        <v>43.793467999999997</v>
      </c>
      <c r="U29" s="17">
        <v>43.321640000000002</v>
      </c>
      <c r="V29" s="17">
        <v>42.867637999999999</v>
      </c>
      <c r="W29" s="17">
        <v>42.392024999999997</v>
      </c>
      <c r="X29" s="17">
        <v>41.931480000000001</v>
      </c>
      <c r="Y29" s="17">
        <v>41.488750000000003</v>
      </c>
      <c r="Z29" s="17">
        <v>41.071629000000001</v>
      </c>
      <c r="AA29" s="17">
        <v>40.668666999999999</v>
      </c>
      <c r="AB29" s="17">
        <v>40.267783999999999</v>
      </c>
      <c r="AC29" s="17">
        <v>39.864078999999997</v>
      </c>
      <c r="AD29" s="17">
        <v>39.465355000000002</v>
      </c>
      <c r="AE29" s="17">
        <v>39.065010000000001</v>
      </c>
      <c r="AF29" s="17">
        <v>38.666508</v>
      </c>
      <c r="AG29" s="17">
        <v>38.271835000000003</v>
      </c>
      <c r="AH29" s="17">
        <v>37.87912</v>
      </c>
      <c r="AI29" s="17">
        <v>37.486080000000001</v>
      </c>
      <c r="AJ29" s="17">
        <v>37.081538999999999</v>
      </c>
      <c r="AK29" s="17">
        <v>36.684947999999999</v>
      </c>
      <c r="AL29" s="17">
        <v>36.288479000000002</v>
      </c>
      <c r="AM29" s="12">
        <v>-1.1476E-2</v>
      </c>
    </row>
    <row r="30" spans="1:39" ht="15" customHeight="1" x14ac:dyDescent="0.25">
      <c r="A30" s="11" t="s">
        <v>321</v>
      </c>
      <c r="B30" s="14" t="s">
        <v>320</v>
      </c>
      <c r="C30" s="17">
        <v>105.0271</v>
      </c>
      <c r="D30" s="17">
        <v>101.213371</v>
      </c>
      <c r="E30" s="17">
        <v>101.282501</v>
      </c>
      <c r="F30" s="17">
        <v>100.42718499999999</v>
      </c>
      <c r="G30" s="17">
        <v>99.017723000000004</v>
      </c>
      <c r="H30" s="17">
        <v>96.986687000000003</v>
      </c>
      <c r="I30" s="17">
        <v>95.081778999999997</v>
      </c>
      <c r="J30" s="17">
        <v>93.255500999999995</v>
      </c>
      <c r="K30" s="17">
        <v>91.669715999999994</v>
      </c>
      <c r="L30" s="17">
        <v>90.157477999999998</v>
      </c>
      <c r="M30" s="17">
        <v>88.628883000000002</v>
      </c>
      <c r="N30" s="17">
        <v>87.040131000000002</v>
      </c>
      <c r="O30" s="17">
        <v>85.664330000000007</v>
      </c>
      <c r="P30" s="17">
        <v>84.416686999999996</v>
      </c>
      <c r="Q30" s="17">
        <v>83.312652999999997</v>
      </c>
      <c r="R30" s="17">
        <v>82.187325000000001</v>
      </c>
      <c r="S30" s="17">
        <v>81.198250000000002</v>
      </c>
      <c r="T30" s="17">
        <v>80.230323999999996</v>
      </c>
      <c r="U30" s="17">
        <v>79.477783000000002</v>
      </c>
      <c r="V30" s="17">
        <v>78.568961999999999</v>
      </c>
      <c r="W30" s="17">
        <v>77.580673000000004</v>
      </c>
      <c r="X30" s="17">
        <v>76.852608000000004</v>
      </c>
      <c r="Y30" s="17">
        <v>75.954346000000001</v>
      </c>
      <c r="Z30" s="17">
        <v>75.213036000000002</v>
      </c>
      <c r="AA30" s="17">
        <v>74.495086999999998</v>
      </c>
      <c r="AB30" s="17">
        <v>73.825607000000005</v>
      </c>
      <c r="AC30" s="17">
        <v>73.071349999999995</v>
      </c>
      <c r="AD30" s="17">
        <v>72.341469000000004</v>
      </c>
      <c r="AE30" s="17">
        <v>71.641975000000002</v>
      </c>
      <c r="AF30" s="17">
        <v>70.866905000000003</v>
      </c>
      <c r="AG30" s="17">
        <v>70.007744000000002</v>
      </c>
      <c r="AH30" s="17">
        <v>69.206940000000003</v>
      </c>
      <c r="AI30" s="17">
        <v>68.379372000000004</v>
      </c>
      <c r="AJ30" s="17">
        <v>67.584518000000003</v>
      </c>
      <c r="AK30" s="17">
        <v>66.837142999999998</v>
      </c>
      <c r="AL30" s="17">
        <v>65.919105999999999</v>
      </c>
      <c r="AM30" s="12">
        <v>-1.2533000000000001E-2</v>
      </c>
    </row>
    <row r="32" spans="1:39" ht="15" customHeight="1" x14ac:dyDescent="0.2">
      <c r="B32" s="10" t="s">
        <v>150</v>
      </c>
    </row>
    <row r="33" spans="1:39" ht="15" customHeight="1" x14ac:dyDescent="0.2">
      <c r="B33" s="10" t="s">
        <v>149</v>
      </c>
    </row>
    <row r="34" spans="1:39" ht="15" customHeight="1" x14ac:dyDescent="0.25">
      <c r="A34" s="11" t="s">
        <v>319</v>
      </c>
      <c r="B34" s="14" t="s">
        <v>282</v>
      </c>
      <c r="C34" s="16">
        <v>0.33109499999999997</v>
      </c>
      <c r="D34" s="16">
        <v>0.327905</v>
      </c>
      <c r="E34" s="16">
        <v>0.34986400000000001</v>
      </c>
      <c r="F34" s="16">
        <v>0.36069800000000002</v>
      </c>
      <c r="G34" s="16">
        <v>0.359427</v>
      </c>
      <c r="H34" s="16">
        <v>0.35677999999999999</v>
      </c>
      <c r="I34" s="16">
        <v>0.35455599999999998</v>
      </c>
      <c r="J34" s="16">
        <v>0.35170400000000002</v>
      </c>
      <c r="K34" s="16">
        <v>0.34914699999999999</v>
      </c>
      <c r="L34" s="16">
        <v>0.347889</v>
      </c>
      <c r="M34" s="16">
        <v>0.34637800000000002</v>
      </c>
      <c r="N34" s="16">
        <v>0.34452100000000002</v>
      </c>
      <c r="O34" s="16">
        <v>0.34298299999999998</v>
      </c>
      <c r="P34" s="16">
        <v>0.34165299999999998</v>
      </c>
      <c r="Q34" s="16">
        <v>0.34039599999999998</v>
      </c>
      <c r="R34" s="16">
        <v>0.33917599999999998</v>
      </c>
      <c r="S34" s="16">
        <v>0.33799099999999999</v>
      </c>
      <c r="T34" s="16">
        <v>0.33679599999999998</v>
      </c>
      <c r="U34" s="16">
        <v>0.335669</v>
      </c>
      <c r="V34" s="16">
        <v>0.33473900000000001</v>
      </c>
      <c r="W34" s="16">
        <v>0.33352599999999999</v>
      </c>
      <c r="X34" s="16">
        <v>0.33240700000000001</v>
      </c>
      <c r="Y34" s="16">
        <v>0.33133499999999999</v>
      </c>
      <c r="Z34" s="16">
        <v>0.33021499999999998</v>
      </c>
      <c r="AA34" s="16">
        <v>0.32914700000000002</v>
      </c>
      <c r="AB34" s="16">
        <v>0.32813399999999998</v>
      </c>
      <c r="AC34" s="16">
        <v>0.32713399999999998</v>
      </c>
      <c r="AD34" s="16">
        <v>0.32601000000000002</v>
      </c>
      <c r="AE34" s="16">
        <v>0.32484299999999999</v>
      </c>
      <c r="AF34" s="16">
        <v>0.32364900000000002</v>
      </c>
      <c r="AG34" s="16">
        <v>0.32249299999999997</v>
      </c>
      <c r="AH34" s="16">
        <v>0.32125100000000001</v>
      </c>
      <c r="AI34" s="16">
        <v>0.32011699999999998</v>
      </c>
      <c r="AJ34" s="16">
        <v>0.31889800000000001</v>
      </c>
      <c r="AK34" s="16">
        <v>0.31768999999999997</v>
      </c>
      <c r="AL34" s="16">
        <v>0.3165</v>
      </c>
      <c r="AM34" s="12">
        <v>-1.041E-3</v>
      </c>
    </row>
    <row r="35" spans="1:39" ht="15" customHeight="1" x14ac:dyDescent="0.25">
      <c r="A35" s="11" t="s">
        <v>318</v>
      </c>
      <c r="B35" s="14" t="s">
        <v>296</v>
      </c>
      <c r="C35" s="16">
        <v>0.79424099999999997</v>
      </c>
      <c r="D35" s="16">
        <v>0.84336500000000003</v>
      </c>
      <c r="E35" s="16">
        <v>0.73459399999999997</v>
      </c>
      <c r="F35" s="16">
        <v>0.76136999999999999</v>
      </c>
      <c r="G35" s="16">
        <v>0.762741</v>
      </c>
      <c r="H35" s="16">
        <v>0.76149199999999995</v>
      </c>
      <c r="I35" s="16">
        <v>0.76166900000000004</v>
      </c>
      <c r="J35" s="16">
        <v>0.76051100000000005</v>
      </c>
      <c r="K35" s="16">
        <v>0.760795</v>
      </c>
      <c r="L35" s="16">
        <v>0.763733</v>
      </c>
      <c r="M35" s="16">
        <v>0.76635500000000001</v>
      </c>
      <c r="N35" s="16">
        <v>0.76914899999999997</v>
      </c>
      <c r="O35" s="16">
        <v>0.77286900000000003</v>
      </c>
      <c r="P35" s="16">
        <v>0.77758700000000003</v>
      </c>
      <c r="Q35" s="16">
        <v>0.78281400000000001</v>
      </c>
      <c r="R35" s="16">
        <v>0.78798699999999999</v>
      </c>
      <c r="S35" s="16">
        <v>0.79411100000000001</v>
      </c>
      <c r="T35" s="16">
        <v>0.79981599999999997</v>
      </c>
      <c r="U35" s="16">
        <v>0.805894</v>
      </c>
      <c r="V35" s="16">
        <v>0.81205400000000005</v>
      </c>
      <c r="W35" s="16">
        <v>0.81796999999999997</v>
      </c>
      <c r="X35" s="16">
        <v>0.82358500000000001</v>
      </c>
      <c r="Y35" s="16">
        <v>0.82877599999999996</v>
      </c>
      <c r="Z35" s="16">
        <v>0.83424900000000002</v>
      </c>
      <c r="AA35" s="16">
        <v>0.83933800000000003</v>
      </c>
      <c r="AB35" s="16">
        <v>0.84389899999999995</v>
      </c>
      <c r="AC35" s="16">
        <v>0.84822699999999995</v>
      </c>
      <c r="AD35" s="16">
        <v>0.85227600000000003</v>
      </c>
      <c r="AE35" s="16">
        <v>0.85544299999999995</v>
      </c>
      <c r="AF35" s="16">
        <v>0.85815900000000001</v>
      </c>
      <c r="AG35" s="16">
        <v>0.86059699999999995</v>
      </c>
      <c r="AH35" s="16">
        <v>0.86277099999999995</v>
      </c>
      <c r="AI35" s="16">
        <v>0.86440799999999995</v>
      </c>
      <c r="AJ35" s="16">
        <v>0.86468</v>
      </c>
      <c r="AK35" s="16">
        <v>0.86427500000000002</v>
      </c>
      <c r="AL35" s="16">
        <v>0.86342600000000003</v>
      </c>
      <c r="AM35" s="12">
        <v>6.9200000000000002E-4</v>
      </c>
    </row>
    <row r="36" spans="1:39" ht="15" customHeight="1" x14ac:dyDescent="0.25">
      <c r="A36" s="11" t="s">
        <v>317</v>
      </c>
      <c r="B36" s="14" t="s">
        <v>280</v>
      </c>
      <c r="C36" s="16">
        <v>0.450959</v>
      </c>
      <c r="D36" s="16">
        <v>0.45558799999999999</v>
      </c>
      <c r="E36" s="16">
        <v>0.459874</v>
      </c>
      <c r="F36" s="16">
        <v>0.46384199999999998</v>
      </c>
      <c r="G36" s="16">
        <v>0.46623700000000001</v>
      </c>
      <c r="H36" s="16">
        <v>0.466061</v>
      </c>
      <c r="I36" s="16">
        <v>0.46663100000000002</v>
      </c>
      <c r="J36" s="16">
        <v>0.46639700000000001</v>
      </c>
      <c r="K36" s="16">
        <v>0.46641500000000002</v>
      </c>
      <c r="L36" s="16">
        <v>0.46759499999999998</v>
      </c>
      <c r="M36" s="16">
        <v>0.46865800000000002</v>
      </c>
      <c r="N36" s="16">
        <v>0.46926000000000001</v>
      </c>
      <c r="O36" s="16">
        <v>0.47000700000000001</v>
      </c>
      <c r="P36" s="16">
        <v>0.47092099999999998</v>
      </c>
      <c r="Q36" s="16">
        <v>0.47173100000000001</v>
      </c>
      <c r="R36" s="16">
        <v>0.472078</v>
      </c>
      <c r="S36" s="16">
        <v>0.472246</v>
      </c>
      <c r="T36" s="16">
        <v>0.472215</v>
      </c>
      <c r="U36" s="16">
        <v>0.471744</v>
      </c>
      <c r="V36" s="16">
        <v>0.47098499999999999</v>
      </c>
      <c r="W36" s="16">
        <v>0.46973399999999998</v>
      </c>
      <c r="X36" s="16">
        <v>0.46838299999999999</v>
      </c>
      <c r="Y36" s="16">
        <v>0.46728599999999998</v>
      </c>
      <c r="Z36" s="16">
        <v>0.46671400000000002</v>
      </c>
      <c r="AA36" s="16">
        <v>0.46684100000000001</v>
      </c>
      <c r="AB36" s="16">
        <v>0.46763100000000002</v>
      </c>
      <c r="AC36" s="16">
        <v>0.46911000000000003</v>
      </c>
      <c r="AD36" s="16">
        <v>0.47096399999999999</v>
      </c>
      <c r="AE36" s="16">
        <v>0.472968</v>
      </c>
      <c r="AF36" s="16">
        <v>0.47503699999999999</v>
      </c>
      <c r="AG36" s="16">
        <v>0.47708099999999998</v>
      </c>
      <c r="AH36" s="16">
        <v>0.47911700000000002</v>
      </c>
      <c r="AI36" s="16">
        <v>0.481072</v>
      </c>
      <c r="AJ36" s="16">
        <v>0.48283399999999999</v>
      </c>
      <c r="AK36" s="16">
        <v>0.48449300000000001</v>
      </c>
      <c r="AL36" s="16">
        <v>0.48602200000000001</v>
      </c>
      <c r="AM36" s="12">
        <v>1.9040000000000001E-3</v>
      </c>
    </row>
    <row r="37" spans="1:39" ht="15" customHeight="1" x14ac:dyDescent="0.25">
      <c r="A37" s="11" t="s">
        <v>316</v>
      </c>
      <c r="B37" s="14" t="s">
        <v>89</v>
      </c>
      <c r="C37" s="16">
        <v>0.35520099999999999</v>
      </c>
      <c r="D37" s="16">
        <v>0.35081000000000001</v>
      </c>
      <c r="E37" s="16">
        <v>0.34687499999999999</v>
      </c>
      <c r="F37" s="16">
        <v>0.34366200000000002</v>
      </c>
      <c r="G37" s="16">
        <v>0.340835</v>
      </c>
      <c r="H37" s="16">
        <v>0.33843200000000001</v>
      </c>
      <c r="I37" s="16">
        <v>0.336455</v>
      </c>
      <c r="J37" s="16">
        <v>0.33421200000000001</v>
      </c>
      <c r="K37" s="16">
        <v>0.332347</v>
      </c>
      <c r="L37" s="16">
        <v>0.33089200000000002</v>
      </c>
      <c r="M37" s="16">
        <v>0.32984599999999997</v>
      </c>
      <c r="N37" s="16">
        <v>0.32913500000000001</v>
      </c>
      <c r="O37" s="16">
        <v>0.32874700000000001</v>
      </c>
      <c r="P37" s="16">
        <v>0.32867800000000003</v>
      </c>
      <c r="Q37" s="16">
        <v>0.32900000000000001</v>
      </c>
      <c r="R37" s="16">
        <v>0.32979000000000003</v>
      </c>
      <c r="S37" s="16">
        <v>0.33094499999999999</v>
      </c>
      <c r="T37" s="16">
        <v>0.33240199999999998</v>
      </c>
      <c r="U37" s="16">
        <v>0.33429900000000001</v>
      </c>
      <c r="V37" s="16">
        <v>0.33679199999999998</v>
      </c>
      <c r="W37" s="16">
        <v>0.33989799999999998</v>
      </c>
      <c r="X37" s="16">
        <v>0.34350700000000001</v>
      </c>
      <c r="Y37" s="16">
        <v>0.347132</v>
      </c>
      <c r="Z37" s="16">
        <v>0.35079300000000002</v>
      </c>
      <c r="AA37" s="16">
        <v>0.35443400000000003</v>
      </c>
      <c r="AB37" s="16">
        <v>0.35807099999999997</v>
      </c>
      <c r="AC37" s="16">
        <v>0.36168400000000001</v>
      </c>
      <c r="AD37" s="16">
        <v>0.365255</v>
      </c>
      <c r="AE37" s="16">
        <v>0.36882500000000001</v>
      </c>
      <c r="AF37" s="16">
        <v>0.37241999999999997</v>
      </c>
      <c r="AG37" s="16">
        <v>0.37602400000000002</v>
      </c>
      <c r="AH37" s="16">
        <v>0.37961299999999998</v>
      </c>
      <c r="AI37" s="16">
        <v>0.38315199999999999</v>
      </c>
      <c r="AJ37" s="16">
        <v>0.38658599999999999</v>
      </c>
      <c r="AK37" s="16">
        <v>0.38993699999999998</v>
      </c>
      <c r="AL37" s="16">
        <v>0.39322000000000001</v>
      </c>
      <c r="AM37" s="12">
        <v>3.362E-3</v>
      </c>
    </row>
    <row r="38" spans="1:39" ht="15" customHeight="1" x14ac:dyDescent="0.25">
      <c r="A38" s="11" t="s">
        <v>315</v>
      </c>
      <c r="B38" s="14" t="s">
        <v>93</v>
      </c>
      <c r="C38" s="16">
        <v>0.10791199999999999</v>
      </c>
      <c r="D38" s="16">
        <v>0.108876</v>
      </c>
      <c r="E38" s="16">
        <v>0.110093</v>
      </c>
      <c r="F38" s="16">
        <v>0.111487</v>
      </c>
      <c r="G38" s="16">
        <v>0.112918</v>
      </c>
      <c r="H38" s="16">
        <v>0.1144</v>
      </c>
      <c r="I38" s="16">
        <v>0.115934</v>
      </c>
      <c r="J38" s="16">
        <v>0.117524</v>
      </c>
      <c r="K38" s="16">
        <v>0.119134</v>
      </c>
      <c r="L38" s="16">
        <v>0.120757</v>
      </c>
      <c r="M38" s="16">
        <v>0.122359</v>
      </c>
      <c r="N38" s="16">
        <v>0.12390900000000001</v>
      </c>
      <c r="O38" s="16">
        <v>0.12540000000000001</v>
      </c>
      <c r="P38" s="16">
        <v>0.126833</v>
      </c>
      <c r="Q38" s="16">
        <v>0.12824199999999999</v>
      </c>
      <c r="R38" s="16">
        <v>0.12965599999999999</v>
      </c>
      <c r="S38" s="16">
        <v>0.13103699999999999</v>
      </c>
      <c r="T38" s="16">
        <v>0.132353</v>
      </c>
      <c r="U38" s="16">
        <v>0.13367100000000001</v>
      </c>
      <c r="V38" s="16">
        <v>0.135043</v>
      </c>
      <c r="W38" s="16">
        <v>0.13647000000000001</v>
      </c>
      <c r="X38" s="16">
        <v>0.137907</v>
      </c>
      <c r="Y38" s="16">
        <v>0.13933999999999999</v>
      </c>
      <c r="Z38" s="16">
        <v>0.14078299999999999</v>
      </c>
      <c r="AA38" s="16">
        <v>0.14221300000000001</v>
      </c>
      <c r="AB38" s="16">
        <v>0.14363899999999999</v>
      </c>
      <c r="AC38" s="16">
        <v>0.14505499999999999</v>
      </c>
      <c r="AD38" s="16">
        <v>0.14646200000000001</v>
      </c>
      <c r="AE38" s="16">
        <v>0.14787700000000001</v>
      </c>
      <c r="AF38" s="16">
        <v>0.149312</v>
      </c>
      <c r="AG38" s="16">
        <v>0.150759</v>
      </c>
      <c r="AH38" s="16">
        <v>0.15221399999999999</v>
      </c>
      <c r="AI38" s="16">
        <v>0.153665</v>
      </c>
      <c r="AJ38" s="16">
        <v>0.155088</v>
      </c>
      <c r="AK38" s="16">
        <v>0.156497</v>
      </c>
      <c r="AL38" s="16">
        <v>0.15789600000000001</v>
      </c>
      <c r="AM38" s="12">
        <v>1.0992999999999999E-2</v>
      </c>
    </row>
    <row r="39" spans="1:39" ht="15" customHeight="1" x14ac:dyDescent="0.25">
      <c r="A39" s="11" t="s">
        <v>314</v>
      </c>
      <c r="B39" s="14" t="s">
        <v>292</v>
      </c>
      <c r="C39" s="16">
        <v>0.20463500000000001</v>
      </c>
      <c r="D39" s="16">
        <v>0.20688300000000001</v>
      </c>
      <c r="E39" s="16">
        <v>0.20929600000000001</v>
      </c>
      <c r="F39" s="16">
        <v>0.21203900000000001</v>
      </c>
      <c r="G39" s="16">
        <v>0.214057</v>
      </c>
      <c r="H39" s="16">
        <v>0.215143</v>
      </c>
      <c r="I39" s="16">
        <v>0.21621699999999999</v>
      </c>
      <c r="J39" s="16">
        <v>0.21703</v>
      </c>
      <c r="K39" s="16">
        <v>0.21804200000000001</v>
      </c>
      <c r="L39" s="16">
        <v>0.219747</v>
      </c>
      <c r="M39" s="16">
        <v>0.221473</v>
      </c>
      <c r="N39" s="16">
        <v>0.223056</v>
      </c>
      <c r="O39" s="16">
        <v>0.22477800000000001</v>
      </c>
      <c r="P39" s="16">
        <v>0.22669700000000001</v>
      </c>
      <c r="Q39" s="16">
        <v>0.22873599999999999</v>
      </c>
      <c r="R39" s="16">
        <v>0.23091700000000001</v>
      </c>
      <c r="S39" s="16">
        <v>0.233149</v>
      </c>
      <c r="T39" s="16">
        <v>0.235399</v>
      </c>
      <c r="U39" s="16">
        <v>0.23777999999999999</v>
      </c>
      <c r="V39" s="16">
        <v>0.24031</v>
      </c>
      <c r="W39" s="16">
        <v>0.24283299999999999</v>
      </c>
      <c r="X39" s="16">
        <v>0.245391</v>
      </c>
      <c r="Y39" s="16">
        <v>0.248003</v>
      </c>
      <c r="Z39" s="16">
        <v>0.25066699999999997</v>
      </c>
      <c r="AA39" s="16">
        <v>0.25333099999999997</v>
      </c>
      <c r="AB39" s="16">
        <v>0.25600299999999998</v>
      </c>
      <c r="AC39" s="16">
        <v>0.25867800000000002</v>
      </c>
      <c r="AD39" s="16">
        <v>0.261266</v>
      </c>
      <c r="AE39" s="16">
        <v>0.26376100000000002</v>
      </c>
      <c r="AF39" s="16">
        <v>0.26621099999999998</v>
      </c>
      <c r="AG39" s="16">
        <v>0.26862799999999998</v>
      </c>
      <c r="AH39" s="16">
        <v>0.27104400000000001</v>
      </c>
      <c r="AI39" s="16">
        <v>0.273422</v>
      </c>
      <c r="AJ39" s="16">
        <v>0.27569100000000002</v>
      </c>
      <c r="AK39" s="16">
        <v>0.27791300000000002</v>
      </c>
      <c r="AL39" s="16">
        <v>0.28008300000000003</v>
      </c>
      <c r="AM39" s="12">
        <v>8.9499999999999996E-3</v>
      </c>
    </row>
    <row r="40" spans="1:39" ht="15" customHeight="1" x14ac:dyDescent="0.25">
      <c r="A40" s="11" t="s">
        <v>313</v>
      </c>
      <c r="B40" s="14" t="s">
        <v>312</v>
      </c>
      <c r="C40" s="16">
        <v>7.5429999999999997E-2</v>
      </c>
      <c r="D40" s="16">
        <v>7.4619000000000005E-2</v>
      </c>
      <c r="E40" s="16">
        <v>7.3887999999999995E-2</v>
      </c>
      <c r="F40" s="16">
        <v>7.3191999999999993E-2</v>
      </c>
      <c r="G40" s="16">
        <v>7.2461999999999999E-2</v>
      </c>
      <c r="H40" s="16">
        <v>7.1706000000000006E-2</v>
      </c>
      <c r="I40" s="16">
        <v>7.0934999999999998E-2</v>
      </c>
      <c r="J40" s="16">
        <v>7.0167999999999994E-2</v>
      </c>
      <c r="K40" s="16">
        <v>6.9453000000000001E-2</v>
      </c>
      <c r="L40" s="16">
        <v>6.8787000000000001E-2</v>
      </c>
      <c r="M40" s="16">
        <v>6.8158999999999997E-2</v>
      </c>
      <c r="N40" s="16">
        <v>6.7552000000000001E-2</v>
      </c>
      <c r="O40" s="16">
        <v>6.6965999999999998E-2</v>
      </c>
      <c r="P40" s="16">
        <v>6.6400000000000001E-2</v>
      </c>
      <c r="Q40" s="16">
        <v>6.5872E-2</v>
      </c>
      <c r="R40" s="16">
        <v>6.5407000000000007E-2</v>
      </c>
      <c r="S40" s="16">
        <v>6.4986000000000002E-2</v>
      </c>
      <c r="T40" s="16">
        <v>6.4596000000000001E-2</v>
      </c>
      <c r="U40" s="16">
        <v>6.4264000000000002E-2</v>
      </c>
      <c r="V40" s="16">
        <v>6.4015000000000002E-2</v>
      </c>
      <c r="W40" s="16">
        <v>6.3865000000000005E-2</v>
      </c>
      <c r="X40" s="16">
        <v>6.3791E-2</v>
      </c>
      <c r="Y40" s="16">
        <v>6.3799999999999996E-2</v>
      </c>
      <c r="Z40" s="16">
        <v>6.3906000000000004E-2</v>
      </c>
      <c r="AA40" s="16">
        <v>6.4103999999999994E-2</v>
      </c>
      <c r="AB40" s="16">
        <v>6.4394999999999994E-2</v>
      </c>
      <c r="AC40" s="16">
        <v>6.4768000000000006E-2</v>
      </c>
      <c r="AD40" s="16">
        <v>6.5145999999999996E-2</v>
      </c>
      <c r="AE40" s="16">
        <v>6.5537999999999999E-2</v>
      </c>
      <c r="AF40" s="16">
        <v>6.5950999999999996E-2</v>
      </c>
      <c r="AG40" s="16">
        <v>6.6382999999999998E-2</v>
      </c>
      <c r="AH40" s="16">
        <v>6.6830000000000001E-2</v>
      </c>
      <c r="AI40" s="16">
        <v>6.7282999999999996E-2</v>
      </c>
      <c r="AJ40" s="16">
        <v>6.7733000000000002E-2</v>
      </c>
      <c r="AK40" s="16">
        <v>6.8182000000000006E-2</v>
      </c>
      <c r="AL40" s="16">
        <v>6.8633E-2</v>
      </c>
      <c r="AM40" s="12">
        <v>-2.4559999999999998E-3</v>
      </c>
    </row>
    <row r="41" spans="1:39" ht="15" customHeight="1" x14ac:dyDescent="0.25">
      <c r="A41" s="11" t="s">
        <v>311</v>
      </c>
      <c r="B41" s="14" t="s">
        <v>91</v>
      </c>
      <c r="C41" s="16">
        <v>0.44812299999999999</v>
      </c>
      <c r="D41" s="16">
        <v>0.44156600000000001</v>
      </c>
      <c r="E41" s="16">
        <v>0.435892</v>
      </c>
      <c r="F41" s="16">
        <v>0.43420700000000001</v>
      </c>
      <c r="G41" s="16">
        <v>0.42453400000000002</v>
      </c>
      <c r="H41" s="16">
        <v>0.37346499999999999</v>
      </c>
      <c r="I41" s="16">
        <v>0.34232299999999999</v>
      </c>
      <c r="J41" s="16">
        <v>0.318797</v>
      </c>
      <c r="K41" s="16">
        <v>0.303977</v>
      </c>
      <c r="L41" s="16">
        <v>0.294402</v>
      </c>
      <c r="M41" s="16">
        <v>0.287885</v>
      </c>
      <c r="N41" s="16">
        <v>0.282972</v>
      </c>
      <c r="O41" s="16">
        <v>0.27913300000000002</v>
      </c>
      <c r="P41" s="16">
        <v>0.27617799999999998</v>
      </c>
      <c r="Q41" s="16">
        <v>0.27396100000000001</v>
      </c>
      <c r="R41" s="16">
        <v>0.26482499999999998</v>
      </c>
      <c r="S41" s="16">
        <v>0.25763999999999998</v>
      </c>
      <c r="T41" s="16">
        <v>0.25252200000000002</v>
      </c>
      <c r="U41" s="16">
        <v>0.24977199999999999</v>
      </c>
      <c r="V41" s="16">
        <v>0.24939800000000001</v>
      </c>
      <c r="W41" s="16">
        <v>0.249332</v>
      </c>
      <c r="X41" s="16">
        <v>0.24967700000000001</v>
      </c>
      <c r="Y41" s="16">
        <v>0.25035800000000002</v>
      </c>
      <c r="Z41" s="16">
        <v>0.25125599999999998</v>
      </c>
      <c r="AA41" s="16">
        <v>0.25223800000000002</v>
      </c>
      <c r="AB41" s="16">
        <v>0.24842600000000001</v>
      </c>
      <c r="AC41" s="16">
        <v>0.24543599999999999</v>
      </c>
      <c r="AD41" s="16">
        <v>0.24300099999999999</v>
      </c>
      <c r="AE41" s="16">
        <v>0.24118500000000001</v>
      </c>
      <c r="AF41" s="16">
        <v>0.24033599999999999</v>
      </c>
      <c r="AG41" s="16">
        <v>0.24035799999999999</v>
      </c>
      <c r="AH41" s="16">
        <v>0.24060000000000001</v>
      </c>
      <c r="AI41" s="16">
        <v>0.24096200000000001</v>
      </c>
      <c r="AJ41" s="16">
        <v>0.24135499999999999</v>
      </c>
      <c r="AK41" s="16">
        <v>0.24179400000000001</v>
      </c>
      <c r="AL41" s="16">
        <v>0.24226600000000001</v>
      </c>
      <c r="AM41" s="12">
        <v>-1.7500999999999999E-2</v>
      </c>
    </row>
    <row r="42" spans="1:39" ht="15" customHeight="1" x14ac:dyDescent="0.25">
      <c r="A42" s="11" t="s">
        <v>310</v>
      </c>
      <c r="B42" s="14" t="s">
        <v>309</v>
      </c>
      <c r="C42" s="16">
        <v>2.6497E-2</v>
      </c>
      <c r="D42" s="16">
        <v>2.5666999999999999E-2</v>
      </c>
      <c r="E42" s="16">
        <v>2.4886999999999999E-2</v>
      </c>
      <c r="F42" s="16">
        <v>2.3775999999999999E-2</v>
      </c>
      <c r="G42" s="16">
        <v>2.266E-2</v>
      </c>
      <c r="H42" s="16">
        <v>2.1433000000000001E-2</v>
      </c>
      <c r="I42" s="16">
        <v>2.0161999999999999E-2</v>
      </c>
      <c r="J42" s="16">
        <v>1.9081999999999998E-2</v>
      </c>
      <c r="K42" s="16">
        <v>1.8183999999999999E-2</v>
      </c>
      <c r="L42" s="16">
        <v>1.7458000000000001E-2</v>
      </c>
      <c r="M42" s="16">
        <v>1.6899000000000001E-2</v>
      </c>
      <c r="N42" s="16">
        <v>1.6507999999999998E-2</v>
      </c>
      <c r="O42" s="16">
        <v>1.6292000000000001E-2</v>
      </c>
      <c r="P42" s="16">
        <v>1.6258999999999999E-2</v>
      </c>
      <c r="Q42" s="16">
        <v>1.6195000000000001E-2</v>
      </c>
      <c r="R42" s="16">
        <v>1.6114E-2</v>
      </c>
      <c r="S42" s="16">
        <v>1.6029999999999999E-2</v>
      </c>
      <c r="T42" s="16">
        <v>1.5958E-2</v>
      </c>
      <c r="U42" s="16">
        <v>1.5923E-2</v>
      </c>
      <c r="V42" s="16">
        <v>1.5941E-2</v>
      </c>
      <c r="W42" s="16">
        <v>1.6011000000000001E-2</v>
      </c>
      <c r="X42" s="16">
        <v>1.6119000000000001E-2</v>
      </c>
      <c r="Y42" s="16">
        <v>1.6251999999999999E-2</v>
      </c>
      <c r="Z42" s="16">
        <v>1.6400000000000001E-2</v>
      </c>
      <c r="AA42" s="16">
        <v>1.6552999999999998E-2</v>
      </c>
      <c r="AB42" s="16">
        <v>1.6707E-2</v>
      </c>
      <c r="AC42" s="16">
        <v>1.6861999999999999E-2</v>
      </c>
      <c r="AD42" s="16">
        <v>1.7014999999999999E-2</v>
      </c>
      <c r="AE42" s="16">
        <v>1.7170000000000001E-2</v>
      </c>
      <c r="AF42" s="16">
        <v>1.7326999999999999E-2</v>
      </c>
      <c r="AG42" s="16">
        <v>1.7485000000000001E-2</v>
      </c>
      <c r="AH42" s="16">
        <v>1.7645000000000001E-2</v>
      </c>
      <c r="AI42" s="16">
        <v>1.7804E-2</v>
      </c>
      <c r="AJ42" s="16">
        <v>1.796E-2</v>
      </c>
      <c r="AK42" s="16">
        <v>1.8114000000000002E-2</v>
      </c>
      <c r="AL42" s="16">
        <v>1.8266999999999999E-2</v>
      </c>
      <c r="AM42" s="12">
        <v>-9.953E-3</v>
      </c>
    </row>
    <row r="43" spans="1:39" ht="15" customHeight="1" x14ac:dyDescent="0.25">
      <c r="A43" s="11" t="s">
        <v>308</v>
      </c>
      <c r="B43" s="14" t="s">
        <v>307</v>
      </c>
      <c r="C43" s="16">
        <v>9.4423999999999994E-2</v>
      </c>
      <c r="D43" s="16">
        <v>9.4505000000000006E-2</v>
      </c>
      <c r="E43" s="16">
        <v>9.4796000000000005E-2</v>
      </c>
      <c r="F43" s="16">
        <v>9.5228999999999994E-2</v>
      </c>
      <c r="G43" s="16">
        <v>9.5647999999999997E-2</v>
      </c>
      <c r="H43" s="16">
        <v>9.6045000000000005E-2</v>
      </c>
      <c r="I43" s="16">
        <v>9.6439999999999998E-2</v>
      </c>
      <c r="J43" s="16">
        <v>9.7098000000000004E-2</v>
      </c>
      <c r="K43" s="16">
        <v>9.8030999999999993E-2</v>
      </c>
      <c r="L43" s="16">
        <v>9.9281999999999995E-2</v>
      </c>
      <c r="M43" s="16">
        <v>0.100798</v>
      </c>
      <c r="N43" s="16">
        <v>0.102534</v>
      </c>
      <c r="O43" s="16">
        <v>0.10448300000000001</v>
      </c>
      <c r="P43" s="16">
        <v>0.106602</v>
      </c>
      <c r="Q43" s="16">
        <v>0.108585</v>
      </c>
      <c r="R43" s="16">
        <v>0.11043699999999999</v>
      </c>
      <c r="S43" s="16">
        <v>0.112132</v>
      </c>
      <c r="T43" s="16">
        <v>0.11366999999999999</v>
      </c>
      <c r="U43" s="16">
        <v>0.115158</v>
      </c>
      <c r="V43" s="16">
        <v>0.116683</v>
      </c>
      <c r="W43" s="16">
        <v>0.118256</v>
      </c>
      <c r="X43" s="16">
        <v>0.119853</v>
      </c>
      <c r="Y43" s="16">
        <v>0.12146700000000001</v>
      </c>
      <c r="Z43" s="16">
        <v>0.123111</v>
      </c>
      <c r="AA43" s="16">
        <v>0.124761</v>
      </c>
      <c r="AB43" s="16">
        <v>0.12642700000000001</v>
      </c>
      <c r="AC43" s="16">
        <v>0.12809899999999999</v>
      </c>
      <c r="AD43" s="16">
        <v>0.12976299999999999</v>
      </c>
      <c r="AE43" s="16">
        <v>0.13142999999999999</v>
      </c>
      <c r="AF43" s="16">
        <v>0.13310900000000001</v>
      </c>
      <c r="AG43" s="16">
        <v>0.13478499999999999</v>
      </c>
      <c r="AH43" s="16">
        <v>0.13645299999999999</v>
      </c>
      <c r="AI43" s="16">
        <v>0.138095</v>
      </c>
      <c r="AJ43" s="16">
        <v>0.13968700000000001</v>
      </c>
      <c r="AK43" s="16">
        <v>0.141238</v>
      </c>
      <c r="AL43" s="16">
        <v>0.14275399999999999</v>
      </c>
      <c r="AM43" s="12">
        <v>1.2205000000000001E-2</v>
      </c>
    </row>
    <row r="44" spans="1:39" ht="15" customHeight="1" x14ac:dyDescent="0.25">
      <c r="A44" s="11" t="s">
        <v>306</v>
      </c>
      <c r="B44" s="14" t="s">
        <v>305</v>
      </c>
      <c r="C44" s="16">
        <v>0.28821200000000002</v>
      </c>
      <c r="D44" s="16">
        <v>0.28249400000000002</v>
      </c>
      <c r="E44" s="16">
        <v>0.27739999999999998</v>
      </c>
      <c r="F44" s="16">
        <v>0.27316200000000002</v>
      </c>
      <c r="G44" s="16">
        <v>0.26851999999999998</v>
      </c>
      <c r="H44" s="16">
        <v>0.263822</v>
      </c>
      <c r="I44" s="16">
        <v>0.25987500000000002</v>
      </c>
      <c r="J44" s="16">
        <v>0.25619900000000001</v>
      </c>
      <c r="K44" s="16">
        <v>0.25330399999999997</v>
      </c>
      <c r="L44" s="16">
        <v>0.25198599999999999</v>
      </c>
      <c r="M44" s="16">
        <v>0.25149100000000002</v>
      </c>
      <c r="N44" s="16">
        <v>0.25153799999999998</v>
      </c>
      <c r="O44" s="16">
        <v>0.25246800000000003</v>
      </c>
      <c r="P44" s="16">
        <v>0.25441000000000003</v>
      </c>
      <c r="Q44" s="16">
        <v>0.25708199999999998</v>
      </c>
      <c r="R44" s="16">
        <v>0.26039299999999999</v>
      </c>
      <c r="S44" s="16">
        <v>0.264374</v>
      </c>
      <c r="T44" s="16">
        <v>0.26887299999999997</v>
      </c>
      <c r="U44" s="16">
        <v>0.27396700000000002</v>
      </c>
      <c r="V44" s="16">
        <v>0.27957199999999999</v>
      </c>
      <c r="W44" s="16">
        <v>0.28534799999999999</v>
      </c>
      <c r="X44" s="16">
        <v>0.29133700000000001</v>
      </c>
      <c r="Y44" s="16">
        <v>0.29742099999999999</v>
      </c>
      <c r="Z44" s="16">
        <v>0.30343700000000001</v>
      </c>
      <c r="AA44" s="16">
        <v>0.30923099999999998</v>
      </c>
      <c r="AB44" s="16">
        <v>0.31468299999999999</v>
      </c>
      <c r="AC44" s="16">
        <v>0.31785099999999999</v>
      </c>
      <c r="AD44" s="16">
        <v>0.32041500000000001</v>
      </c>
      <c r="AE44" s="16">
        <v>0.32261299999999998</v>
      </c>
      <c r="AF44" s="16">
        <v>0.32478400000000002</v>
      </c>
      <c r="AG44" s="16">
        <v>0.326932</v>
      </c>
      <c r="AH44" s="16">
        <v>0.32908300000000001</v>
      </c>
      <c r="AI44" s="16">
        <v>0.33117200000000002</v>
      </c>
      <c r="AJ44" s="16">
        <v>0.33312900000000001</v>
      </c>
      <c r="AK44" s="16">
        <v>0.33503899999999998</v>
      </c>
      <c r="AL44" s="16">
        <v>0.33686500000000003</v>
      </c>
      <c r="AM44" s="12">
        <v>5.1910000000000003E-3</v>
      </c>
    </row>
    <row r="45" spans="1:39" ht="15" customHeight="1" x14ac:dyDescent="0.25">
      <c r="A45" s="11" t="s">
        <v>304</v>
      </c>
      <c r="B45" s="14" t="s">
        <v>303</v>
      </c>
      <c r="C45" s="16">
        <v>0.11111699999999999</v>
      </c>
      <c r="D45" s="16">
        <v>0.10782700000000001</v>
      </c>
      <c r="E45" s="16">
        <v>0.104646</v>
      </c>
      <c r="F45" s="16">
        <v>0.101712</v>
      </c>
      <c r="G45" s="16">
        <v>9.8496E-2</v>
      </c>
      <c r="H45" s="16">
        <v>9.5143000000000005E-2</v>
      </c>
      <c r="I45" s="16">
        <v>9.1912999999999995E-2</v>
      </c>
      <c r="J45" s="16">
        <v>8.8653999999999997E-2</v>
      </c>
      <c r="K45" s="16">
        <v>8.5554000000000005E-2</v>
      </c>
      <c r="L45" s="16">
        <v>8.2877999999999993E-2</v>
      </c>
      <c r="M45" s="16">
        <v>8.0350000000000005E-2</v>
      </c>
      <c r="N45" s="16">
        <v>7.7898999999999996E-2</v>
      </c>
      <c r="O45" s="16">
        <v>7.5630000000000003E-2</v>
      </c>
      <c r="P45" s="16">
        <v>7.3536000000000004E-2</v>
      </c>
      <c r="Q45" s="16">
        <v>7.1572999999999998E-2</v>
      </c>
      <c r="R45" s="16">
        <v>6.9686999999999999E-2</v>
      </c>
      <c r="S45" s="16">
        <v>6.7884E-2</v>
      </c>
      <c r="T45" s="16">
        <v>6.6139000000000003E-2</v>
      </c>
      <c r="U45" s="16">
        <v>6.4450999999999994E-2</v>
      </c>
      <c r="V45" s="16">
        <v>6.2800999999999996E-2</v>
      </c>
      <c r="W45" s="16">
        <v>6.1129999999999997E-2</v>
      </c>
      <c r="X45" s="16">
        <v>5.9416999999999998E-2</v>
      </c>
      <c r="Y45" s="16">
        <v>5.7758999999999998E-2</v>
      </c>
      <c r="Z45" s="16">
        <v>5.6146000000000001E-2</v>
      </c>
      <c r="AA45" s="16">
        <v>5.4540999999999999E-2</v>
      </c>
      <c r="AB45" s="16">
        <v>5.2935999999999997E-2</v>
      </c>
      <c r="AC45" s="16">
        <v>5.1434000000000001E-2</v>
      </c>
      <c r="AD45" s="16">
        <v>4.9901000000000001E-2</v>
      </c>
      <c r="AE45" s="16">
        <v>4.8327000000000002E-2</v>
      </c>
      <c r="AF45" s="16">
        <v>4.6733999999999998E-2</v>
      </c>
      <c r="AG45" s="16">
        <v>4.5076999999999999E-2</v>
      </c>
      <c r="AH45" s="16">
        <v>4.3360999999999997E-2</v>
      </c>
      <c r="AI45" s="16">
        <v>4.1550999999999998E-2</v>
      </c>
      <c r="AJ45" s="16">
        <v>3.9626000000000001E-2</v>
      </c>
      <c r="AK45" s="16">
        <v>3.7569999999999999E-2</v>
      </c>
      <c r="AL45" s="16">
        <v>3.5388999999999997E-2</v>
      </c>
      <c r="AM45" s="12">
        <v>-3.2238000000000003E-2</v>
      </c>
    </row>
    <row r="46" spans="1:39" ht="15" customHeight="1" x14ac:dyDescent="0.25">
      <c r="A46" s="11" t="s">
        <v>302</v>
      </c>
      <c r="B46" s="14" t="s">
        <v>301</v>
      </c>
      <c r="C46" s="16">
        <v>0.114797</v>
      </c>
      <c r="D46" s="16">
        <v>0.10981100000000001</v>
      </c>
      <c r="E46" s="16">
        <v>0.119991</v>
      </c>
      <c r="F46" s="16">
        <v>0.122223</v>
      </c>
      <c r="G46" s="16">
        <v>0.120452</v>
      </c>
      <c r="H46" s="16">
        <v>0.12012200000000001</v>
      </c>
      <c r="I46" s="16">
        <v>0.119989</v>
      </c>
      <c r="J46" s="16">
        <v>0.119833</v>
      </c>
      <c r="K46" s="16">
        <v>0.119578</v>
      </c>
      <c r="L46" s="16">
        <v>0.11922000000000001</v>
      </c>
      <c r="M46" s="16">
        <v>0.11866500000000001</v>
      </c>
      <c r="N46" s="16">
        <v>0.11790399999999999</v>
      </c>
      <c r="O46" s="16">
        <v>0.11687500000000001</v>
      </c>
      <c r="P46" s="16">
        <v>0.115699</v>
      </c>
      <c r="Q46" s="16">
        <v>0.114435</v>
      </c>
      <c r="R46" s="16">
        <v>0.113162</v>
      </c>
      <c r="S46" s="16">
        <v>0.111815</v>
      </c>
      <c r="T46" s="16">
        <v>0.110379</v>
      </c>
      <c r="U46" s="16">
        <v>0.10903</v>
      </c>
      <c r="V46" s="16">
        <v>0.10781300000000001</v>
      </c>
      <c r="W46" s="16">
        <v>0.106655</v>
      </c>
      <c r="X46" s="16">
        <v>0.10559</v>
      </c>
      <c r="Y46" s="16">
        <v>0.104681</v>
      </c>
      <c r="Z46" s="16">
        <v>0.103934</v>
      </c>
      <c r="AA46" s="16">
        <v>0.10330400000000001</v>
      </c>
      <c r="AB46" s="16">
        <v>0.102851</v>
      </c>
      <c r="AC46" s="16">
        <v>0.102495</v>
      </c>
      <c r="AD46" s="16">
        <v>0.10219399999999999</v>
      </c>
      <c r="AE46" s="16">
        <v>0.101969</v>
      </c>
      <c r="AF46" s="16">
        <v>0.10183399999999999</v>
      </c>
      <c r="AG46" s="16">
        <v>0.101781</v>
      </c>
      <c r="AH46" s="16">
        <v>0.1018</v>
      </c>
      <c r="AI46" s="16">
        <v>0.101886</v>
      </c>
      <c r="AJ46" s="16">
        <v>0.101978</v>
      </c>
      <c r="AK46" s="16">
        <v>0.10212599999999999</v>
      </c>
      <c r="AL46" s="16">
        <v>0.1023</v>
      </c>
      <c r="AM46" s="12">
        <v>-2.0820000000000001E-3</v>
      </c>
    </row>
    <row r="47" spans="1:39" ht="15" customHeight="1" x14ac:dyDescent="0.25">
      <c r="A47" s="11" t="s">
        <v>300</v>
      </c>
      <c r="B47" s="14" t="s">
        <v>124</v>
      </c>
      <c r="C47" s="16">
        <v>1.373761</v>
      </c>
      <c r="D47" s="16">
        <v>1.380708</v>
      </c>
      <c r="E47" s="16">
        <v>1.438566</v>
      </c>
      <c r="F47" s="16">
        <v>1.4586429999999999</v>
      </c>
      <c r="G47" s="16">
        <v>1.469922</v>
      </c>
      <c r="H47" s="16">
        <v>1.479587</v>
      </c>
      <c r="I47" s="16">
        <v>1.491279</v>
      </c>
      <c r="J47" s="16">
        <v>1.5023660000000001</v>
      </c>
      <c r="K47" s="16">
        <v>1.5126660000000001</v>
      </c>
      <c r="L47" s="16">
        <v>1.525755</v>
      </c>
      <c r="M47" s="16">
        <v>1.5382899999999999</v>
      </c>
      <c r="N47" s="16">
        <v>1.548351</v>
      </c>
      <c r="O47" s="16">
        <v>1.559437</v>
      </c>
      <c r="P47" s="16">
        <v>1.572754</v>
      </c>
      <c r="Q47" s="16">
        <v>1.585181</v>
      </c>
      <c r="R47" s="16">
        <v>1.5952550000000001</v>
      </c>
      <c r="S47" s="16">
        <v>1.605575</v>
      </c>
      <c r="T47" s="16">
        <v>1.6166240000000001</v>
      </c>
      <c r="U47" s="16">
        <v>1.6294900000000001</v>
      </c>
      <c r="V47" s="16">
        <v>1.643481</v>
      </c>
      <c r="W47" s="16">
        <v>1.657276</v>
      </c>
      <c r="X47" s="16">
        <v>1.6706730000000001</v>
      </c>
      <c r="Y47" s="16">
        <v>1.683856</v>
      </c>
      <c r="Z47" s="16">
        <v>1.697716</v>
      </c>
      <c r="AA47" s="16">
        <v>1.7102390000000001</v>
      </c>
      <c r="AB47" s="16">
        <v>1.7213309999999999</v>
      </c>
      <c r="AC47" s="16">
        <v>1.7290570000000001</v>
      </c>
      <c r="AD47" s="16">
        <v>1.736383</v>
      </c>
      <c r="AE47" s="16">
        <v>1.742766</v>
      </c>
      <c r="AF47" s="16">
        <v>1.747951</v>
      </c>
      <c r="AG47" s="16">
        <v>1.752416</v>
      </c>
      <c r="AH47" s="16">
        <v>1.7556689999999999</v>
      </c>
      <c r="AI47" s="16">
        <v>1.75617</v>
      </c>
      <c r="AJ47" s="16">
        <v>1.7539100000000001</v>
      </c>
      <c r="AK47" s="16">
        <v>1.7508509999999999</v>
      </c>
      <c r="AL47" s="16">
        <v>1.746218</v>
      </c>
      <c r="AM47" s="12">
        <v>6.9309999999999997E-3</v>
      </c>
    </row>
    <row r="48" spans="1:39" ht="15" customHeight="1" x14ac:dyDescent="0.2">
      <c r="A48" s="11" t="s">
        <v>299</v>
      </c>
      <c r="B48" s="10" t="s">
        <v>106</v>
      </c>
      <c r="C48" s="15">
        <v>4.7764030000000002</v>
      </c>
      <c r="D48" s="15">
        <v>4.8106249999999999</v>
      </c>
      <c r="E48" s="15">
        <v>4.7806620000000004</v>
      </c>
      <c r="F48" s="15">
        <v>4.835242</v>
      </c>
      <c r="G48" s="15">
        <v>4.8289070000000001</v>
      </c>
      <c r="H48" s="15">
        <v>4.7736320000000001</v>
      </c>
      <c r="I48" s="15">
        <v>4.7443770000000001</v>
      </c>
      <c r="J48" s="15">
        <v>4.719576</v>
      </c>
      <c r="K48" s="15">
        <v>4.7066280000000003</v>
      </c>
      <c r="L48" s="15">
        <v>4.7103820000000001</v>
      </c>
      <c r="M48" s="15">
        <v>4.7176070000000001</v>
      </c>
      <c r="N48" s="15">
        <v>4.7242879999999996</v>
      </c>
      <c r="O48" s="15">
        <v>4.7360670000000002</v>
      </c>
      <c r="P48" s="15">
        <v>4.7542080000000002</v>
      </c>
      <c r="Q48" s="15">
        <v>4.7738019999999999</v>
      </c>
      <c r="R48" s="15">
        <v>4.7848839999999999</v>
      </c>
      <c r="S48" s="15">
        <v>4.7999169999999998</v>
      </c>
      <c r="T48" s="15">
        <v>4.8177430000000001</v>
      </c>
      <c r="U48" s="15">
        <v>4.841113</v>
      </c>
      <c r="V48" s="15">
        <v>4.8696279999999996</v>
      </c>
      <c r="W48" s="15">
        <v>4.8983040000000004</v>
      </c>
      <c r="X48" s="15">
        <v>4.9276369999999998</v>
      </c>
      <c r="Y48" s="15">
        <v>4.9574670000000003</v>
      </c>
      <c r="Z48" s="15">
        <v>4.9893270000000003</v>
      </c>
      <c r="AA48" s="15">
        <v>5.0202749999999998</v>
      </c>
      <c r="AB48" s="15">
        <v>5.0451350000000001</v>
      </c>
      <c r="AC48" s="15">
        <v>5.0658909999999997</v>
      </c>
      <c r="AD48" s="15">
        <v>5.0860510000000003</v>
      </c>
      <c r="AE48" s="15">
        <v>5.1047140000000004</v>
      </c>
      <c r="AF48" s="15">
        <v>5.122814</v>
      </c>
      <c r="AG48" s="15">
        <v>5.1407990000000003</v>
      </c>
      <c r="AH48" s="15">
        <v>5.1574530000000003</v>
      </c>
      <c r="AI48" s="15">
        <v>5.1707599999999996</v>
      </c>
      <c r="AJ48" s="15">
        <v>5.1791549999999997</v>
      </c>
      <c r="AK48" s="15">
        <v>5.1857199999999999</v>
      </c>
      <c r="AL48" s="15">
        <v>5.189838</v>
      </c>
      <c r="AM48" s="8">
        <v>2.2339999999999999E-3</v>
      </c>
    </row>
    <row r="50" spans="1:39" ht="15" customHeight="1" x14ac:dyDescent="0.2">
      <c r="B50" s="10" t="s">
        <v>136</v>
      </c>
    </row>
    <row r="51" spans="1:39" ht="15" customHeight="1" x14ac:dyDescent="0.25">
      <c r="A51" s="11" t="s">
        <v>298</v>
      </c>
      <c r="B51" s="14" t="s">
        <v>282</v>
      </c>
      <c r="C51" s="16">
        <v>3.018605</v>
      </c>
      <c r="D51" s="16">
        <v>2.8181099999999999</v>
      </c>
      <c r="E51" s="16">
        <v>3.0226730000000002</v>
      </c>
      <c r="F51" s="16">
        <v>3.069636</v>
      </c>
      <c r="G51" s="16">
        <v>3.0564100000000001</v>
      </c>
      <c r="H51" s="16">
        <v>3.0457179999999999</v>
      </c>
      <c r="I51" s="16">
        <v>3.036772</v>
      </c>
      <c r="J51" s="16">
        <v>3.0301230000000001</v>
      </c>
      <c r="K51" s="16">
        <v>3.024146</v>
      </c>
      <c r="L51" s="16">
        <v>3.0186470000000001</v>
      </c>
      <c r="M51" s="16">
        <v>3.0119099999999999</v>
      </c>
      <c r="N51" s="16">
        <v>3.003914</v>
      </c>
      <c r="O51" s="16">
        <v>2.9918179999999999</v>
      </c>
      <c r="P51" s="16">
        <v>2.9798879999999999</v>
      </c>
      <c r="Q51" s="16">
        <v>2.9696060000000002</v>
      </c>
      <c r="R51" s="16">
        <v>2.962548</v>
      </c>
      <c r="S51" s="16">
        <v>2.9561109999999999</v>
      </c>
      <c r="T51" s="16">
        <v>2.9490759999999998</v>
      </c>
      <c r="U51" s="16">
        <v>2.9435039999999999</v>
      </c>
      <c r="V51" s="16">
        <v>2.9389310000000002</v>
      </c>
      <c r="W51" s="16">
        <v>2.9317760000000002</v>
      </c>
      <c r="X51" s="16">
        <v>2.925297</v>
      </c>
      <c r="Y51" s="16">
        <v>2.919778</v>
      </c>
      <c r="Z51" s="16">
        <v>2.9153289999999998</v>
      </c>
      <c r="AA51" s="16">
        <v>2.9104549999999998</v>
      </c>
      <c r="AB51" s="16">
        <v>2.9069430000000001</v>
      </c>
      <c r="AC51" s="16">
        <v>2.9029370000000001</v>
      </c>
      <c r="AD51" s="16">
        <v>2.8971789999999999</v>
      </c>
      <c r="AE51" s="16">
        <v>2.8905609999999999</v>
      </c>
      <c r="AF51" s="16">
        <v>2.8840180000000002</v>
      </c>
      <c r="AG51" s="16">
        <v>2.8775719999999998</v>
      </c>
      <c r="AH51" s="16">
        <v>2.8714580000000001</v>
      </c>
      <c r="AI51" s="16">
        <v>2.8658920000000001</v>
      </c>
      <c r="AJ51" s="16">
        <v>2.8591570000000002</v>
      </c>
      <c r="AK51" s="16">
        <v>2.8530489999999999</v>
      </c>
      <c r="AL51" s="16">
        <v>2.8467760000000002</v>
      </c>
      <c r="AM51" s="12">
        <v>2.9799999999999998E-4</v>
      </c>
    </row>
    <row r="52" spans="1:39" ht="15" customHeight="1" x14ac:dyDescent="0.25">
      <c r="A52" s="11" t="s">
        <v>297</v>
      </c>
      <c r="B52" s="14" t="s">
        <v>296</v>
      </c>
      <c r="C52" s="16">
        <v>2.3168999999999999E-2</v>
      </c>
      <c r="D52" s="16">
        <v>2.3782999999999999E-2</v>
      </c>
      <c r="E52" s="16">
        <v>2.1051E-2</v>
      </c>
      <c r="F52" s="16">
        <v>2.1517000000000001E-2</v>
      </c>
      <c r="G52" s="16">
        <v>2.1520999999999998E-2</v>
      </c>
      <c r="H52" s="16">
        <v>2.1343999999999998E-2</v>
      </c>
      <c r="I52" s="16">
        <v>2.1160999999999999E-2</v>
      </c>
      <c r="J52" s="16">
        <v>2.0983000000000002E-2</v>
      </c>
      <c r="K52" s="16">
        <v>2.0806000000000002E-2</v>
      </c>
      <c r="L52" s="16">
        <v>2.061E-2</v>
      </c>
      <c r="M52" s="16">
        <v>2.0399E-2</v>
      </c>
      <c r="N52" s="16">
        <v>2.0188999999999999E-2</v>
      </c>
      <c r="O52" s="16">
        <v>1.9966999999999999E-2</v>
      </c>
      <c r="P52" s="16">
        <v>1.9774E-2</v>
      </c>
      <c r="Q52" s="16">
        <v>1.9612999999999998E-2</v>
      </c>
      <c r="R52" s="16">
        <v>1.9473000000000001E-2</v>
      </c>
      <c r="S52" s="16">
        <v>1.9365E-2</v>
      </c>
      <c r="T52" s="16">
        <v>1.9262999999999999E-2</v>
      </c>
      <c r="U52" s="16">
        <v>1.9174E-2</v>
      </c>
      <c r="V52" s="16">
        <v>1.9088999999999998E-2</v>
      </c>
      <c r="W52" s="16">
        <v>1.8998999999999999E-2</v>
      </c>
      <c r="X52" s="16">
        <v>1.8918000000000001E-2</v>
      </c>
      <c r="Y52" s="16">
        <v>1.8831000000000001E-2</v>
      </c>
      <c r="Z52" s="16">
        <v>1.8769999999999998E-2</v>
      </c>
      <c r="AA52" s="16">
        <v>1.8717999999999999E-2</v>
      </c>
      <c r="AB52" s="16">
        <v>1.8683999999999999E-2</v>
      </c>
      <c r="AC52" s="16">
        <v>1.8652999999999999E-2</v>
      </c>
      <c r="AD52" s="16">
        <v>1.8624000000000002E-2</v>
      </c>
      <c r="AE52" s="16">
        <v>1.8595E-2</v>
      </c>
      <c r="AF52" s="16">
        <v>1.8567E-2</v>
      </c>
      <c r="AG52" s="16">
        <v>1.8544999999999999E-2</v>
      </c>
      <c r="AH52" s="16">
        <v>1.8529E-2</v>
      </c>
      <c r="AI52" s="16">
        <v>1.8515E-2</v>
      </c>
      <c r="AJ52" s="16">
        <v>1.8492999999999999E-2</v>
      </c>
      <c r="AK52" s="16">
        <v>1.8481000000000001E-2</v>
      </c>
      <c r="AL52" s="16">
        <v>1.8464000000000001E-2</v>
      </c>
      <c r="AM52" s="12">
        <v>-7.4190000000000002E-3</v>
      </c>
    </row>
    <row r="53" spans="1:39" ht="15" customHeight="1" x14ac:dyDescent="0.25">
      <c r="A53" s="11" t="s">
        <v>295</v>
      </c>
      <c r="B53" s="14" t="s">
        <v>280</v>
      </c>
      <c r="C53" s="16">
        <v>1.207743</v>
      </c>
      <c r="D53" s="16">
        <v>1.2136210000000001</v>
      </c>
      <c r="E53" s="16">
        <v>1.2142710000000001</v>
      </c>
      <c r="F53" s="16">
        <v>1.215633</v>
      </c>
      <c r="G53" s="16">
        <v>1.2188079999999999</v>
      </c>
      <c r="H53" s="16">
        <v>1.222553</v>
      </c>
      <c r="I53" s="16">
        <v>1.2287349999999999</v>
      </c>
      <c r="J53" s="16">
        <v>1.236829</v>
      </c>
      <c r="K53" s="16">
        <v>1.2460450000000001</v>
      </c>
      <c r="L53" s="16">
        <v>1.255363</v>
      </c>
      <c r="M53" s="16">
        <v>1.262286</v>
      </c>
      <c r="N53" s="16">
        <v>1.268111</v>
      </c>
      <c r="O53" s="16">
        <v>1.2701089999999999</v>
      </c>
      <c r="P53" s="16">
        <v>1.271725</v>
      </c>
      <c r="Q53" s="16">
        <v>1.273584</v>
      </c>
      <c r="R53" s="16">
        <v>1.2757400000000001</v>
      </c>
      <c r="S53" s="16">
        <v>1.276583</v>
      </c>
      <c r="T53" s="16">
        <v>1.2759149999999999</v>
      </c>
      <c r="U53" s="16">
        <v>1.2743679999999999</v>
      </c>
      <c r="V53" s="16">
        <v>1.2717780000000001</v>
      </c>
      <c r="W53" s="16">
        <v>1.26755</v>
      </c>
      <c r="X53" s="16">
        <v>1.263039</v>
      </c>
      <c r="Y53" s="16">
        <v>1.258974</v>
      </c>
      <c r="Z53" s="16">
        <v>1.2565360000000001</v>
      </c>
      <c r="AA53" s="16">
        <v>1.2557130000000001</v>
      </c>
      <c r="AB53" s="16">
        <v>1.257376</v>
      </c>
      <c r="AC53" s="16">
        <v>1.2608999999999999</v>
      </c>
      <c r="AD53" s="16">
        <v>1.265479</v>
      </c>
      <c r="AE53" s="16">
        <v>1.2707649999999999</v>
      </c>
      <c r="AF53" s="16">
        <v>1.2767580000000001</v>
      </c>
      <c r="AG53" s="16">
        <v>1.283196</v>
      </c>
      <c r="AH53" s="16">
        <v>1.2899609999999999</v>
      </c>
      <c r="AI53" s="16">
        <v>1.2968869999999999</v>
      </c>
      <c r="AJ53" s="16">
        <v>1.303247</v>
      </c>
      <c r="AK53" s="16">
        <v>1.3096840000000001</v>
      </c>
      <c r="AL53" s="16">
        <v>1.3159590000000001</v>
      </c>
      <c r="AM53" s="12">
        <v>2.3839999999999998E-3</v>
      </c>
    </row>
    <row r="54" spans="1:39" ht="15" customHeight="1" x14ac:dyDescent="0.25">
      <c r="A54" s="11" t="s">
        <v>294</v>
      </c>
      <c r="B54" s="14" t="s">
        <v>93</v>
      </c>
      <c r="C54" s="16">
        <v>0.20844099999999999</v>
      </c>
      <c r="D54" s="16">
        <v>0.20837800000000001</v>
      </c>
      <c r="E54" s="16">
        <v>0.20858399999999999</v>
      </c>
      <c r="F54" s="16">
        <v>0.208978</v>
      </c>
      <c r="G54" s="16">
        <v>0.209398</v>
      </c>
      <c r="H54" s="16">
        <v>0.20985200000000001</v>
      </c>
      <c r="I54" s="16">
        <v>0.21033199999999999</v>
      </c>
      <c r="J54" s="16">
        <v>0.21087</v>
      </c>
      <c r="K54" s="16">
        <v>0.211446</v>
      </c>
      <c r="L54" s="16">
        <v>0.21204899999999999</v>
      </c>
      <c r="M54" s="16">
        <v>0.21265300000000001</v>
      </c>
      <c r="N54" s="16">
        <v>0.21323</v>
      </c>
      <c r="O54" s="16">
        <v>0.21385699999999999</v>
      </c>
      <c r="P54" s="16">
        <v>0.21452199999999999</v>
      </c>
      <c r="Q54" s="16">
        <v>0.21527399999999999</v>
      </c>
      <c r="R54" s="16">
        <v>0.21615100000000001</v>
      </c>
      <c r="S54" s="16">
        <v>0.21710599999999999</v>
      </c>
      <c r="T54" s="16">
        <v>0.21798600000000001</v>
      </c>
      <c r="U54" s="16">
        <v>0.218863</v>
      </c>
      <c r="V54" s="16">
        <v>0.219801</v>
      </c>
      <c r="W54" s="16">
        <v>0.2208</v>
      </c>
      <c r="X54" s="16">
        <v>0.22181600000000001</v>
      </c>
      <c r="Y54" s="16">
        <v>0.222833</v>
      </c>
      <c r="Z54" s="16">
        <v>0.22386500000000001</v>
      </c>
      <c r="AA54" s="16">
        <v>0.22489100000000001</v>
      </c>
      <c r="AB54" s="16">
        <v>0.22592300000000001</v>
      </c>
      <c r="AC54" s="16">
        <v>0.22695699999999999</v>
      </c>
      <c r="AD54" s="16">
        <v>0.22798199999999999</v>
      </c>
      <c r="AE54" s="16">
        <v>0.22902400000000001</v>
      </c>
      <c r="AF54" s="16">
        <v>0.230099</v>
      </c>
      <c r="AG54" s="16">
        <v>0.23120199999999999</v>
      </c>
      <c r="AH54" s="16">
        <v>0.23232</v>
      </c>
      <c r="AI54" s="16">
        <v>0.233432</v>
      </c>
      <c r="AJ54" s="16">
        <v>0.234513</v>
      </c>
      <c r="AK54" s="16">
        <v>0.235571</v>
      </c>
      <c r="AL54" s="16">
        <v>0.23661699999999999</v>
      </c>
      <c r="AM54" s="12">
        <v>3.7450000000000001E-3</v>
      </c>
    </row>
    <row r="55" spans="1:39" ht="15" customHeight="1" x14ac:dyDescent="0.25">
      <c r="A55" s="11" t="s">
        <v>293</v>
      </c>
      <c r="B55" s="14" t="s">
        <v>292</v>
      </c>
      <c r="C55" s="16">
        <v>5.1087E-2</v>
      </c>
      <c r="D55" s="16">
        <v>5.1545000000000001E-2</v>
      </c>
      <c r="E55" s="16">
        <v>5.1763999999999998E-2</v>
      </c>
      <c r="F55" s="16">
        <v>5.2007999999999999E-2</v>
      </c>
      <c r="G55" s="16">
        <v>5.2270999999999998E-2</v>
      </c>
      <c r="H55" s="16">
        <v>5.2599E-2</v>
      </c>
      <c r="I55" s="16">
        <v>5.2932E-2</v>
      </c>
      <c r="J55" s="16">
        <v>5.3309000000000002E-2</v>
      </c>
      <c r="K55" s="16">
        <v>5.3703000000000001E-2</v>
      </c>
      <c r="L55" s="16">
        <v>5.4085000000000001E-2</v>
      </c>
      <c r="M55" s="16">
        <v>5.4436999999999999E-2</v>
      </c>
      <c r="N55" s="16">
        <v>5.4768999999999998E-2</v>
      </c>
      <c r="O55" s="16">
        <v>5.4928999999999999E-2</v>
      </c>
      <c r="P55" s="16">
        <v>5.5130999999999999E-2</v>
      </c>
      <c r="Q55" s="16">
        <v>5.5413999999999998E-2</v>
      </c>
      <c r="R55" s="16">
        <v>5.5794999999999997E-2</v>
      </c>
      <c r="S55" s="16">
        <v>5.6174000000000002E-2</v>
      </c>
      <c r="T55" s="16">
        <v>5.6556000000000002E-2</v>
      </c>
      <c r="U55" s="16">
        <v>5.6973000000000003E-2</v>
      </c>
      <c r="V55" s="16">
        <v>5.7410000000000003E-2</v>
      </c>
      <c r="W55" s="16">
        <v>5.7825000000000001E-2</v>
      </c>
      <c r="X55" s="16">
        <v>5.8256000000000002E-2</v>
      </c>
      <c r="Y55" s="16">
        <v>5.8703999999999999E-2</v>
      </c>
      <c r="Z55" s="16">
        <v>5.9178000000000001E-2</v>
      </c>
      <c r="AA55" s="16">
        <v>5.9645999999999998E-2</v>
      </c>
      <c r="AB55" s="16">
        <v>6.0134E-2</v>
      </c>
      <c r="AC55" s="16">
        <v>6.0618999999999999E-2</v>
      </c>
      <c r="AD55" s="16">
        <v>6.1076999999999999E-2</v>
      </c>
      <c r="AE55" s="16">
        <v>6.1513999999999999E-2</v>
      </c>
      <c r="AF55" s="16">
        <v>6.1950999999999999E-2</v>
      </c>
      <c r="AG55" s="16">
        <v>6.2392000000000003E-2</v>
      </c>
      <c r="AH55" s="16">
        <v>6.2843999999999997E-2</v>
      </c>
      <c r="AI55" s="16">
        <v>6.3299999999999995E-2</v>
      </c>
      <c r="AJ55" s="16">
        <v>6.3729999999999995E-2</v>
      </c>
      <c r="AK55" s="16">
        <v>6.4165E-2</v>
      </c>
      <c r="AL55" s="16">
        <v>6.4592999999999998E-2</v>
      </c>
      <c r="AM55" s="12">
        <v>6.659E-3</v>
      </c>
    </row>
    <row r="56" spans="1:39" ht="15" customHeight="1" x14ac:dyDescent="0.25">
      <c r="A56" s="11" t="s">
        <v>291</v>
      </c>
      <c r="B56" s="14" t="s">
        <v>290</v>
      </c>
      <c r="C56" s="16">
        <v>0.24812699999999999</v>
      </c>
      <c r="D56" s="16">
        <v>0.248469</v>
      </c>
      <c r="E56" s="16">
        <v>0.24713499999999999</v>
      </c>
      <c r="F56" s="16">
        <v>0.245532</v>
      </c>
      <c r="G56" s="16">
        <v>0.24402099999999999</v>
      </c>
      <c r="H56" s="16">
        <v>0.24271499999999999</v>
      </c>
      <c r="I56" s="16">
        <v>0.241399</v>
      </c>
      <c r="J56" s="16">
        <v>0.240171</v>
      </c>
      <c r="K56" s="16">
        <v>0.23899000000000001</v>
      </c>
      <c r="L56" s="16">
        <v>0.23777000000000001</v>
      </c>
      <c r="M56" s="16">
        <v>0.236485</v>
      </c>
      <c r="N56" s="16">
        <v>0.23519999999999999</v>
      </c>
      <c r="O56" s="16">
        <v>0.23341600000000001</v>
      </c>
      <c r="P56" s="16">
        <v>0.23177400000000001</v>
      </c>
      <c r="Q56" s="16">
        <v>0.23035900000000001</v>
      </c>
      <c r="R56" s="16">
        <v>0.229213</v>
      </c>
      <c r="S56" s="16">
        <v>0.22811100000000001</v>
      </c>
      <c r="T56" s="16">
        <v>0.22708500000000001</v>
      </c>
      <c r="U56" s="16">
        <v>0.22615399999999999</v>
      </c>
      <c r="V56" s="16">
        <v>0.225161</v>
      </c>
      <c r="W56" s="16">
        <v>0.22394600000000001</v>
      </c>
      <c r="X56" s="16">
        <v>0.22278400000000001</v>
      </c>
      <c r="Y56" s="16">
        <v>0.22171299999999999</v>
      </c>
      <c r="Z56" s="16">
        <v>0.22074299999999999</v>
      </c>
      <c r="AA56" s="16">
        <v>0.219778</v>
      </c>
      <c r="AB56" s="16">
        <v>0.21892</v>
      </c>
      <c r="AC56" s="16">
        <v>0.21806</v>
      </c>
      <c r="AD56" s="16">
        <v>0.21712699999999999</v>
      </c>
      <c r="AE56" s="16">
        <v>0.216112</v>
      </c>
      <c r="AF56" s="16">
        <v>0.21507000000000001</v>
      </c>
      <c r="AG56" s="16">
        <v>0.21401600000000001</v>
      </c>
      <c r="AH56" s="16">
        <v>0.21298700000000001</v>
      </c>
      <c r="AI56" s="16">
        <v>0.212001</v>
      </c>
      <c r="AJ56" s="16">
        <v>0.210979</v>
      </c>
      <c r="AK56" s="16">
        <v>0.210008</v>
      </c>
      <c r="AL56" s="16">
        <v>0.20902599999999999</v>
      </c>
      <c r="AM56" s="12">
        <v>-5.071E-3</v>
      </c>
    </row>
    <row r="57" spans="1:39" ht="15" customHeight="1" x14ac:dyDescent="0.2">
      <c r="A57" s="11" t="s">
        <v>289</v>
      </c>
      <c r="B57" s="10" t="s">
        <v>106</v>
      </c>
      <c r="C57" s="15">
        <v>4.757174</v>
      </c>
      <c r="D57" s="15">
        <v>4.5639079999999996</v>
      </c>
      <c r="E57" s="15">
        <v>4.765479</v>
      </c>
      <c r="F57" s="15">
        <v>4.8133039999999996</v>
      </c>
      <c r="G57" s="15">
        <v>4.8024279999999999</v>
      </c>
      <c r="H57" s="15">
        <v>4.7947810000000004</v>
      </c>
      <c r="I57" s="15">
        <v>4.7913300000000003</v>
      </c>
      <c r="J57" s="15">
        <v>4.7922840000000004</v>
      </c>
      <c r="K57" s="15">
        <v>4.7951350000000001</v>
      </c>
      <c r="L57" s="15">
        <v>4.7985259999999998</v>
      </c>
      <c r="M57" s="15">
        <v>4.7981699999999998</v>
      </c>
      <c r="N57" s="15">
        <v>4.7954129999999999</v>
      </c>
      <c r="O57" s="15">
        <v>4.784097</v>
      </c>
      <c r="P57" s="15">
        <v>4.7728149999999996</v>
      </c>
      <c r="Q57" s="15">
        <v>4.7638480000000003</v>
      </c>
      <c r="R57" s="15">
        <v>4.758921</v>
      </c>
      <c r="S57" s="15">
        <v>4.7534510000000001</v>
      </c>
      <c r="T57" s="15">
        <v>4.7458830000000001</v>
      </c>
      <c r="U57" s="15">
        <v>4.7390359999999996</v>
      </c>
      <c r="V57" s="15">
        <v>4.7321689999999998</v>
      </c>
      <c r="W57" s="15">
        <v>4.7208959999999998</v>
      </c>
      <c r="X57" s="15">
        <v>4.7101090000000001</v>
      </c>
      <c r="Y57" s="15">
        <v>4.7008320000000001</v>
      </c>
      <c r="Z57" s="15">
        <v>4.6944210000000002</v>
      </c>
      <c r="AA57" s="15">
        <v>4.6892009999999997</v>
      </c>
      <c r="AB57" s="15">
        <v>4.6879799999999996</v>
      </c>
      <c r="AC57" s="15">
        <v>4.6881269999999997</v>
      </c>
      <c r="AD57" s="15">
        <v>4.6874690000000001</v>
      </c>
      <c r="AE57" s="15">
        <v>4.6865699999999997</v>
      </c>
      <c r="AF57" s="15">
        <v>4.6864650000000001</v>
      </c>
      <c r="AG57" s="15">
        <v>4.6869240000000003</v>
      </c>
      <c r="AH57" s="15">
        <v>4.6880980000000001</v>
      </c>
      <c r="AI57" s="15">
        <v>4.6900279999999999</v>
      </c>
      <c r="AJ57" s="15">
        <v>4.6901190000000001</v>
      </c>
      <c r="AK57" s="15">
        <v>4.6909580000000002</v>
      </c>
      <c r="AL57" s="15">
        <v>4.6914350000000002</v>
      </c>
      <c r="AM57" s="8">
        <v>8.1099999999999998E-4</v>
      </c>
    </row>
    <row r="59" spans="1:39" ht="15" customHeight="1" x14ac:dyDescent="0.2">
      <c r="B59" s="10" t="s">
        <v>128</v>
      </c>
    </row>
    <row r="60" spans="1:39" ht="15" customHeight="1" x14ac:dyDescent="0.25">
      <c r="A60" s="11" t="s">
        <v>288</v>
      </c>
      <c r="B60" s="14" t="s">
        <v>282</v>
      </c>
      <c r="C60" s="16">
        <v>0.46308199999999999</v>
      </c>
      <c r="D60" s="16">
        <v>0.38101699999999999</v>
      </c>
      <c r="E60" s="16">
        <v>0.46004299999999998</v>
      </c>
      <c r="F60" s="16">
        <v>0.43750499999999998</v>
      </c>
      <c r="G60" s="16">
        <v>0.42453099999999999</v>
      </c>
      <c r="H60" s="16">
        <v>0.41386000000000001</v>
      </c>
      <c r="I60" s="16">
        <v>0.404445</v>
      </c>
      <c r="J60" s="16">
        <v>0.39582400000000001</v>
      </c>
      <c r="K60" s="16">
        <v>0.38757799999999998</v>
      </c>
      <c r="L60" s="16">
        <v>0.379716</v>
      </c>
      <c r="M60" s="16">
        <v>0.37177500000000002</v>
      </c>
      <c r="N60" s="16">
        <v>0.36396200000000001</v>
      </c>
      <c r="O60" s="16">
        <v>0.35656399999999999</v>
      </c>
      <c r="P60" s="16">
        <v>0.349576</v>
      </c>
      <c r="Q60" s="16">
        <v>0.34272900000000001</v>
      </c>
      <c r="R60" s="16">
        <v>0.33561600000000003</v>
      </c>
      <c r="S60" s="16">
        <v>0.32861800000000002</v>
      </c>
      <c r="T60" s="16">
        <v>0.32169999999999999</v>
      </c>
      <c r="U60" s="16">
        <v>0.31556299999999998</v>
      </c>
      <c r="V60" s="16">
        <v>0.30976399999999998</v>
      </c>
      <c r="W60" s="16">
        <v>0.30418800000000001</v>
      </c>
      <c r="X60" s="16">
        <v>0.298425</v>
      </c>
      <c r="Y60" s="16">
        <v>0.29304599999999997</v>
      </c>
      <c r="Z60" s="16">
        <v>0.28797499999999998</v>
      </c>
      <c r="AA60" s="16">
        <v>0.28299299999999999</v>
      </c>
      <c r="AB60" s="16">
        <v>0.2782</v>
      </c>
      <c r="AC60" s="16">
        <v>0.27361000000000002</v>
      </c>
      <c r="AD60" s="16">
        <v>0.269117</v>
      </c>
      <c r="AE60" s="16">
        <v>0.26472499999999999</v>
      </c>
      <c r="AF60" s="16">
        <v>0.26035399999999997</v>
      </c>
      <c r="AG60" s="16">
        <v>0.25609100000000001</v>
      </c>
      <c r="AH60" s="16">
        <v>0.25175599999999998</v>
      </c>
      <c r="AI60" s="16">
        <v>0.24737300000000001</v>
      </c>
      <c r="AJ60" s="16">
        <v>0.24313399999999999</v>
      </c>
      <c r="AK60" s="16">
        <v>0.23900399999999999</v>
      </c>
      <c r="AL60" s="16">
        <v>0.234875</v>
      </c>
      <c r="AM60" s="12">
        <v>-1.4128E-2</v>
      </c>
    </row>
    <row r="61" spans="1:39" ht="15" customHeight="1" x14ac:dyDescent="0.25">
      <c r="A61" s="11" t="s">
        <v>287</v>
      </c>
      <c r="B61" s="14" t="s">
        <v>280</v>
      </c>
      <c r="C61" s="16">
        <v>4.4641E-2</v>
      </c>
      <c r="D61" s="16">
        <v>4.3056999999999998E-2</v>
      </c>
      <c r="E61" s="16">
        <v>4.0292000000000001E-2</v>
      </c>
      <c r="F61" s="16">
        <v>3.7060000000000003E-2</v>
      </c>
      <c r="G61" s="16">
        <v>3.4129E-2</v>
      </c>
      <c r="H61" s="16">
        <v>3.1699999999999999E-2</v>
      </c>
      <c r="I61" s="16">
        <v>2.9708999999999999E-2</v>
      </c>
      <c r="J61" s="16">
        <v>2.8076E-2</v>
      </c>
      <c r="K61" s="16">
        <v>2.6785E-2</v>
      </c>
      <c r="L61" s="16">
        <v>2.5833999999999999E-2</v>
      </c>
      <c r="M61" s="16">
        <v>2.4839E-2</v>
      </c>
      <c r="N61" s="16">
        <v>2.3861E-2</v>
      </c>
      <c r="O61" s="16">
        <v>2.2925999999999998E-2</v>
      </c>
      <c r="P61" s="16">
        <v>2.2048000000000002E-2</v>
      </c>
      <c r="Q61" s="16">
        <v>2.121E-2</v>
      </c>
      <c r="R61" s="16">
        <v>2.0390999999999999E-2</v>
      </c>
      <c r="S61" s="16">
        <v>1.9598000000000001E-2</v>
      </c>
      <c r="T61" s="16">
        <v>1.8832000000000002E-2</v>
      </c>
      <c r="U61" s="16">
        <v>1.8128999999999999E-2</v>
      </c>
      <c r="V61" s="16">
        <v>1.7455999999999999E-2</v>
      </c>
      <c r="W61" s="16">
        <v>1.6816999999999999E-2</v>
      </c>
      <c r="X61" s="16">
        <v>1.6192999999999999E-2</v>
      </c>
      <c r="Y61" s="16">
        <v>1.5620999999999999E-2</v>
      </c>
      <c r="Z61" s="16">
        <v>1.5102000000000001E-2</v>
      </c>
      <c r="AA61" s="16">
        <v>1.4626999999999999E-2</v>
      </c>
      <c r="AB61" s="16">
        <v>1.4206E-2</v>
      </c>
      <c r="AC61" s="16">
        <v>1.3839000000000001E-2</v>
      </c>
      <c r="AD61" s="16">
        <v>1.3517E-2</v>
      </c>
      <c r="AE61" s="16">
        <v>1.3228E-2</v>
      </c>
      <c r="AF61" s="16">
        <v>1.2963000000000001E-2</v>
      </c>
      <c r="AG61" s="16">
        <v>1.2718999999999999E-2</v>
      </c>
      <c r="AH61" s="16">
        <v>1.2488000000000001E-2</v>
      </c>
      <c r="AI61" s="16">
        <v>1.2266000000000001E-2</v>
      </c>
      <c r="AJ61" s="16">
        <v>1.2061000000000001E-2</v>
      </c>
      <c r="AK61" s="16">
        <v>1.1868999999999999E-2</v>
      </c>
      <c r="AL61" s="16">
        <v>1.1686E-2</v>
      </c>
      <c r="AM61" s="12">
        <v>-3.7629999999999997E-2</v>
      </c>
    </row>
    <row r="62" spans="1:39" ht="15" customHeight="1" x14ac:dyDescent="0.25">
      <c r="A62" s="11" t="s">
        <v>286</v>
      </c>
      <c r="B62" s="14" t="s">
        <v>83</v>
      </c>
      <c r="C62" s="16">
        <v>7.0499999999999998E-3</v>
      </c>
      <c r="D62" s="16">
        <v>7.2810000000000001E-3</v>
      </c>
      <c r="E62" s="16">
        <v>7.2950000000000003E-3</v>
      </c>
      <c r="F62" s="16">
        <v>7.1780000000000004E-3</v>
      </c>
      <c r="G62" s="16">
        <v>7.051E-3</v>
      </c>
      <c r="H62" s="16">
        <v>6.9719999999999999E-3</v>
      </c>
      <c r="I62" s="16">
        <v>6.9150000000000001E-3</v>
      </c>
      <c r="J62" s="16">
        <v>6.868E-3</v>
      </c>
      <c r="K62" s="16">
        <v>6.8230000000000001E-3</v>
      </c>
      <c r="L62" s="16">
        <v>6.7790000000000003E-3</v>
      </c>
      <c r="M62" s="16">
        <v>6.731E-3</v>
      </c>
      <c r="N62" s="16">
        <v>6.6839999999999998E-3</v>
      </c>
      <c r="O62" s="16">
        <v>6.6429999999999996E-3</v>
      </c>
      <c r="P62" s="16">
        <v>6.6080000000000002E-3</v>
      </c>
      <c r="Q62" s="16">
        <v>6.5729999999999998E-3</v>
      </c>
      <c r="R62" s="16">
        <v>6.5329999999999997E-3</v>
      </c>
      <c r="S62" s="16">
        <v>6.489E-3</v>
      </c>
      <c r="T62" s="16">
        <v>6.4440000000000001E-3</v>
      </c>
      <c r="U62" s="16">
        <v>6.4099999999999999E-3</v>
      </c>
      <c r="V62" s="16">
        <v>6.3759999999999997E-3</v>
      </c>
      <c r="W62" s="16">
        <v>6.3429999999999997E-3</v>
      </c>
      <c r="X62" s="16">
        <v>6.3029999999999996E-3</v>
      </c>
      <c r="Y62" s="16">
        <v>6.2680000000000001E-3</v>
      </c>
      <c r="Z62" s="16">
        <v>6.2360000000000002E-3</v>
      </c>
      <c r="AA62" s="16">
        <v>6.2030000000000002E-3</v>
      </c>
      <c r="AB62" s="16">
        <v>6.1700000000000001E-3</v>
      </c>
      <c r="AC62" s="16">
        <v>6.1399999999999996E-3</v>
      </c>
      <c r="AD62" s="16">
        <v>6.1139999999999996E-3</v>
      </c>
      <c r="AE62" s="16">
        <v>6.0879999999999997E-3</v>
      </c>
      <c r="AF62" s="16">
        <v>6.0610000000000004E-3</v>
      </c>
      <c r="AG62" s="16">
        <v>6.0350000000000004E-3</v>
      </c>
      <c r="AH62" s="16">
        <v>6.0060000000000001E-3</v>
      </c>
      <c r="AI62" s="16">
        <v>5.9760000000000004E-3</v>
      </c>
      <c r="AJ62" s="16">
        <v>5.9480000000000002E-3</v>
      </c>
      <c r="AK62" s="16">
        <v>5.921E-3</v>
      </c>
      <c r="AL62" s="16">
        <v>5.8919999999999997E-3</v>
      </c>
      <c r="AM62" s="12">
        <v>-6.2040000000000003E-3</v>
      </c>
    </row>
    <row r="63" spans="1:39" ht="15" customHeight="1" x14ac:dyDescent="0.2">
      <c r="A63" s="11" t="s">
        <v>285</v>
      </c>
      <c r="B63" s="10" t="s">
        <v>106</v>
      </c>
      <c r="C63" s="15">
        <v>0.51477300000000004</v>
      </c>
      <c r="D63" s="15">
        <v>0.43135400000000002</v>
      </c>
      <c r="E63" s="15">
        <v>0.50763100000000005</v>
      </c>
      <c r="F63" s="15">
        <v>0.48174400000000001</v>
      </c>
      <c r="G63" s="15">
        <v>0.46571099999999999</v>
      </c>
      <c r="H63" s="15">
        <v>0.45253199999999999</v>
      </c>
      <c r="I63" s="15">
        <v>0.44107000000000002</v>
      </c>
      <c r="J63" s="15">
        <v>0.43076799999999998</v>
      </c>
      <c r="K63" s="15">
        <v>0.42118699999999998</v>
      </c>
      <c r="L63" s="15">
        <v>0.412329</v>
      </c>
      <c r="M63" s="15">
        <v>0.40334500000000001</v>
      </c>
      <c r="N63" s="15">
        <v>0.394507</v>
      </c>
      <c r="O63" s="15">
        <v>0.386133</v>
      </c>
      <c r="P63" s="15">
        <v>0.37823200000000001</v>
      </c>
      <c r="Q63" s="15">
        <v>0.37051200000000001</v>
      </c>
      <c r="R63" s="15">
        <v>0.362539</v>
      </c>
      <c r="S63" s="15">
        <v>0.35470499999999999</v>
      </c>
      <c r="T63" s="15">
        <v>0.34697600000000001</v>
      </c>
      <c r="U63" s="15">
        <v>0.34010200000000002</v>
      </c>
      <c r="V63" s="15">
        <v>0.333596</v>
      </c>
      <c r="W63" s="15">
        <v>0.327347</v>
      </c>
      <c r="X63" s="15">
        <v>0.32092100000000001</v>
      </c>
      <c r="Y63" s="15">
        <v>0.31493500000000002</v>
      </c>
      <c r="Z63" s="15">
        <v>0.30931399999999998</v>
      </c>
      <c r="AA63" s="15">
        <v>0.30382300000000001</v>
      </c>
      <c r="AB63" s="15">
        <v>0.29857499999999998</v>
      </c>
      <c r="AC63" s="15">
        <v>0.29359000000000002</v>
      </c>
      <c r="AD63" s="15">
        <v>0.28874699999999998</v>
      </c>
      <c r="AE63" s="15">
        <v>0.28404099999999999</v>
      </c>
      <c r="AF63" s="15">
        <v>0.27937800000000002</v>
      </c>
      <c r="AG63" s="15">
        <v>0.27484399999999998</v>
      </c>
      <c r="AH63" s="15">
        <v>0.27025100000000002</v>
      </c>
      <c r="AI63" s="15">
        <v>0.26561600000000002</v>
      </c>
      <c r="AJ63" s="15">
        <v>0.26114399999999999</v>
      </c>
      <c r="AK63" s="15">
        <v>0.25679400000000002</v>
      </c>
      <c r="AL63" s="15">
        <v>0.25245299999999998</v>
      </c>
      <c r="AM63" s="8">
        <v>-1.5632E-2</v>
      </c>
    </row>
    <row r="65" spans="1:39" ht="15" customHeight="1" x14ac:dyDescent="0.2">
      <c r="B65" s="10" t="s">
        <v>284</v>
      </c>
    </row>
    <row r="66" spans="1:39" ht="15" customHeight="1" x14ac:dyDescent="0.25">
      <c r="A66" s="11" t="s">
        <v>283</v>
      </c>
      <c r="B66" s="14" t="s">
        <v>282</v>
      </c>
      <c r="C66" s="16">
        <v>0.34140100000000001</v>
      </c>
      <c r="D66" s="16">
        <v>0.29971599999999998</v>
      </c>
      <c r="E66" s="16">
        <v>0.32496000000000003</v>
      </c>
      <c r="F66" s="16">
        <v>0.32664500000000002</v>
      </c>
      <c r="G66" s="16">
        <v>0.32176100000000002</v>
      </c>
      <c r="H66" s="16">
        <v>0.31779600000000002</v>
      </c>
      <c r="I66" s="16">
        <v>0.31451000000000001</v>
      </c>
      <c r="J66" s="16">
        <v>0.31048799999999999</v>
      </c>
      <c r="K66" s="16">
        <v>0.306342</v>
      </c>
      <c r="L66" s="16">
        <v>0.30275400000000002</v>
      </c>
      <c r="M66" s="16">
        <v>0.299765</v>
      </c>
      <c r="N66" s="16">
        <v>0.29687400000000003</v>
      </c>
      <c r="O66" s="16">
        <v>0.29384500000000002</v>
      </c>
      <c r="P66" s="16">
        <v>0.29086099999999998</v>
      </c>
      <c r="Q66" s="16">
        <v>0.28808800000000001</v>
      </c>
      <c r="R66" s="16">
        <v>0.28541699999999998</v>
      </c>
      <c r="S66" s="16">
        <v>0.28233999999999998</v>
      </c>
      <c r="T66" s="16">
        <v>0.27906300000000001</v>
      </c>
      <c r="U66" s="16">
        <v>0.27620099999999997</v>
      </c>
      <c r="V66" s="16">
        <v>0.27360299999999999</v>
      </c>
      <c r="W66" s="16">
        <v>0.27122200000000002</v>
      </c>
      <c r="X66" s="16">
        <v>0.268648</v>
      </c>
      <c r="Y66" s="16">
        <v>0.266185</v>
      </c>
      <c r="Z66" s="16">
        <v>0.26361200000000001</v>
      </c>
      <c r="AA66" s="16">
        <v>0.26086399999999998</v>
      </c>
      <c r="AB66" s="16">
        <v>0.258301</v>
      </c>
      <c r="AC66" s="16">
        <v>0.25580399999999998</v>
      </c>
      <c r="AD66" s="16">
        <v>0.25345600000000001</v>
      </c>
      <c r="AE66" s="16">
        <v>0.25113999999999997</v>
      </c>
      <c r="AF66" s="16">
        <v>0.24889700000000001</v>
      </c>
      <c r="AG66" s="16">
        <v>0.24676699999999999</v>
      </c>
      <c r="AH66" s="16">
        <v>0.24460699999999999</v>
      </c>
      <c r="AI66" s="16">
        <v>0.24241499999999999</v>
      </c>
      <c r="AJ66" s="16">
        <v>0.240148</v>
      </c>
      <c r="AK66" s="16">
        <v>0.23797499999999999</v>
      </c>
      <c r="AL66" s="16">
        <v>0.235788</v>
      </c>
      <c r="AM66" s="12">
        <v>-7.0309999999999999E-3</v>
      </c>
    </row>
    <row r="67" spans="1:39" ht="15" customHeight="1" x14ac:dyDescent="0.25">
      <c r="A67" s="11" t="s">
        <v>281</v>
      </c>
      <c r="B67" s="14" t="s">
        <v>280</v>
      </c>
      <c r="C67" s="16">
        <v>6.0068999999999997E-2</v>
      </c>
      <c r="D67" s="16">
        <v>5.9110999999999997E-2</v>
      </c>
      <c r="E67" s="16">
        <v>5.7686000000000001E-2</v>
      </c>
      <c r="F67" s="16">
        <v>5.5660000000000001E-2</v>
      </c>
      <c r="G67" s="16">
        <v>5.3911000000000001E-2</v>
      </c>
      <c r="H67" s="16">
        <v>5.2448000000000002E-2</v>
      </c>
      <c r="I67" s="16">
        <v>5.1315E-2</v>
      </c>
      <c r="J67" s="16">
        <v>5.0313999999999998E-2</v>
      </c>
      <c r="K67" s="16">
        <v>4.9471000000000001E-2</v>
      </c>
      <c r="L67" s="16">
        <v>4.8832E-2</v>
      </c>
      <c r="M67" s="16">
        <v>4.8126000000000002E-2</v>
      </c>
      <c r="N67" s="16">
        <v>4.7366999999999999E-2</v>
      </c>
      <c r="O67" s="16">
        <v>4.6505999999999999E-2</v>
      </c>
      <c r="P67" s="16">
        <v>4.5599000000000001E-2</v>
      </c>
      <c r="Q67" s="16">
        <v>4.4693999999999998E-2</v>
      </c>
      <c r="R67" s="16">
        <v>4.3764999999999998E-2</v>
      </c>
      <c r="S67" s="16">
        <v>4.2763000000000002E-2</v>
      </c>
      <c r="T67" s="16">
        <v>4.1724999999999998E-2</v>
      </c>
      <c r="U67" s="16">
        <v>4.0736000000000001E-2</v>
      </c>
      <c r="V67" s="16">
        <v>3.9781999999999998E-2</v>
      </c>
      <c r="W67" s="16">
        <v>3.8884000000000002E-2</v>
      </c>
      <c r="X67" s="16">
        <v>3.7994E-2</v>
      </c>
      <c r="Y67" s="16">
        <v>3.7168E-2</v>
      </c>
      <c r="Z67" s="16">
        <v>3.6408000000000003E-2</v>
      </c>
      <c r="AA67" s="16">
        <v>3.5707999999999997E-2</v>
      </c>
      <c r="AB67" s="16">
        <v>3.5123000000000001E-2</v>
      </c>
      <c r="AC67" s="16">
        <v>3.4626999999999998E-2</v>
      </c>
      <c r="AD67" s="16">
        <v>3.4217999999999998E-2</v>
      </c>
      <c r="AE67" s="16">
        <v>3.3866E-2</v>
      </c>
      <c r="AF67" s="16">
        <v>3.3563999999999997E-2</v>
      </c>
      <c r="AG67" s="16">
        <v>3.3309999999999999E-2</v>
      </c>
      <c r="AH67" s="16">
        <v>3.3078999999999997E-2</v>
      </c>
      <c r="AI67" s="16">
        <v>3.2862000000000002E-2</v>
      </c>
      <c r="AJ67" s="16">
        <v>3.2648999999999997E-2</v>
      </c>
      <c r="AK67" s="16">
        <v>3.2460999999999997E-2</v>
      </c>
      <c r="AL67" s="16">
        <v>3.2287999999999997E-2</v>
      </c>
      <c r="AM67" s="12">
        <v>-1.7628999999999999E-2</v>
      </c>
    </row>
    <row r="68" spans="1:39" ht="15" customHeight="1" x14ac:dyDescent="0.25">
      <c r="A68" s="11" t="s">
        <v>279</v>
      </c>
      <c r="B68" s="14" t="s">
        <v>93</v>
      </c>
      <c r="C68" s="16">
        <v>2.8219999999999999E-2</v>
      </c>
      <c r="D68" s="16">
        <v>2.7886000000000001E-2</v>
      </c>
      <c r="E68" s="16">
        <v>2.7591000000000001E-2</v>
      </c>
      <c r="F68" s="16">
        <v>2.7326E-2</v>
      </c>
      <c r="G68" s="16">
        <v>2.7068999999999999E-2</v>
      </c>
      <c r="H68" s="16">
        <v>2.6817000000000001E-2</v>
      </c>
      <c r="I68" s="16">
        <v>2.6572999999999999E-2</v>
      </c>
      <c r="J68" s="16">
        <v>2.6348E-2</v>
      </c>
      <c r="K68" s="16">
        <v>2.6133E-2</v>
      </c>
      <c r="L68" s="16">
        <v>2.5923999999999999E-2</v>
      </c>
      <c r="M68" s="16">
        <v>2.5714000000000001E-2</v>
      </c>
      <c r="N68" s="16">
        <v>2.5489999999999999E-2</v>
      </c>
      <c r="O68" s="16">
        <v>2.529E-2</v>
      </c>
      <c r="P68" s="16">
        <v>2.511E-2</v>
      </c>
      <c r="Q68" s="16">
        <v>2.4955999999999999E-2</v>
      </c>
      <c r="R68" s="16">
        <v>2.4832E-2</v>
      </c>
      <c r="S68" s="16">
        <v>2.4740000000000002E-2</v>
      </c>
      <c r="T68" s="16">
        <v>2.4635000000000001E-2</v>
      </c>
      <c r="U68" s="16">
        <v>2.453E-2</v>
      </c>
      <c r="V68" s="16">
        <v>2.4433E-2</v>
      </c>
      <c r="W68" s="16">
        <v>2.4344000000000001E-2</v>
      </c>
      <c r="X68" s="16">
        <v>2.4254999999999999E-2</v>
      </c>
      <c r="Y68" s="16">
        <v>2.4164999999999999E-2</v>
      </c>
      <c r="Z68" s="16">
        <v>2.4079E-2</v>
      </c>
      <c r="AA68" s="16">
        <v>2.3991999999999999E-2</v>
      </c>
      <c r="AB68" s="16">
        <v>2.3904999999999999E-2</v>
      </c>
      <c r="AC68" s="16">
        <v>2.3813999999999998E-2</v>
      </c>
      <c r="AD68" s="16">
        <v>2.3722E-2</v>
      </c>
      <c r="AE68" s="16">
        <v>2.3628E-2</v>
      </c>
      <c r="AF68" s="16">
        <v>2.3536000000000001E-2</v>
      </c>
      <c r="AG68" s="16">
        <v>2.3445000000000001E-2</v>
      </c>
      <c r="AH68" s="16">
        <v>2.3358E-2</v>
      </c>
      <c r="AI68" s="16">
        <v>2.3279000000000001E-2</v>
      </c>
      <c r="AJ68" s="16">
        <v>2.3203999999999999E-2</v>
      </c>
      <c r="AK68" s="16">
        <v>2.3134999999999999E-2</v>
      </c>
      <c r="AL68" s="16">
        <v>2.3071000000000001E-2</v>
      </c>
      <c r="AM68" s="12">
        <v>-5.5599999999999998E-3</v>
      </c>
    </row>
    <row r="69" spans="1:39" ht="15" customHeight="1" x14ac:dyDescent="0.25">
      <c r="A69" s="11" t="s">
        <v>278</v>
      </c>
      <c r="B69" s="14" t="s">
        <v>83</v>
      </c>
      <c r="C69" s="16">
        <v>4.3471999999999997E-2</v>
      </c>
      <c r="D69" s="16">
        <v>4.5083999999999999E-2</v>
      </c>
      <c r="E69" s="16">
        <v>4.6260999999999997E-2</v>
      </c>
      <c r="F69" s="16">
        <v>4.6885999999999997E-2</v>
      </c>
      <c r="G69" s="16">
        <v>4.7530000000000003E-2</v>
      </c>
      <c r="H69" s="16">
        <v>4.8301999999999998E-2</v>
      </c>
      <c r="I69" s="16">
        <v>4.9155999999999998E-2</v>
      </c>
      <c r="J69" s="16">
        <v>4.9954999999999999E-2</v>
      </c>
      <c r="K69" s="16">
        <v>5.0736999999999997E-2</v>
      </c>
      <c r="L69" s="16">
        <v>5.1561000000000003E-2</v>
      </c>
      <c r="M69" s="16">
        <v>5.2444999999999999E-2</v>
      </c>
      <c r="N69" s="16">
        <v>5.3335E-2</v>
      </c>
      <c r="O69" s="16">
        <v>5.4176000000000002E-2</v>
      </c>
      <c r="P69" s="16">
        <v>5.4998999999999999E-2</v>
      </c>
      <c r="Q69" s="16">
        <v>5.5834000000000002E-2</v>
      </c>
      <c r="R69" s="16">
        <v>5.6661999999999997E-2</v>
      </c>
      <c r="S69" s="16">
        <v>5.7415000000000001E-2</v>
      </c>
      <c r="T69" s="16">
        <v>5.8118999999999997E-2</v>
      </c>
      <c r="U69" s="16">
        <v>5.8875999999999998E-2</v>
      </c>
      <c r="V69" s="16">
        <v>5.9666999999999998E-2</v>
      </c>
      <c r="W69" s="16">
        <v>6.0500999999999999E-2</v>
      </c>
      <c r="X69" s="16">
        <v>6.1307E-2</v>
      </c>
      <c r="Y69" s="16">
        <v>6.2128999999999997E-2</v>
      </c>
      <c r="Z69" s="16">
        <v>6.2941999999999998E-2</v>
      </c>
      <c r="AA69" s="16">
        <v>6.3721E-2</v>
      </c>
      <c r="AB69" s="16">
        <v>6.4532999999999993E-2</v>
      </c>
      <c r="AC69" s="16">
        <v>6.5360000000000001E-2</v>
      </c>
      <c r="AD69" s="16">
        <v>6.6214999999999996E-2</v>
      </c>
      <c r="AE69" s="16">
        <v>6.7079E-2</v>
      </c>
      <c r="AF69" s="16">
        <v>6.7963999999999997E-2</v>
      </c>
      <c r="AG69" s="16">
        <v>6.8880999999999998E-2</v>
      </c>
      <c r="AH69" s="16">
        <v>6.9803000000000004E-2</v>
      </c>
      <c r="AI69" s="16">
        <v>7.0717000000000002E-2</v>
      </c>
      <c r="AJ69" s="16">
        <v>7.1609999999999993E-2</v>
      </c>
      <c r="AK69" s="16">
        <v>7.2520000000000001E-2</v>
      </c>
      <c r="AL69" s="16">
        <v>7.3424000000000003E-2</v>
      </c>
      <c r="AM69" s="12">
        <v>1.4448000000000001E-2</v>
      </c>
    </row>
    <row r="70" spans="1:39" ht="15" customHeight="1" x14ac:dyDescent="0.2">
      <c r="A70" s="11" t="s">
        <v>277</v>
      </c>
      <c r="B70" s="10" t="s">
        <v>106</v>
      </c>
      <c r="C70" s="15">
        <v>0.47316200000000003</v>
      </c>
      <c r="D70" s="15">
        <v>0.43179699999999999</v>
      </c>
      <c r="E70" s="15">
        <v>0.45649699999999999</v>
      </c>
      <c r="F70" s="15">
        <v>0.45651700000000001</v>
      </c>
      <c r="G70" s="15">
        <v>0.45027099999999998</v>
      </c>
      <c r="H70" s="15">
        <v>0.44536199999999998</v>
      </c>
      <c r="I70" s="15">
        <v>0.441554</v>
      </c>
      <c r="J70" s="15">
        <v>0.43710599999999999</v>
      </c>
      <c r="K70" s="15">
        <v>0.43268400000000001</v>
      </c>
      <c r="L70" s="15">
        <v>0.42907200000000001</v>
      </c>
      <c r="M70" s="15">
        <v>0.42604999999999998</v>
      </c>
      <c r="N70" s="15">
        <v>0.423066</v>
      </c>
      <c r="O70" s="15">
        <v>0.419817</v>
      </c>
      <c r="P70" s="15">
        <v>0.41656900000000002</v>
      </c>
      <c r="Q70" s="15">
        <v>0.41357300000000002</v>
      </c>
      <c r="R70" s="15">
        <v>0.41067700000000001</v>
      </c>
      <c r="S70" s="15">
        <v>0.40725800000000001</v>
      </c>
      <c r="T70" s="15">
        <v>0.40354200000000001</v>
      </c>
      <c r="U70" s="15">
        <v>0.400343</v>
      </c>
      <c r="V70" s="15">
        <v>0.39748499999999998</v>
      </c>
      <c r="W70" s="15">
        <v>0.39495000000000002</v>
      </c>
      <c r="X70" s="15">
        <v>0.392204</v>
      </c>
      <c r="Y70" s="15">
        <v>0.38964799999999999</v>
      </c>
      <c r="Z70" s="15">
        <v>0.38704100000000002</v>
      </c>
      <c r="AA70" s="15">
        <v>0.38428499999999999</v>
      </c>
      <c r="AB70" s="15">
        <v>0.38186199999999998</v>
      </c>
      <c r="AC70" s="15">
        <v>0.379606</v>
      </c>
      <c r="AD70" s="15">
        <v>0.37761099999999997</v>
      </c>
      <c r="AE70" s="15">
        <v>0.37571300000000002</v>
      </c>
      <c r="AF70" s="15">
        <v>0.37396099999999999</v>
      </c>
      <c r="AG70" s="15">
        <v>0.37240299999999998</v>
      </c>
      <c r="AH70" s="15">
        <v>0.37084699999999998</v>
      </c>
      <c r="AI70" s="15">
        <v>0.36927300000000002</v>
      </c>
      <c r="AJ70" s="15">
        <v>0.36761100000000002</v>
      </c>
      <c r="AK70" s="15">
        <v>0.366091</v>
      </c>
      <c r="AL70" s="15">
        <v>0.36457000000000001</v>
      </c>
      <c r="AM70" s="8">
        <v>-4.9649999999999998E-3</v>
      </c>
    </row>
    <row r="72" spans="1:39" ht="15" customHeight="1" x14ac:dyDescent="0.25">
      <c r="A72" s="11" t="s">
        <v>276</v>
      </c>
      <c r="B72" s="14" t="s">
        <v>275</v>
      </c>
      <c r="C72" s="16">
        <v>0.44093199999999999</v>
      </c>
      <c r="D72" s="16">
        <v>0.373338</v>
      </c>
      <c r="E72" s="16">
        <v>0.382023</v>
      </c>
      <c r="F72" s="16">
        <v>0.399918</v>
      </c>
      <c r="G72" s="16">
        <v>0.41137400000000002</v>
      </c>
      <c r="H72" s="16">
        <v>0.41363</v>
      </c>
      <c r="I72" s="16">
        <v>0.41170400000000001</v>
      </c>
      <c r="J72" s="16">
        <v>0.40783700000000001</v>
      </c>
      <c r="K72" s="16">
        <v>0.40362799999999999</v>
      </c>
      <c r="L72" s="16">
        <v>0.39940900000000001</v>
      </c>
      <c r="M72" s="16">
        <v>0.39579799999999998</v>
      </c>
      <c r="N72" s="16">
        <v>0.39202399999999998</v>
      </c>
      <c r="O72" s="16">
        <v>0.38731700000000002</v>
      </c>
      <c r="P72" s="16">
        <v>0.38118800000000003</v>
      </c>
      <c r="Q72" s="16">
        <v>0.37526999999999999</v>
      </c>
      <c r="R72" s="16">
        <v>0.37024400000000002</v>
      </c>
      <c r="S72" s="16">
        <v>0.36611700000000003</v>
      </c>
      <c r="T72" s="16">
        <v>0.36250399999999999</v>
      </c>
      <c r="U72" s="16">
        <v>0.35733500000000001</v>
      </c>
      <c r="V72" s="16">
        <v>0.35265999999999997</v>
      </c>
      <c r="W72" s="16">
        <v>0.34805900000000001</v>
      </c>
      <c r="X72" s="16">
        <v>0.345057</v>
      </c>
      <c r="Y72" s="16">
        <v>0.341559</v>
      </c>
      <c r="Z72" s="16">
        <v>0.33799099999999999</v>
      </c>
      <c r="AA72" s="16">
        <v>0.33511200000000002</v>
      </c>
      <c r="AB72" s="16">
        <v>0.33243899999999998</v>
      </c>
      <c r="AC72" s="16">
        <v>0.329152</v>
      </c>
      <c r="AD72" s="16">
        <v>0.32544099999999998</v>
      </c>
      <c r="AE72" s="16">
        <v>0.32176100000000002</v>
      </c>
      <c r="AF72" s="16">
        <v>0.318272</v>
      </c>
      <c r="AG72" s="16">
        <v>0.31491799999999998</v>
      </c>
      <c r="AH72" s="16">
        <v>0.31189600000000001</v>
      </c>
      <c r="AI72" s="16">
        <v>0.30935800000000002</v>
      </c>
      <c r="AJ72" s="16">
        <v>0.306477</v>
      </c>
      <c r="AK72" s="16">
        <v>0.30359799999999998</v>
      </c>
      <c r="AL72" s="16">
        <v>0.301033</v>
      </c>
      <c r="AM72" s="12">
        <v>-6.3109999999999998E-3</v>
      </c>
    </row>
    <row r="73" spans="1:39" ht="15" customHeight="1" x14ac:dyDescent="0.25">
      <c r="A73" s="11" t="s">
        <v>274</v>
      </c>
      <c r="B73" s="14" t="s">
        <v>273</v>
      </c>
      <c r="C73" s="16">
        <v>9.7579999999999993E-3</v>
      </c>
      <c r="D73" s="16">
        <v>9.7579999999999993E-3</v>
      </c>
      <c r="E73" s="16">
        <v>1.1269E-2</v>
      </c>
      <c r="F73" s="16">
        <v>1.0637000000000001E-2</v>
      </c>
      <c r="G73" s="16">
        <v>1.0123E-2</v>
      </c>
      <c r="H73" s="16">
        <v>9.7479999999999997E-3</v>
      </c>
      <c r="I73" s="16">
        <v>9.4640000000000002E-3</v>
      </c>
      <c r="J73" s="16">
        <v>9.2160000000000002E-3</v>
      </c>
      <c r="K73" s="16">
        <v>8.9890000000000005E-3</v>
      </c>
      <c r="L73" s="16">
        <v>8.7810000000000006E-3</v>
      </c>
      <c r="M73" s="16">
        <v>8.574E-3</v>
      </c>
      <c r="N73" s="16">
        <v>8.3680000000000004E-3</v>
      </c>
      <c r="O73" s="16">
        <v>8.1679999999999999E-3</v>
      </c>
      <c r="P73" s="16">
        <v>7.9839999999999998E-3</v>
      </c>
      <c r="Q73" s="16">
        <v>7.8040000000000002E-3</v>
      </c>
      <c r="R73" s="16">
        <v>7.6169999999999996E-3</v>
      </c>
      <c r="S73" s="16">
        <v>7.4269999999999996E-3</v>
      </c>
      <c r="T73" s="16">
        <v>7.2370000000000004E-3</v>
      </c>
      <c r="U73" s="16">
        <v>7.0689999999999998E-3</v>
      </c>
      <c r="V73" s="16">
        <v>6.9090000000000002E-3</v>
      </c>
      <c r="W73" s="16">
        <v>6.757E-3</v>
      </c>
      <c r="X73" s="16">
        <v>6.6E-3</v>
      </c>
      <c r="Y73" s="16">
        <v>6.4539999999999997E-3</v>
      </c>
      <c r="Z73" s="16">
        <v>6.3150000000000003E-3</v>
      </c>
      <c r="AA73" s="16">
        <v>6.1780000000000003E-3</v>
      </c>
      <c r="AB73" s="16">
        <v>6.045E-3</v>
      </c>
      <c r="AC73" s="16">
        <v>5.9199999999999999E-3</v>
      </c>
      <c r="AD73" s="16">
        <v>5.7990000000000003E-3</v>
      </c>
      <c r="AE73" s="16">
        <v>5.6810000000000003E-3</v>
      </c>
      <c r="AF73" s="16">
        <v>5.5640000000000004E-3</v>
      </c>
      <c r="AG73" s="16">
        <v>5.4489999999999999E-3</v>
      </c>
      <c r="AH73" s="16">
        <v>5.3319999999999999E-3</v>
      </c>
      <c r="AI73" s="16">
        <v>5.2129999999999998E-3</v>
      </c>
      <c r="AJ73" s="16">
        <v>5.0980000000000001E-3</v>
      </c>
      <c r="AK73" s="16">
        <v>4.986E-3</v>
      </c>
      <c r="AL73" s="16">
        <v>4.875E-3</v>
      </c>
      <c r="AM73" s="12">
        <v>-2.0202999999999999E-2</v>
      </c>
    </row>
    <row r="75" spans="1:39" ht="15" customHeight="1" x14ac:dyDescent="0.2">
      <c r="B75" s="10" t="s">
        <v>118</v>
      </c>
    </row>
    <row r="76" spans="1:39" ht="15" customHeight="1" x14ac:dyDescent="0.25">
      <c r="A76" s="11" t="s">
        <v>272</v>
      </c>
      <c r="B76" s="14" t="s">
        <v>254</v>
      </c>
      <c r="C76" s="16">
        <v>4.6048739999999997</v>
      </c>
      <c r="D76" s="16">
        <v>4.2098440000000004</v>
      </c>
      <c r="E76" s="16">
        <v>4.5508329999999999</v>
      </c>
      <c r="F76" s="16">
        <v>4.6050389999999997</v>
      </c>
      <c r="G76" s="16">
        <v>4.5836259999999998</v>
      </c>
      <c r="H76" s="16">
        <v>4.5575299999999999</v>
      </c>
      <c r="I76" s="16">
        <v>4.5314500000000004</v>
      </c>
      <c r="J76" s="16">
        <v>4.5051909999999999</v>
      </c>
      <c r="K76" s="16">
        <v>4.4798309999999999</v>
      </c>
      <c r="L76" s="16">
        <v>4.4571969999999999</v>
      </c>
      <c r="M76" s="16">
        <v>4.4341999999999997</v>
      </c>
      <c r="N76" s="16">
        <v>4.4096640000000003</v>
      </c>
      <c r="O76" s="16">
        <v>4.3806950000000002</v>
      </c>
      <c r="P76" s="16">
        <v>4.3511509999999998</v>
      </c>
      <c r="Q76" s="16">
        <v>4.323893</v>
      </c>
      <c r="R76" s="16">
        <v>4.3006180000000001</v>
      </c>
      <c r="S76" s="16">
        <v>4.2786039999999996</v>
      </c>
      <c r="T76" s="16">
        <v>4.2563760000000004</v>
      </c>
      <c r="U76" s="16">
        <v>4.2353420000000002</v>
      </c>
      <c r="V76" s="16">
        <v>4.2166059999999996</v>
      </c>
      <c r="W76" s="16">
        <v>4.1955260000000001</v>
      </c>
      <c r="X76" s="16">
        <v>4.1764349999999997</v>
      </c>
      <c r="Y76" s="16">
        <v>4.1583579999999998</v>
      </c>
      <c r="Z76" s="16">
        <v>4.1414369999999998</v>
      </c>
      <c r="AA76" s="16">
        <v>4.1247490000000004</v>
      </c>
      <c r="AB76" s="16">
        <v>4.1100620000000001</v>
      </c>
      <c r="AC76" s="16">
        <v>4.094557</v>
      </c>
      <c r="AD76" s="16">
        <v>4.0770020000000002</v>
      </c>
      <c r="AE76" s="16">
        <v>4.0587119999999999</v>
      </c>
      <c r="AF76" s="16">
        <v>4.0407539999999997</v>
      </c>
      <c r="AG76" s="16">
        <v>4.0232890000000001</v>
      </c>
      <c r="AH76" s="16">
        <v>4.0063009999999997</v>
      </c>
      <c r="AI76" s="16">
        <v>3.9903680000000001</v>
      </c>
      <c r="AJ76" s="16">
        <v>3.972912</v>
      </c>
      <c r="AK76" s="16">
        <v>3.9563009999999998</v>
      </c>
      <c r="AL76" s="16">
        <v>3.939848</v>
      </c>
      <c r="AM76" s="12">
        <v>-1.9480000000000001E-3</v>
      </c>
    </row>
    <row r="77" spans="1:39" ht="15" customHeight="1" x14ac:dyDescent="0.25">
      <c r="A77" s="11" t="s">
        <v>271</v>
      </c>
      <c r="B77" s="14" t="s">
        <v>252</v>
      </c>
      <c r="C77" s="16">
        <v>0.81740999999999997</v>
      </c>
      <c r="D77" s="16">
        <v>0.86714800000000003</v>
      </c>
      <c r="E77" s="16">
        <v>0.75564500000000001</v>
      </c>
      <c r="F77" s="16">
        <v>0.782887</v>
      </c>
      <c r="G77" s="16">
        <v>0.78426200000000001</v>
      </c>
      <c r="H77" s="16">
        <v>0.78283700000000001</v>
      </c>
      <c r="I77" s="16">
        <v>0.78283000000000003</v>
      </c>
      <c r="J77" s="16">
        <v>0.78149400000000002</v>
      </c>
      <c r="K77" s="16">
        <v>0.78160099999999999</v>
      </c>
      <c r="L77" s="16">
        <v>0.78434300000000001</v>
      </c>
      <c r="M77" s="16">
        <v>0.78675399999999995</v>
      </c>
      <c r="N77" s="16">
        <v>0.78933799999999998</v>
      </c>
      <c r="O77" s="16">
        <v>0.79283700000000001</v>
      </c>
      <c r="P77" s="16">
        <v>0.79736099999999999</v>
      </c>
      <c r="Q77" s="16">
        <v>0.80242599999999997</v>
      </c>
      <c r="R77" s="16">
        <v>0.80745999999999996</v>
      </c>
      <c r="S77" s="16">
        <v>0.81347700000000001</v>
      </c>
      <c r="T77" s="16">
        <v>0.819079</v>
      </c>
      <c r="U77" s="16">
        <v>0.82506800000000002</v>
      </c>
      <c r="V77" s="16">
        <v>0.83114299999999997</v>
      </c>
      <c r="W77" s="16">
        <v>0.83696899999999996</v>
      </c>
      <c r="X77" s="16">
        <v>0.842503</v>
      </c>
      <c r="Y77" s="16">
        <v>0.84760599999999997</v>
      </c>
      <c r="Z77" s="16">
        <v>0.85301899999999997</v>
      </c>
      <c r="AA77" s="16">
        <v>0.85805699999999996</v>
      </c>
      <c r="AB77" s="16">
        <v>0.86258299999999999</v>
      </c>
      <c r="AC77" s="16">
        <v>0.86687999999999998</v>
      </c>
      <c r="AD77" s="16">
        <v>0.87090000000000001</v>
      </c>
      <c r="AE77" s="16">
        <v>0.87403799999999998</v>
      </c>
      <c r="AF77" s="16">
        <v>0.87672700000000003</v>
      </c>
      <c r="AG77" s="16">
        <v>0.87914199999999998</v>
      </c>
      <c r="AH77" s="16">
        <v>0.88129999999999997</v>
      </c>
      <c r="AI77" s="16">
        <v>0.88292400000000004</v>
      </c>
      <c r="AJ77" s="16">
        <v>0.88317299999999999</v>
      </c>
      <c r="AK77" s="16">
        <v>0.88275599999999999</v>
      </c>
      <c r="AL77" s="16">
        <v>0.88188999999999995</v>
      </c>
      <c r="AM77" s="12">
        <v>4.9600000000000002E-4</v>
      </c>
    </row>
    <row r="78" spans="1:39" ht="15" customHeight="1" x14ac:dyDescent="0.25">
      <c r="A78" s="11" t="s">
        <v>270</v>
      </c>
      <c r="B78" s="14" t="s">
        <v>250</v>
      </c>
      <c r="C78" s="16">
        <v>1.763412</v>
      </c>
      <c r="D78" s="16">
        <v>1.771377</v>
      </c>
      <c r="E78" s="16">
        <v>1.7721229999999999</v>
      </c>
      <c r="F78" s="16">
        <v>1.772195</v>
      </c>
      <c r="G78" s="16">
        <v>1.7730840000000001</v>
      </c>
      <c r="H78" s="16">
        <v>1.7727619999999999</v>
      </c>
      <c r="I78" s="16">
        <v>1.7763899999999999</v>
      </c>
      <c r="J78" s="16">
        <v>1.7816160000000001</v>
      </c>
      <c r="K78" s="16">
        <v>1.7887169999999999</v>
      </c>
      <c r="L78" s="16">
        <v>1.797625</v>
      </c>
      <c r="M78" s="16">
        <v>1.8039080000000001</v>
      </c>
      <c r="N78" s="16">
        <v>1.8085990000000001</v>
      </c>
      <c r="O78" s="16">
        <v>1.8095479999999999</v>
      </c>
      <c r="P78" s="16">
        <v>1.8102929999999999</v>
      </c>
      <c r="Q78" s="16">
        <v>1.811218</v>
      </c>
      <c r="R78" s="16">
        <v>1.811974</v>
      </c>
      <c r="S78" s="16">
        <v>1.8111900000000001</v>
      </c>
      <c r="T78" s="16">
        <v>1.8086869999999999</v>
      </c>
      <c r="U78" s="16">
        <v>1.8049770000000001</v>
      </c>
      <c r="V78" s="16">
        <v>1.800001</v>
      </c>
      <c r="W78" s="16">
        <v>1.792986</v>
      </c>
      <c r="X78" s="16">
        <v>1.785609</v>
      </c>
      <c r="Y78" s="16">
        <v>1.77905</v>
      </c>
      <c r="Z78" s="16">
        <v>1.774759</v>
      </c>
      <c r="AA78" s="16">
        <v>1.772888</v>
      </c>
      <c r="AB78" s="16">
        <v>1.774335</v>
      </c>
      <c r="AC78" s="16">
        <v>1.7784770000000001</v>
      </c>
      <c r="AD78" s="16">
        <v>1.784178</v>
      </c>
      <c r="AE78" s="16">
        <v>1.790826</v>
      </c>
      <c r="AF78" s="16">
        <v>1.7983229999999999</v>
      </c>
      <c r="AG78" s="16">
        <v>1.8063070000000001</v>
      </c>
      <c r="AH78" s="16">
        <v>1.814646</v>
      </c>
      <c r="AI78" s="16">
        <v>1.8230869999999999</v>
      </c>
      <c r="AJ78" s="16">
        <v>1.8307899999999999</v>
      </c>
      <c r="AK78" s="16">
        <v>1.838508</v>
      </c>
      <c r="AL78" s="16">
        <v>1.845955</v>
      </c>
      <c r="AM78" s="12">
        <v>1.214E-3</v>
      </c>
    </row>
    <row r="79" spans="1:39" ht="15" customHeight="1" x14ac:dyDescent="0.25">
      <c r="A79" s="11" t="s">
        <v>269</v>
      </c>
      <c r="B79" s="14" t="s">
        <v>248</v>
      </c>
      <c r="C79" s="16">
        <v>0.35520099999999999</v>
      </c>
      <c r="D79" s="16">
        <v>0.35081000000000001</v>
      </c>
      <c r="E79" s="16">
        <v>0.34687499999999999</v>
      </c>
      <c r="F79" s="16">
        <v>0.34366200000000002</v>
      </c>
      <c r="G79" s="16">
        <v>0.340835</v>
      </c>
      <c r="H79" s="16">
        <v>0.33843200000000001</v>
      </c>
      <c r="I79" s="16">
        <v>0.336455</v>
      </c>
      <c r="J79" s="16">
        <v>0.33421200000000001</v>
      </c>
      <c r="K79" s="16">
        <v>0.332347</v>
      </c>
      <c r="L79" s="16">
        <v>0.33089200000000002</v>
      </c>
      <c r="M79" s="16">
        <v>0.32984599999999997</v>
      </c>
      <c r="N79" s="16">
        <v>0.32913500000000001</v>
      </c>
      <c r="O79" s="16">
        <v>0.32874700000000001</v>
      </c>
      <c r="P79" s="16">
        <v>0.32867800000000003</v>
      </c>
      <c r="Q79" s="16">
        <v>0.32900000000000001</v>
      </c>
      <c r="R79" s="16">
        <v>0.32979000000000003</v>
      </c>
      <c r="S79" s="16">
        <v>0.33094499999999999</v>
      </c>
      <c r="T79" s="16">
        <v>0.33240199999999998</v>
      </c>
      <c r="U79" s="16">
        <v>0.33429900000000001</v>
      </c>
      <c r="V79" s="16">
        <v>0.33679199999999998</v>
      </c>
      <c r="W79" s="16">
        <v>0.33989799999999998</v>
      </c>
      <c r="X79" s="16">
        <v>0.34350700000000001</v>
      </c>
      <c r="Y79" s="16">
        <v>0.347132</v>
      </c>
      <c r="Z79" s="16">
        <v>0.35079300000000002</v>
      </c>
      <c r="AA79" s="16">
        <v>0.35443400000000003</v>
      </c>
      <c r="AB79" s="16">
        <v>0.35807099999999997</v>
      </c>
      <c r="AC79" s="16">
        <v>0.36168400000000001</v>
      </c>
      <c r="AD79" s="16">
        <v>0.365255</v>
      </c>
      <c r="AE79" s="16">
        <v>0.36882500000000001</v>
      </c>
      <c r="AF79" s="16">
        <v>0.37241999999999997</v>
      </c>
      <c r="AG79" s="16">
        <v>0.37602400000000002</v>
      </c>
      <c r="AH79" s="16">
        <v>0.37961299999999998</v>
      </c>
      <c r="AI79" s="16">
        <v>0.38315199999999999</v>
      </c>
      <c r="AJ79" s="16">
        <v>0.38658599999999999</v>
      </c>
      <c r="AK79" s="16">
        <v>0.38993699999999998</v>
      </c>
      <c r="AL79" s="16">
        <v>0.39322000000000001</v>
      </c>
      <c r="AM79" s="12">
        <v>3.362E-3</v>
      </c>
    </row>
    <row r="80" spans="1:39" ht="15" customHeight="1" x14ac:dyDescent="0.25">
      <c r="A80" s="11" t="s">
        <v>268</v>
      </c>
      <c r="B80" s="14" t="s">
        <v>246</v>
      </c>
      <c r="C80" s="16">
        <v>0.34457199999999999</v>
      </c>
      <c r="D80" s="16">
        <v>0.34514099999999998</v>
      </c>
      <c r="E80" s="16">
        <v>0.34626800000000002</v>
      </c>
      <c r="F80" s="16">
        <v>0.34779100000000002</v>
      </c>
      <c r="G80" s="16">
        <v>0.349385</v>
      </c>
      <c r="H80" s="16">
        <v>0.35106799999999999</v>
      </c>
      <c r="I80" s="16">
        <v>0.35283900000000001</v>
      </c>
      <c r="J80" s="16">
        <v>0.35474299999999998</v>
      </c>
      <c r="K80" s="16">
        <v>0.356713</v>
      </c>
      <c r="L80" s="16">
        <v>0.35873100000000002</v>
      </c>
      <c r="M80" s="16">
        <v>0.36072599999999999</v>
      </c>
      <c r="N80" s="16">
        <v>0.36262899999999998</v>
      </c>
      <c r="O80" s="16">
        <v>0.36454799999999998</v>
      </c>
      <c r="P80" s="16">
        <v>0.36646600000000001</v>
      </c>
      <c r="Q80" s="16">
        <v>0.36847200000000002</v>
      </c>
      <c r="R80" s="16">
        <v>0.370639</v>
      </c>
      <c r="S80" s="16">
        <v>0.37288300000000002</v>
      </c>
      <c r="T80" s="16">
        <v>0.37497399999999997</v>
      </c>
      <c r="U80" s="16">
        <v>0.37706299999999998</v>
      </c>
      <c r="V80" s="16">
        <v>0.37927699999999998</v>
      </c>
      <c r="W80" s="16">
        <v>0.38161400000000001</v>
      </c>
      <c r="X80" s="16">
        <v>0.38397799999999999</v>
      </c>
      <c r="Y80" s="16">
        <v>0.38633899999999999</v>
      </c>
      <c r="Z80" s="16">
        <v>0.38872699999999999</v>
      </c>
      <c r="AA80" s="16">
        <v>0.391096</v>
      </c>
      <c r="AB80" s="16">
        <v>0.39346599999999998</v>
      </c>
      <c r="AC80" s="16">
        <v>0.39582699999999998</v>
      </c>
      <c r="AD80" s="16">
        <v>0.39816600000000002</v>
      </c>
      <c r="AE80" s="16">
        <v>0.40052900000000002</v>
      </c>
      <c r="AF80" s="16">
        <v>0.402947</v>
      </c>
      <c r="AG80" s="16">
        <v>0.40540599999999999</v>
      </c>
      <c r="AH80" s="16">
        <v>0.40789300000000001</v>
      </c>
      <c r="AI80" s="16">
        <v>0.41037600000000002</v>
      </c>
      <c r="AJ80" s="16">
        <v>0.41280499999999998</v>
      </c>
      <c r="AK80" s="16">
        <v>0.41520299999999999</v>
      </c>
      <c r="AL80" s="16">
        <v>0.41758299999999998</v>
      </c>
      <c r="AM80" s="12">
        <v>5.62E-3</v>
      </c>
    </row>
    <row r="81" spans="1:39" ht="15" customHeight="1" x14ac:dyDescent="0.25">
      <c r="A81" s="11" t="s">
        <v>267</v>
      </c>
      <c r="B81" s="14" t="s">
        <v>244</v>
      </c>
      <c r="C81" s="16">
        <v>0.255722</v>
      </c>
      <c r="D81" s="16">
        <v>0.25842900000000002</v>
      </c>
      <c r="E81" s="16">
        <v>0.26105899999999999</v>
      </c>
      <c r="F81" s="16">
        <v>0.26404699999999998</v>
      </c>
      <c r="G81" s="16">
        <v>0.26632800000000001</v>
      </c>
      <c r="H81" s="16">
        <v>0.26774100000000001</v>
      </c>
      <c r="I81" s="16">
        <v>0.269148</v>
      </c>
      <c r="J81" s="16">
        <v>0.270339</v>
      </c>
      <c r="K81" s="16">
        <v>0.27174399999999999</v>
      </c>
      <c r="L81" s="16">
        <v>0.27383200000000002</v>
      </c>
      <c r="M81" s="16">
        <v>0.27590999999999999</v>
      </c>
      <c r="N81" s="16">
        <v>0.27782499999999999</v>
      </c>
      <c r="O81" s="16">
        <v>0.27970699999999998</v>
      </c>
      <c r="P81" s="16">
        <v>0.28182800000000002</v>
      </c>
      <c r="Q81" s="16">
        <v>0.28415000000000001</v>
      </c>
      <c r="R81" s="16">
        <v>0.28671200000000002</v>
      </c>
      <c r="S81" s="16">
        <v>0.289323</v>
      </c>
      <c r="T81" s="16">
        <v>0.29195599999999999</v>
      </c>
      <c r="U81" s="16">
        <v>0.29475200000000001</v>
      </c>
      <c r="V81" s="16">
        <v>0.29771999999999998</v>
      </c>
      <c r="W81" s="16">
        <v>0.30065900000000001</v>
      </c>
      <c r="X81" s="16">
        <v>0.303647</v>
      </c>
      <c r="Y81" s="16">
        <v>0.30670700000000001</v>
      </c>
      <c r="Z81" s="16">
        <v>0.30984499999999998</v>
      </c>
      <c r="AA81" s="16">
        <v>0.31297700000000001</v>
      </c>
      <c r="AB81" s="16">
        <v>0.316137</v>
      </c>
      <c r="AC81" s="16">
        <v>0.319297</v>
      </c>
      <c r="AD81" s="16">
        <v>0.32234299999999999</v>
      </c>
      <c r="AE81" s="16">
        <v>0.32527499999999998</v>
      </c>
      <c r="AF81" s="16">
        <v>0.32816299999999998</v>
      </c>
      <c r="AG81" s="16">
        <v>0.33102100000000001</v>
      </c>
      <c r="AH81" s="16">
        <v>0.33388699999999999</v>
      </c>
      <c r="AI81" s="16">
        <v>0.33672200000000002</v>
      </c>
      <c r="AJ81" s="16">
        <v>0.339422</v>
      </c>
      <c r="AK81" s="16">
        <v>0.34207799999999999</v>
      </c>
      <c r="AL81" s="16">
        <v>0.34467700000000001</v>
      </c>
      <c r="AM81" s="12">
        <v>8.5059999999999997E-3</v>
      </c>
    </row>
    <row r="82" spans="1:39" ht="15" customHeight="1" x14ac:dyDescent="0.25">
      <c r="A82" s="11" t="s">
        <v>266</v>
      </c>
      <c r="B82" s="14" t="s">
        <v>242</v>
      </c>
      <c r="C82" s="16">
        <v>7.5429999999999997E-2</v>
      </c>
      <c r="D82" s="16">
        <v>7.4619000000000005E-2</v>
      </c>
      <c r="E82" s="16">
        <v>7.3887999999999995E-2</v>
      </c>
      <c r="F82" s="16">
        <v>7.3191999999999993E-2</v>
      </c>
      <c r="G82" s="16">
        <v>7.2461999999999999E-2</v>
      </c>
      <c r="H82" s="16">
        <v>7.1706000000000006E-2</v>
      </c>
      <c r="I82" s="16">
        <v>7.0934999999999998E-2</v>
      </c>
      <c r="J82" s="16">
        <v>7.0167999999999994E-2</v>
      </c>
      <c r="K82" s="16">
        <v>6.9453000000000001E-2</v>
      </c>
      <c r="L82" s="16">
        <v>6.8787000000000001E-2</v>
      </c>
      <c r="M82" s="16">
        <v>6.8158999999999997E-2</v>
      </c>
      <c r="N82" s="16">
        <v>6.7552000000000001E-2</v>
      </c>
      <c r="O82" s="16">
        <v>6.6965999999999998E-2</v>
      </c>
      <c r="P82" s="16">
        <v>6.6400000000000001E-2</v>
      </c>
      <c r="Q82" s="16">
        <v>6.5872E-2</v>
      </c>
      <c r="R82" s="16">
        <v>6.5407000000000007E-2</v>
      </c>
      <c r="S82" s="16">
        <v>6.4986000000000002E-2</v>
      </c>
      <c r="T82" s="16">
        <v>6.4596000000000001E-2</v>
      </c>
      <c r="U82" s="16">
        <v>6.4264000000000002E-2</v>
      </c>
      <c r="V82" s="16">
        <v>6.4015000000000002E-2</v>
      </c>
      <c r="W82" s="16">
        <v>6.3865000000000005E-2</v>
      </c>
      <c r="X82" s="16">
        <v>6.3791E-2</v>
      </c>
      <c r="Y82" s="16">
        <v>6.3799999999999996E-2</v>
      </c>
      <c r="Z82" s="16">
        <v>6.3906000000000004E-2</v>
      </c>
      <c r="AA82" s="16">
        <v>6.4103999999999994E-2</v>
      </c>
      <c r="AB82" s="16">
        <v>6.4394999999999994E-2</v>
      </c>
      <c r="AC82" s="16">
        <v>6.4768000000000006E-2</v>
      </c>
      <c r="AD82" s="16">
        <v>6.5145999999999996E-2</v>
      </c>
      <c r="AE82" s="16">
        <v>6.5537999999999999E-2</v>
      </c>
      <c r="AF82" s="16">
        <v>6.5950999999999996E-2</v>
      </c>
      <c r="AG82" s="16">
        <v>6.6382999999999998E-2</v>
      </c>
      <c r="AH82" s="16">
        <v>6.6830000000000001E-2</v>
      </c>
      <c r="AI82" s="16">
        <v>6.7282999999999996E-2</v>
      </c>
      <c r="AJ82" s="16">
        <v>6.7733000000000002E-2</v>
      </c>
      <c r="AK82" s="16">
        <v>6.8182000000000006E-2</v>
      </c>
      <c r="AL82" s="16">
        <v>6.8633E-2</v>
      </c>
      <c r="AM82" s="12">
        <v>-2.4559999999999998E-3</v>
      </c>
    </row>
    <row r="83" spans="1:39" ht="15" customHeight="1" x14ac:dyDescent="0.25">
      <c r="A83" s="11" t="s">
        <v>265</v>
      </c>
      <c r="B83" s="14" t="s">
        <v>240</v>
      </c>
      <c r="C83" s="16">
        <v>0.44812299999999999</v>
      </c>
      <c r="D83" s="16">
        <v>0.44156600000000001</v>
      </c>
      <c r="E83" s="16">
        <v>0.435892</v>
      </c>
      <c r="F83" s="16">
        <v>0.43420700000000001</v>
      </c>
      <c r="G83" s="16">
        <v>0.42453400000000002</v>
      </c>
      <c r="H83" s="16">
        <v>0.37346499999999999</v>
      </c>
      <c r="I83" s="16">
        <v>0.34232299999999999</v>
      </c>
      <c r="J83" s="16">
        <v>0.318797</v>
      </c>
      <c r="K83" s="16">
        <v>0.303977</v>
      </c>
      <c r="L83" s="16">
        <v>0.294402</v>
      </c>
      <c r="M83" s="16">
        <v>0.287885</v>
      </c>
      <c r="N83" s="16">
        <v>0.282972</v>
      </c>
      <c r="O83" s="16">
        <v>0.27913300000000002</v>
      </c>
      <c r="P83" s="16">
        <v>0.27617799999999998</v>
      </c>
      <c r="Q83" s="16">
        <v>0.27396100000000001</v>
      </c>
      <c r="R83" s="16">
        <v>0.26482499999999998</v>
      </c>
      <c r="S83" s="16">
        <v>0.25763999999999998</v>
      </c>
      <c r="T83" s="16">
        <v>0.25252200000000002</v>
      </c>
      <c r="U83" s="16">
        <v>0.24977199999999999</v>
      </c>
      <c r="V83" s="16">
        <v>0.24939800000000001</v>
      </c>
      <c r="W83" s="16">
        <v>0.249332</v>
      </c>
      <c r="X83" s="16">
        <v>0.24967700000000001</v>
      </c>
      <c r="Y83" s="16">
        <v>0.25035800000000002</v>
      </c>
      <c r="Z83" s="16">
        <v>0.25125599999999998</v>
      </c>
      <c r="AA83" s="16">
        <v>0.25223800000000002</v>
      </c>
      <c r="AB83" s="16">
        <v>0.24842600000000001</v>
      </c>
      <c r="AC83" s="16">
        <v>0.24543599999999999</v>
      </c>
      <c r="AD83" s="16">
        <v>0.24300099999999999</v>
      </c>
      <c r="AE83" s="16">
        <v>0.24118500000000001</v>
      </c>
      <c r="AF83" s="16">
        <v>0.24033599999999999</v>
      </c>
      <c r="AG83" s="16">
        <v>0.24035799999999999</v>
      </c>
      <c r="AH83" s="16">
        <v>0.24060000000000001</v>
      </c>
      <c r="AI83" s="16">
        <v>0.24096200000000001</v>
      </c>
      <c r="AJ83" s="16">
        <v>0.24135499999999999</v>
      </c>
      <c r="AK83" s="16">
        <v>0.24179400000000001</v>
      </c>
      <c r="AL83" s="16">
        <v>0.24226600000000001</v>
      </c>
      <c r="AM83" s="12">
        <v>-1.7500999999999999E-2</v>
      </c>
    </row>
    <row r="84" spans="1:39" ht="15" customHeight="1" x14ac:dyDescent="0.25">
      <c r="A84" s="11" t="s">
        <v>264</v>
      </c>
      <c r="B84" s="14" t="s">
        <v>238</v>
      </c>
      <c r="C84" s="16">
        <v>2.6497E-2</v>
      </c>
      <c r="D84" s="16">
        <v>2.5666999999999999E-2</v>
      </c>
      <c r="E84" s="16">
        <v>2.4886999999999999E-2</v>
      </c>
      <c r="F84" s="16">
        <v>2.3775999999999999E-2</v>
      </c>
      <c r="G84" s="16">
        <v>2.266E-2</v>
      </c>
      <c r="H84" s="16">
        <v>2.1433000000000001E-2</v>
      </c>
      <c r="I84" s="16">
        <v>2.0161999999999999E-2</v>
      </c>
      <c r="J84" s="16">
        <v>1.9081999999999998E-2</v>
      </c>
      <c r="K84" s="16">
        <v>1.8183999999999999E-2</v>
      </c>
      <c r="L84" s="16">
        <v>1.7458000000000001E-2</v>
      </c>
      <c r="M84" s="16">
        <v>1.6899000000000001E-2</v>
      </c>
      <c r="N84" s="16">
        <v>1.6507999999999998E-2</v>
      </c>
      <c r="O84" s="16">
        <v>1.6292000000000001E-2</v>
      </c>
      <c r="P84" s="16">
        <v>1.6258999999999999E-2</v>
      </c>
      <c r="Q84" s="16">
        <v>1.6195000000000001E-2</v>
      </c>
      <c r="R84" s="16">
        <v>1.6114E-2</v>
      </c>
      <c r="S84" s="16">
        <v>1.6029999999999999E-2</v>
      </c>
      <c r="T84" s="16">
        <v>1.5958E-2</v>
      </c>
      <c r="U84" s="16">
        <v>1.5923E-2</v>
      </c>
      <c r="V84" s="16">
        <v>1.5941E-2</v>
      </c>
      <c r="W84" s="16">
        <v>1.6011000000000001E-2</v>
      </c>
      <c r="X84" s="16">
        <v>1.6119000000000001E-2</v>
      </c>
      <c r="Y84" s="16">
        <v>1.6251999999999999E-2</v>
      </c>
      <c r="Z84" s="16">
        <v>1.6400000000000001E-2</v>
      </c>
      <c r="AA84" s="16">
        <v>1.6552999999999998E-2</v>
      </c>
      <c r="AB84" s="16">
        <v>1.6707E-2</v>
      </c>
      <c r="AC84" s="16">
        <v>1.6861999999999999E-2</v>
      </c>
      <c r="AD84" s="16">
        <v>1.7014999999999999E-2</v>
      </c>
      <c r="AE84" s="16">
        <v>1.7170000000000001E-2</v>
      </c>
      <c r="AF84" s="16">
        <v>1.7326999999999999E-2</v>
      </c>
      <c r="AG84" s="16">
        <v>1.7485000000000001E-2</v>
      </c>
      <c r="AH84" s="16">
        <v>1.7645000000000001E-2</v>
      </c>
      <c r="AI84" s="16">
        <v>1.7804E-2</v>
      </c>
      <c r="AJ84" s="16">
        <v>1.796E-2</v>
      </c>
      <c r="AK84" s="16">
        <v>1.8114000000000002E-2</v>
      </c>
      <c r="AL84" s="16">
        <v>1.8266999999999999E-2</v>
      </c>
      <c r="AM84" s="12">
        <v>-9.953E-3</v>
      </c>
    </row>
    <row r="85" spans="1:39" ht="15" customHeight="1" x14ac:dyDescent="0.25">
      <c r="A85" s="11" t="s">
        <v>263</v>
      </c>
      <c r="B85" s="14" t="s">
        <v>236</v>
      </c>
      <c r="C85" s="16">
        <v>9.4423999999999994E-2</v>
      </c>
      <c r="D85" s="16">
        <v>9.4505000000000006E-2</v>
      </c>
      <c r="E85" s="16">
        <v>9.4796000000000005E-2</v>
      </c>
      <c r="F85" s="16">
        <v>9.5228999999999994E-2</v>
      </c>
      <c r="G85" s="16">
        <v>9.5647999999999997E-2</v>
      </c>
      <c r="H85" s="16">
        <v>9.6045000000000005E-2</v>
      </c>
      <c r="I85" s="16">
        <v>9.6439999999999998E-2</v>
      </c>
      <c r="J85" s="16">
        <v>9.7098000000000004E-2</v>
      </c>
      <c r="K85" s="16">
        <v>9.8030999999999993E-2</v>
      </c>
      <c r="L85" s="16">
        <v>9.9281999999999995E-2</v>
      </c>
      <c r="M85" s="16">
        <v>0.100798</v>
      </c>
      <c r="N85" s="16">
        <v>0.102534</v>
      </c>
      <c r="O85" s="16">
        <v>0.10448300000000001</v>
      </c>
      <c r="P85" s="16">
        <v>0.106602</v>
      </c>
      <c r="Q85" s="16">
        <v>0.108585</v>
      </c>
      <c r="R85" s="16">
        <v>0.11043699999999999</v>
      </c>
      <c r="S85" s="16">
        <v>0.112132</v>
      </c>
      <c r="T85" s="16">
        <v>0.11366999999999999</v>
      </c>
      <c r="U85" s="16">
        <v>0.115158</v>
      </c>
      <c r="V85" s="16">
        <v>0.116683</v>
      </c>
      <c r="W85" s="16">
        <v>0.118256</v>
      </c>
      <c r="X85" s="16">
        <v>0.119853</v>
      </c>
      <c r="Y85" s="16">
        <v>0.12146700000000001</v>
      </c>
      <c r="Z85" s="16">
        <v>0.123111</v>
      </c>
      <c r="AA85" s="16">
        <v>0.124761</v>
      </c>
      <c r="AB85" s="16">
        <v>0.12642700000000001</v>
      </c>
      <c r="AC85" s="16">
        <v>0.12809899999999999</v>
      </c>
      <c r="AD85" s="16">
        <v>0.12976299999999999</v>
      </c>
      <c r="AE85" s="16">
        <v>0.13142999999999999</v>
      </c>
      <c r="AF85" s="16">
        <v>0.13310900000000001</v>
      </c>
      <c r="AG85" s="16">
        <v>0.13478499999999999</v>
      </c>
      <c r="AH85" s="16">
        <v>0.13645299999999999</v>
      </c>
      <c r="AI85" s="16">
        <v>0.138095</v>
      </c>
      <c r="AJ85" s="16">
        <v>0.13968700000000001</v>
      </c>
      <c r="AK85" s="16">
        <v>0.141238</v>
      </c>
      <c r="AL85" s="16">
        <v>0.14275399999999999</v>
      </c>
      <c r="AM85" s="12">
        <v>1.2205000000000001E-2</v>
      </c>
    </row>
    <row r="86" spans="1:39" ht="15" customHeight="1" x14ac:dyDescent="0.25">
      <c r="A86" s="11" t="s">
        <v>262</v>
      </c>
      <c r="B86" s="14" t="s">
        <v>234</v>
      </c>
      <c r="C86" s="16">
        <v>0.28821200000000002</v>
      </c>
      <c r="D86" s="16">
        <v>0.28249400000000002</v>
      </c>
      <c r="E86" s="16">
        <v>0.27739999999999998</v>
      </c>
      <c r="F86" s="16">
        <v>0.27316200000000002</v>
      </c>
      <c r="G86" s="16">
        <v>0.26851999999999998</v>
      </c>
      <c r="H86" s="16">
        <v>0.263822</v>
      </c>
      <c r="I86" s="16">
        <v>0.25987500000000002</v>
      </c>
      <c r="J86" s="16">
        <v>0.25619900000000001</v>
      </c>
      <c r="K86" s="16">
        <v>0.25330399999999997</v>
      </c>
      <c r="L86" s="16">
        <v>0.25198599999999999</v>
      </c>
      <c r="M86" s="16">
        <v>0.25149100000000002</v>
      </c>
      <c r="N86" s="16">
        <v>0.25153799999999998</v>
      </c>
      <c r="O86" s="16">
        <v>0.25246800000000003</v>
      </c>
      <c r="P86" s="16">
        <v>0.25441000000000003</v>
      </c>
      <c r="Q86" s="16">
        <v>0.25708199999999998</v>
      </c>
      <c r="R86" s="16">
        <v>0.26039299999999999</v>
      </c>
      <c r="S86" s="16">
        <v>0.264374</v>
      </c>
      <c r="T86" s="16">
        <v>0.26887299999999997</v>
      </c>
      <c r="U86" s="16">
        <v>0.27396700000000002</v>
      </c>
      <c r="V86" s="16">
        <v>0.27957199999999999</v>
      </c>
      <c r="W86" s="16">
        <v>0.28534799999999999</v>
      </c>
      <c r="X86" s="16">
        <v>0.29133700000000001</v>
      </c>
      <c r="Y86" s="16">
        <v>0.29742099999999999</v>
      </c>
      <c r="Z86" s="16">
        <v>0.30343700000000001</v>
      </c>
      <c r="AA86" s="16">
        <v>0.30923099999999998</v>
      </c>
      <c r="AB86" s="16">
        <v>0.31468299999999999</v>
      </c>
      <c r="AC86" s="16">
        <v>0.31785099999999999</v>
      </c>
      <c r="AD86" s="16">
        <v>0.32041500000000001</v>
      </c>
      <c r="AE86" s="16">
        <v>0.32261299999999998</v>
      </c>
      <c r="AF86" s="16">
        <v>0.32478400000000002</v>
      </c>
      <c r="AG86" s="16">
        <v>0.326932</v>
      </c>
      <c r="AH86" s="16">
        <v>0.32908300000000001</v>
      </c>
      <c r="AI86" s="16">
        <v>0.33117200000000002</v>
      </c>
      <c r="AJ86" s="16">
        <v>0.33312900000000001</v>
      </c>
      <c r="AK86" s="16">
        <v>0.33503899999999998</v>
      </c>
      <c r="AL86" s="16">
        <v>0.33686500000000003</v>
      </c>
      <c r="AM86" s="12">
        <v>5.1910000000000003E-3</v>
      </c>
    </row>
    <row r="87" spans="1:39" ht="15" customHeight="1" x14ac:dyDescent="0.25">
      <c r="A87" s="11" t="s">
        <v>261</v>
      </c>
      <c r="B87" s="14" t="s">
        <v>232</v>
      </c>
      <c r="C87" s="16">
        <v>0.11111699999999999</v>
      </c>
      <c r="D87" s="16">
        <v>0.10782700000000001</v>
      </c>
      <c r="E87" s="16">
        <v>0.104646</v>
      </c>
      <c r="F87" s="16">
        <v>0.101712</v>
      </c>
      <c r="G87" s="16">
        <v>9.8496E-2</v>
      </c>
      <c r="H87" s="16">
        <v>9.5143000000000005E-2</v>
      </c>
      <c r="I87" s="16">
        <v>9.1912999999999995E-2</v>
      </c>
      <c r="J87" s="16">
        <v>8.8653999999999997E-2</v>
      </c>
      <c r="K87" s="16">
        <v>8.5554000000000005E-2</v>
      </c>
      <c r="L87" s="16">
        <v>8.2877999999999993E-2</v>
      </c>
      <c r="M87" s="16">
        <v>8.0350000000000005E-2</v>
      </c>
      <c r="N87" s="16">
        <v>7.7898999999999996E-2</v>
      </c>
      <c r="O87" s="16">
        <v>7.5630000000000003E-2</v>
      </c>
      <c r="P87" s="16">
        <v>7.3536000000000004E-2</v>
      </c>
      <c r="Q87" s="16">
        <v>7.1572999999999998E-2</v>
      </c>
      <c r="R87" s="16">
        <v>6.9686999999999999E-2</v>
      </c>
      <c r="S87" s="16">
        <v>6.7884E-2</v>
      </c>
      <c r="T87" s="16">
        <v>6.6139000000000003E-2</v>
      </c>
      <c r="U87" s="16">
        <v>6.4450999999999994E-2</v>
      </c>
      <c r="V87" s="16">
        <v>6.2800999999999996E-2</v>
      </c>
      <c r="W87" s="16">
        <v>6.1129999999999997E-2</v>
      </c>
      <c r="X87" s="16">
        <v>5.9416999999999998E-2</v>
      </c>
      <c r="Y87" s="16">
        <v>5.7758999999999998E-2</v>
      </c>
      <c r="Z87" s="16">
        <v>5.6146000000000001E-2</v>
      </c>
      <c r="AA87" s="16">
        <v>5.4540999999999999E-2</v>
      </c>
      <c r="AB87" s="16">
        <v>5.2935999999999997E-2</v>
      </c>
      <c r="AC87" s="16">
        <v>5.1434000000000001E-2</v>
      </c>
      <c r="AD87" s="16">
        <v>4.9901000000000001E-2</v>
      </c>
      <c r="AE87" s="16">
        <v>4.8327000000000002E-2</v>
      </c>
      <c r="AF87" s="16">
        <v>4.6733999999999998E-2</v>
      </c>
      <c r="AG87" s="16">
        <v>4.5076999999999999E-2</v>
      </c>
      <c r="AH87" s="16">
        <v>4.3360999999999997E-2</v>
      </c>
      <c r="AI87" s="16">
        <v>4.1550999999999998E-2</v>
      </c>
      <c r="AJ87" s="16">
        <v>3.9626000000000001E-2</v>
      </c>
      <c r="AK87" s="16">
        <v>3.7569999999999999E-2</v>
      </c>
      <c r="AL87" s="16">
        <v>3.5388999999999997E-2</v>
      </c>
      <c r="AM87" s="12">
        <v>-3.2238000000000003E-2</v>
      </c>
    </row>
    <row r="88" spans="1:39" ht="15" customHeight="1" x14ac:dyDescent="0.25">
      <c r="A88" s="11" t="s">
        <v>260</v>
      </c>
      <c r="B88" s="14" t="s">
        <v>230</v>
      </c>
      <c r="C88" s="16">
        <v>0.114797</v>
      </c>
      <c r="D88" s="16">
        <v>0.10981100000000001</v>
      </c>
      <c r="E88" s="16">
        <v>0.119991</v>
      </c>
      <c r="F88" s="16">
        <v>0.122223</v>
      </c>
      <c r="G88" s="16">
        <v>0.120452</v>
      </c>
      <c r="H88" s="16">
        <v>0.12012200000000001</v>
      </c>
      <c r="I88" s="16">
        <v>0.119989</v>
      </c>
      <c r="J88" s="16">
        <v>0.119833</v>
      </c>
      <c r="K88" s="16">
        <v>0.119578</v>
      </c>
      <c r="L88" s="16">
        <v>0.11922000000000001</v>
      </c>
      <c r="M88" s="16">
        <v>0.11866500000000001</v>
      </c>
      <c r="N88" s="16">
        <v>0.11790399999999999</v>
      </c>
      <c r="O88" s="16">
        <v>0.11687500000000001</v>
      </c>
      <c r="P88" s="16">
        <v>0.115699</v>
      </c>
      <c r="Q88" s="16">
        <v>0.114435</v>
      </c>
      <c r="R88" s="16">
        <v>0.113162</v>
      </c>
      <c r="S88" s="16">
        <v>0.111815</v>
      </c>
      <c r="T88" s="16">
        <v>0.110379</v>
      </c>
      <c r="U88" s="16">
        <v>0.10903</v>
      </c>
      <c r="V88" s="16">
        <v>0.10781300000000001</v>
      </c>
      <c r="W88" s="16">
        <v>0.106655</v>
      </c>
      <c r="X88" s="16">
        <v>0.10559</v>
      </c>
      <c r="Y88" s="16">
        <v>0.104681</v>
      </c>
      <c r="Z88" s="16">
        <v>0.103934</v>
      </c>
      <c r="AA88" s="16">
        <v>0.10330400000000001</v>
      </c>
      <c r="AB88" s="16">
        <v>0.102851</v>
      </c>
      <c r="AC88" s="16">
        <v>0.102495</v>
      </c>
      <c r="AD88" s="16">
        <v>0.10219399999999999</v>
      </c>
      <c r="AE88" s="16">
        <v>0.101969</v>
      </c>
      <c r="AF88" s="16">
        <v>0.10183399999999999</v>
      </c>
      <c r="AG88" s="16">
        <v>0.101781</v>
      </c>
      <c r="AH88" s="16">
        <v>0.1018</v>
      </c>
      <c r="AI88" s="16">
        <v>0.101886</v>
      </c>
      <c r="AJ88" s="16">
        <v>0.101978</v>
      </c>
      <c r="AK88" s="16">
        <v>0.10212599999999999</v>
      </c>
      <c r="AL88" s="16">
        <v>0.1023</v>
      </c>
      <c r="AM88" s="12">
        <v>-2.0820000000000001E-3</v>
      </c>
    </row>
    <row r="89" spans="1:39" ht="15" customHeight="1" x14ac:dyDescent="0.25">
      <c r="A89" s="11" t="s">
        <v>259</v>
      </c>
      <c r="B89" s="14" t="s">
        <v>228</v>
      </c>
      <c r="C89" s="16">
        <v>1.6724110000000001</v>
      </c>
      <c r="D89" s="16">
        <v>1.6815420000000001</v>
      </c>
      <c r="E89" s="16">
        <v>1.739258</v>
      </c>
      <c r="F89" s="16">
        <v>1.7582390000000001</v>
      </c>
      <c r="G89" s="16">
        <v>1.768524</v>
      </c>
      <c r="H89" s="16">
        <v>1.777576</v>
      </c>
      <c r="I89" s="16">
        <v>1.7887500000000001</v>
      </c>
      <c r="J89" s="16">
        <v>1.799361</v>
      </c>
      <c r="K89" s="16">
        <v>1.8092170000000001</v>
      </c>
      <c r="L89" s="16">
        <v>1.8218639999999999</v>
      </c>
      <c r="M89" s="16">
        <v>1.8339510000000001</v>
      </c>
      <c r="N89" s="16">
        <v>1.8435699999999999</v>
      </c>
      <c r="O89" s="16">
        <v>1.8536710000000001</v>
      </c>
      <c r="P89" s="16">
        <v>1.8661350000000001</v>
      </c>
      <c r="Q89" s="16">
        <v>1.8779459999999999</v>
      </c>
      <c r="R89" s="16">
        <v>1.8876630000000001</v>
      </c>
      <c r="S89" s="16">
        <v>1.8975900000000001</v>
      </c>
      <c r="T89" s="16">
        <v>1.9082730000000001</v>
      </c>
      <c r="U89" s="16">
        <v>1.9209309999999999</v>
      </c>
      <c r="V89" s="16">
        <v>1.9346840000000001</v>
      </c>
      <c r="W89" s="16">
        <v>1.9480649999999999</v>
      </c>
      <c r="X89" s="16">
        <v>1.9610669999999999</v>
      </c>
      <c r="Y89" s="16">
        <v>1.9739660000000001</v>
      </c>
      <c r="Z89" s="16">
        <v>1.987638</v>
      </c>
      <c r="AA89" s="16">
        <v>1.999941</v>
      </c>
      <c r="AB89" s="16">
        <v>2.0109539999999999</v>
      </c>
      <c r="AC89" s="16">
        <v>2.018618</v>
      </c>
      <c r="AD89" s="16">
        <v>2.0258389999999999</v>
      </c>
      <c r="AE89" s="16">
        <v>2.032044</v>
      </c>
      <c r="AF89" s="16">
        <v>2.0370460000000001</v>
      </c>
      <c r="AG89" s="16">
        <v>2.0413480000000002</v>
      </c>
      <c r="AH89" s="16">
        <v>2.0444650000000002</v>
      </c>
      <c r="AI89" s="16">
        <v>2.044864</v>
      </c>
      <c r="AJ89" s="16">
        <v>2.0424479999999998</v>
      </c>
      <c r="AK89" s="16">
        <v>2.0392990000000002</v>
      </c>
      <c r="AL89" s="16">
        <v>2.0345599999999999</v>
      </c>
      <c r="AM89" s="12">
        <v>5.6210000000000001E-3</v>
      </c>
    </row>
    <row r="90" spans="1:39" ht="15" customHeight="1" x14ac:dyDescent="0.2">
      <c r="A90" s="11" t="s">
        <v>258</v>
      </c>
      <c r="B90" s="10" t="s">
        <v>257</v>
      </c>
      <c r="C90" s="15">
        <v>10.972201999999999</v>
      </c>
      <c r="D90" s="15">
        <v>10.620779000000001</v>
      </c>
      <c r="E90" s="15">
        <v>10.903560000000001</v>
      </c>
      <c r="F90" s="15">
        <v>10.997361</v>
      </c>
      <c r="G90" s="15">
        <v>10.968814999999999</v>
      </c>
      <c r="H90" s="15">
        <v>10.889687</v>
      </c>
      <c r="I90" s="15">
        <v>10.839498000000001</v>
      </c>
      <c r="J90" s="15">
        <v>10.796786000000001</v>
      </c>
      <c r="K90" s="15">
        <v>10.76825</v>
      </c>
      <c r="L90" s="15">
        <v>10.758497999999999</v>
      </c>
      <c r="M90" s="15">
        <v>10.749544999999999</v>
      </c>
      <c r="N90" s="15">
        <v>10.737666000000001</v>
      </c>
      <c r="O90" s="15">
        <v>10.721598</v>
      </c>
      <c r="P90" s="15">
        <v>10.710996</v>
      </c>
      <c r="Q90" s="15">
        <v>10.704808</v>
      </c>
      <c r="R90" s="15">
        <v>10.694879999999999</v>
      </c>
      <c r="S90" s="15">
        <v>10.688872999999999</v>
      </c>
      <c r="T90" s="15">
        <v>10.683883</v>
      </c>
      <c r="U90" s="15">
        <v>10.684998</v>
      </c>
      <c r="V90" s="15">
        <v>10.692446</v>
      </c>
      <c r="W90" s="15">
        <v>10.696313999999999</v>
      </c>
      <c r="X90" s="15">
        <v>10.702527999999999</v>
      </c>
      <c r="Y90" s="15">
        <v>10.710894</v>
      </c>
      <c r="Z90" s="15">
        <v>10.724408</v>
      </c>
      <c r="AA90" s="15">
        <v>10.738873999999999</v>
      </c>
      <c r="AB90" s="15">
        <v>10.752034</v>
      </c>
      <c r="AC90" s="15">
        <v>10.762285</v>
      </c>
      <c r="AD90" s="15">
        <v>10.771115999999999</v>
      </c>
      <c r="AE90" s="15">
        <v>10.778482</v>
      </c>
      <c r="AF90" s="15">
        <v>10.786453</v>
      </c>
      <c r="AG90" s="15">
        <v>10.795339</v>
      </c>
      <c r="AH90" s="15">
        <v>10.803877999999999</v>
      </c>
      <c r="AI90" s="15">
        <v>10.810247</v>
      </c>
      <c r="AJ90" s="15">
        <v>10.809604</v>
      </c>
      <c r="AK90" s="15">
        <v>10.808146000000001</v>
      </c>
      <c r="AL90" s="15">
        <v>10.804207</v>
      </c>
      <c r="AM90" s="8">
        <v>5.04E-4</v>
      </c>
    </row>
    <row r="92" spans="1:39" ht="15" customHeight="1" x14ac:dyDescent="0.2">
      <c r="A92" s="11" t="s">
        <v>256</v>
      </c>
      <c r="B92" s="10" t="s">
        <v>104</v>
      </c>
      <c r="C92" s="15">
        <v>9.5697910000000004</v>
      </c>
      <c r="D92" s="15">
        <v>9.3864789999999996</v>
      </c>
      <c r="E92" s="15">
        <v>9.3705350000000003</v>
      </c>
      <c r="F92" s="15">
        <v>9.3844740000000009</v>
      </c>
      <c r="G92" s="15">
        <v>9.4058279999999996</v>
      </c>
      <c r="H92" s="15">
        <v>9.3470469999999999</v>
      </c>
      <c r="I92" s="15">
        <v>9.2803579999999997</v>
      </c>
      <c r="J92" s="15">
        <v>9.2196189999999998</v>
      </c>
      <c r="K92" s="15">
        <v>9.1900049999999993</v>
      </c>
      <c r="L92" s="15">
        <v>9.1509839999999993</v>
      </c>
      <c r="M92" s="15">
        <v>9.0970770000000005</v>
      </c>
      <c r="N92" s="15">
        <v>9.0180939999999996</v>
      </c>
      <c r="O92" s="15">
        <v>8.9756269999999994</v>
      </c>
      <c r="P92" s="15">
        <v>8.9409069999999993</v>
      </c>
      <c r="Q92" s="15">
        <v>8.9255859999999991</v>
      </c>
      <c r="R92" s="15">
        <v>8.9045740000000002</v>
      </c>
      <c r="S92" s="15">
        <v>8.9023769999999995</v>
      </c>
      <c r="T92" s="15">
        <v>8.8891620000000007</v>
      </c>
      <c r="U92" s="15">
        <v>8.9176739999999999</v>
      </c>
      <c r="V92" s="15">
        <v>8.9049589999999998</v>
      </c>
      <c r="W92" s="15">
        <v>8.8787649999999996</v>
      </c>
      <c r="X92" s="15">
        <v>8.9132160000000002</v>
      </c>
      <c r="Y92" s="15">
        <v>8.8977719999999998</v>
      </c>
      <c r="Z92" s="15">
        <v>8.9148250000000004</v>
      </c>
      <c r="AA92" s="15">
        <v>8.9321280000000005</v>
      </c>
      <c r="AB92" s="15">
        <v>8.9603850000000005</v>
      </c>
      <c r="AC92" s="15">
        <v>8.9651200000000006</v>
      </c>
      <c r="AD92" s="15">
        <v>8.9727420000000002</v>
      </c>
      <c r="AE92" s="15">
        <v>8.9883559999999996</v>
      </c>
      <c r="AF92" s="15">
        <v>8.9826560000000004</v>
      </c>
      <c r="AG92" s="15">
        <v>8.9517469999999992</v>
      </c>
      <c r="AH92" s="15">
        <v>8.935314</v>
      </c>
      <c r="AI92" s="15">
        <v>8.9090159999999994</v>
      </c>
      <c r="AJ92" s="15">
        <v>8.8918959999999991</v>
      </c>
      <c r="AK92" s="15">
        <v>8.8834630000000008</v>
      </c>
      <c r="AL92" s="15">
        <v>8.8219580000000004</v>
      </c>
      <c r="AM92" s="8">
        <v>-1.823E-3</v>
      </c>
    </row>
    <row r="94" spans="1:39" ht="15" customHeight="1" x14ac:dyDescent="0.2">
      <c r="B94" s="10" t="s">
        <v>103</v>
      </c>
    </row>
    <row r="95" spans="1:39" ht="15" customHeight="1" x14ac:dyDescent="0.25">
      <c r="A95" s="11" t="s">
        <v>255</v>
      </c>
      <c r="B95" s="14" t="s">
        <v>254</v>
      </c>
      <c r="C95" s="16">
        <v>5.2682409999999997</v>
      </c>
      <c r="D95" s="16">
        <v>4.8496519999999999</v>
      </c>
      <c r="E95" s="16">
        <v>5.236599</v>
      </c>
      <c r="F95" s="16">
        <v>5.3050980000000001</v>
      </c>
      <c r="G95" s="16">
        <v>5.2837240000000003</v>
      </c>
      <c r="H95" s="16">
        <v>5.2561249999999999</v>
      </c>
      <c r="I95" s="16">
        <v>5.2249879999999997</v>
      </c>
      <c r="J95" s="16">
        <v>5.19224</v>
      </c>
      <c r="K95" s="16">
        <v>5.1615640000000003</v>
      </c>
      <c r="L95" s="16">
        <v>5.1330499999999999</v>
      </c>
      <c r="M95" s="16">
        <v>5.1021289999999997</v>
      </c>
      <c r="N95" s="16">
        <v>5.0673139999999997</v>
      </c>
      <c r="O95" s="16">
        <v>5.0307040000000001</v>
      </c>
      <c r="P95" s="16">
        <v>4.9936749999999996</v>
      </c>
      <c r="Q95" s="16">
        <v>4.9603320000000002</v>
      </c>
      <c r="R95" s="16">
        <v>4.9318179999999998</v>
      </c>
      <c r="S95" s="16">
        <v>4.9054729999999998</v>
      </c>
      <c r="T95" s="16">
        <v>4.8777929999999996</v>
      </c>
      <c r="U95" s="16">
        <v>4.8536679999999999</v>
      </c>
      <c r="V95" s="16">
        <v>4.8287339999999999</v>
      </c>
      <c r="W95" s="16">
        <v>4.8000809999999996</v>
      </c>
      <c r="X95" s="16">
        <v>4.7776990000000001</v>
      </c>
      <c r="Y95" s="16">
        <v>4.7530460000000003</v>
      </c>
      <c r="Z95" s="16">
        <v>4.7314590000000001</v>
      </c>
      <c r="AA95" s="16">
        <v>4.7103710000000003</v>
      </c>
      <c r="AB95" s="16">
        <v>4.6928419999999997</v>
      </c>
      <c r="AC95" s="16">
        <v>4.6734879999999999</v>
      </c>
      <c r="AD95" s="16">
        <v>4.6521429999999997</v>
      </c>
      <c r="AE95" s="16">
        <v>4.6306940000000001</v>
      </c>
      <c r="AF95" s="16">
        <v>4.6082590000000003</v>
      </c>
      <c r="AG95" s="16">
        <v>4.5848509999999996</v>
      </c>
      <c r="AH95" s="16">
        <v>4.5628700000000002</v>
      </c>
      <c r="AI95" s="16">
        <v>4.5419179999999999</v>
      </c>
      <c r="AJ95" s="16">
        <v>4.520416</v>
      </c>
      <c r="AK95" s="16">
        <v>4.5005240000000004</v>
      </c>
      <c r="AL95" s="16">
        <v>4.4778510000000002</v>
      </c>
      <c r="AM95" s="12">
        <v>-2.343E-3</v>
      </c>
    </row>
    <row r="96" spans="1:39" ht="15" customHeight="1" x14ac:dyDescent="0.25">
      <c r="A96" s="11" t="s">
        <v>253</v>
      </c>
      <c r="B96" s="14" t="s">
        <v>252</v>
      </c>
      <c r="C96" s="16">
        <v>2.4087149999999999</v>
      </c>
      <c r="D96" s="16">
        <v>2.5127190000000001</v>
      </c>
      <c r="E96" s="16">
        <v>2.195516</v>
      </c>
      <c r="F96" s="16">
        <v>2.2605909999999998</v>
      </c>
      <c r="G96" s="16">
        <v>2.269943</v>
      </c>
      <c r="H96" s="16">
        <v>2.2738830000000001</v>
      </c>
      <c r="I96" s="16">
        <v>2.2727110000000001</v>
      </c>
      <c r="J96" s="16">
        <v>2.2671399999999999</v>
      </c>
      <c r="K96" s="16">
        <v>2.2671039999999998</v>
      </c>
      <c r="L96" s="16">
        <v>2.268068</v>
      </c>
      <c r="M96" s="16">
        <v>2.2645360000000001</v>
      </c>
      <c r="N96" s="16">
        <v>2.257549</v>
      </c>
      <c r="O96" s="16">
        <v>2.2575509999999999</v>
      </c>
      <c r="P96" s="16">
        <v>2.2597139999999998</v>
      </c>
      <c r="Q96" s="16">
        <v>2.2660550000000002</v>
      </c>
      <c r="R96" s="16">
        <v>2.2738870000000002</v>
      </c>
      <c r="S96" s="16">
        <v>2.2863099999999998</v>
      </c>
      <c r="T96" s="16">
        <v>2.2948110000000002</v>
      </c>
      <c r="U96" s="16">
        <v>2.3095819999999998</v>
      </c>
      <c r="V96" s="16">
        <v>2.3161230000000002</v>
      </c>
      <c r="W96" s="16">
        <v>2.3196370000000002</v>
      </c>
      <c r="X96" s="16">
        <v>2.3322210000000001</v>
      </c>
      <c r="Y96" s="16">
        <v>2.3351109999999999</v>
      </c>
      <c r="Z96" s="16">
        <v>2.343639</v>
      </c>
      <c r="AA96" s="16">
        <v>2.3514170000000001</v>
      </c>
      <c r="AB96" s="16">
        <v>2.361386</v>
      </c>
      <c r="AC96" s="16">
        <v>2.3679899999999998</v>
      </c>
      <c r="AD96" s="16">
        <v>2.3744749999999999</v>
      </c>
      <c r="AE96" s="16">
        <v>2.3802979999999998</v>
      </c>
      <c r="AF96" s="16">
        <v>2.381475</v>
      </c>
      <c r="AG96" s="16">
        <v>2.3777110000000001</v>
      </c>
      <c r="AH96" s="16">
        <v>2.3760560000000002</v>
      </c>
      <c r="AI96" s="16">
        <v>2.3722650000000001</v>
      </c>
      <c r="AJ96" s="16">
        <v>2.3677090000000001</v>
      </c>
      <c r="AK96" s="16">
        <v>2.3633130000000002</v>
      </c>
      <c r="AL96" s="16">
        <v>2.3495870000000001</v>
      </c>
      <c r="AM96" s="12">
        <v>-1.9719999999999998E-3</v>
      </c>
    </row>
    <row r="97" spans="1:39" ht="15" customHeight="1" x14ac:dyDescent="0.25">
      <c r="A97" s="11" t="s">
        <v>251</v>
      </c>
      <c r="B97" s="14" t="s">
        <v>250</v>
      </c>
      <c r="C97" s="16">
        <v>2.6669330000000002</v>
      </c>
      <c r="D97" s="16">
        <v>2.66032</v>
      </c>
      <c r="E97" s="16">
        <v>2.6735180000000001</v>
      </c>
      <c r="F97" s="16">
        <v>2.6724410000000001</v>
      </c>
      <c r="G97" s="16">
        <v>2.6812279999999999</v>
      </c>
      <c r="H97" s="16">
        <v>2.6853370000000001</v>
      </c>
      <c r="I97" s="16">
        <v>2.6891560000000001</v>
      </c>
      <c r="J97" s="16">
        <v>2.6927150000000002</v>
      </c>
      <c r="K97" s="16">
        <v>2.699424</v>
      </c>
      <c r="L97" s="16">
        <v>2.706035</v>
      </c>
      <c r="M97" s="16">
        <v>2.707633</v>
      </c>
      <c r="N97" s="16">
        <v>2.7043599999999999</v>
      </c>
      <c r="O97" s="16">
        <v>2.700288</v>
      </c>
      <c r="P97" s="16">
        <v>2.6959200000000001</v>
      </c>
      <c r="Q97" s="16">
        <v>2.6932140000000002</v>
      </c>
      <c r="R97" s="16">
        <v>2.6905000000000001</v>
      </c>
      <c r="S97" s="16">
        <v>2.6870630000000002</v>
      </c>
      <c r="T97" s="16">
        <v>2.6799650000000002</v>
      </c>
      <c r="U97" s="16">
        <v>2.6739639999999998</v>
      </c>
      <c r="V97" s="16">
        <v>2.661279</v>
      </c>
      <c r="W97" s="16">
        <v>2.6444359999999998</v>
      </c>
      <c r="X97" s="16">
        <v>2.6328299999999998</v>
      </c>
      <c r="Y97" s="16">
        <v>2.6177450000000002</v>
      </c>
      <c r="Z97" s="16">
        <v>2.6086740000000002</v>
      </c>
      <c r="AA97" s="16">
        <v>2.6034959999999998</v>
      </c>
      <c r="AB97" s="16">
        <v>2.6048689999999999</v>
      </c>
      <c r="AC97" s="16">
        <v>2.608663</v>
      </c>
      <c r="AD97" s="16">
        <v>2.615046</v>
      </c>
      <c r="AE97" s="16">
        <v>2.6236259999999998</v>
      </c>
      <c r="AF97" s="16">
        <v>2.6312820000000001</v>
      </c>
      <c r="AG97" s="16">
        <v>2.637054</v>
      </c>
      <c r="AH97" s="16">
        <v>2.6447189999999998</v>
      </c>
      <c r="AI97" s="16">
        <v>2.6519560000000002</v>
      </c>
      <c r="AJ97" s="16">
        <v>2.6597490000000001</v>
      </c>
      <c r="AK97" s="16">
        <v>2.6684760000000001</v>
      </c>
      <c r="AL97" s="16">
        <v>2.6721210000000002</v>
      </c>
      <c r="AM97" s="12">
        <v>1.2999999999999999E-4</v>
      </c>
    </row>
    <row r="98" spans="1:39" ht="15" customHeight="1" x14ac:dyDescent="0.25">
      <c r="A98" s="11" t="s">
        <v>249</v>
      </c>
      <c r="B98" s="14" t="s">
        <v>248</v>
      </c>
      <c r="C98" s="16">
        <v>1.0668660000000001</v>
      </c>
      <c r="D98" s="16">
        <v>1.03531</v>
      </c>
      <c r="E98" s="16">
        <v>1.0267820000000001</v>
      </c>
      <c r="F98" s="16">
        <v>1.010659</v>
      </c>
      <c r="G98" s="16">
        <v>1.004718</v>
      </c>
      <c r="H98" s="16">
        <v>1.0011019999999999</v>
      </c>
      <c r="I98" s="16">
        <v>0.99458599999999997</v>
      </c>
      <c r="J98" s="16">
        <v>0.98709000000000002</v>
      </c>
      <c r="K98" s="16">
        <v>0.98127799999999998</v>
      </c>
      <c r="L98" s="16">
        <v>0.97372499999999995</v>
      </c>
      <c r="M98" s="16">
        <v>0.96589800000000003</v>
      </c>
      <c r="N98" s="16">
        <v>0.95741299999999996</v>
      </c>
      <c r="O98" s="16">
        <v>0.95177599999999996</v>
      </c>
      <c r="P98" s="16">
        <v>0.946801</v>
      </c>
      <c r="Q98" s="16">
        <v>0.94413199999999997</v>
      </c>
      <c r="R98" s="16">
        <v>0.94352400000000003</v>
      </c>
      <c r="S98" s="16">
        <v>0.94474800000000003</v>
      </c>
      <c r="T98" s="16">
        <v>0.94571400000000005</v>
      </c>
      <c r="U98" s="16">
        <v>0.95010300000000003</v>
      </c>
      <c r="V98" s="16">
        <v>0.95267500000000005</v>
      </c>
      <c r="W98" s="16">
        <v>0.95600499999999999</v>
      </c>
      <c r="X98" s="16">
        <v>0.96484899999999996</v>
      </c>
      <c r="Y98" s="16">
        <v>0.97017200000000003</v>
      </c>
      <c r="Z98" s="16">
        <v>0.97758199999999995</v>
      </c>
      <c r="AA98" s="16">
        <v>0.98504599999999998</v>
      </c>
      <c r="AB98" s="16">
        <v>0.99402000000000001</v>
      </c>
      <c r="AC98" s="16">
        <v>1.0017579999999999</v>
      </c>
      <c r="AD98" s="16">
        <v>1.009633</v>
      </c>
      <c r="AE98" s="16">
        <v>1.0182500000000001</v>
      </c>
      <c r="AF98" s="16">
        <v>1.0254449999999999</v>
      </c>
      <c r="AG98" s="16">
        <v>1.030799</v>
      </c>
      <c r="AH98" s="16">
        <v>1.0372950000000001</v>
      </c>
      <c r="AI98" s="16">
        <v>1.043307</v>
      </c>
      <c r="AJ98" s="16">
        <v>1.0503</v>
      </c>
      <c r="AK98" s="16">
        <v>1.0579240000000001</v>
      </c>
      <c r="AL98" s="16">
        <v>1.061636</v>
      </c>
      <c r="AM98" s="12">
        <v>7.3899999999999997E-4</v>
      </c>
    </row>
    <row r="99" spans="1:39" ht="15" customHeight="1" x14ac:dyDescent="0.25">
      <c r="A99" s="11" t="s">
        <v>247</v>
      </c>
      <c r="B99" s="14" t="s">
        <v>246</v>
      </c>
      <c r="C99" s="16">
        <v>0.56077900000000003</v>
      </c>
      <c r="D99" s="16">
        <v>0.55757900000000005</v>
      </c>
      <c r="E99" s="16">
        <v>0.56206</v>
      </c>
      <c r="F99" s="16">
        <v>0.56416999999999995</v>
      </c>
      <c r="G99" s="16">
        <v>0.56932799999999995</v>
      </c>
      <c r="H99" s="16">
        <v>0.57506999999999997</v>
      </c>
      <c r="I99" s="16">
        <v>0.57961399999999996</v>
      </c>
      <c r="J99" s="16">
        <v>0.58432499999999998</v>
      </c>
      <c r="K99" s="16">
        <v>0.58933000000000002</v>
      </c>
      <c r="L99" s="16">
        <v>0.593329</v>
      </c>
      <c r="M99" s="16">
        <v>0.59667400000000004</v>
      </c>
      <c r="N99" s="16">
        <v>0.59915600000000002</v>
      </c>
      <c r="O99" s="16">
        <v>0.60220099999999999</v>
      </c>
      <c r="P99" s="16">
        <v>0.60499099999999995</v>
      </c>
      <c r="Q99" s="16">
        <v>0.60824699999999998</v>
      </c>
      <c r="R99" s="16">
        <v>0.61192599999999997</v>
      </c>
      <c r="S99" s="16">
        <v>0.61591700000000005</v>
      </c>
      <c r="T99" s="16">
        <v>0.61917800000000001</v>
      </c>
      <c r="U99" s="16">
        <v>0.62329400000000001</v>
      </c>
      <c r="V99" s="16">
        <v>0.62622699999999998</v>
      </c>
      <c r="W99" s="16">
        <v>0.62898200000000004</v>
      </c>
      <c r="X99" s="16">
        <v>0.63342600000000004</v>
      </c>
      <c r="Y99" s="16">
        <v>0.63643000000000005</v>
      </c>
      <c r="Z99" s="16">
        <v>0.64027500000000004</v>
      </c>
      <c r="AA99" s="16">
        <v>0.644123</v>
      </c>
      <c r="AB99" s="16">
        <v>0.64857500000000001</v>
      </c>
      <c r="AC99" s="16">
        <v>0.652532</v>
      </c>
      <c r="AD99" s="16">
        <v>0.65655200000000002</v>
      </c>
      <c r="AE99" s="16">
        <v>0.66091</v>
      </c>
      <c r="AF99" s="16">
        <v>0.66475899999999999</v>
      </c>
      <c r="AG99" s="16">
        <v>0.66792499999999999</v>
      </c>
      <c r="AH99" s="16">
        <v>0.67160500000000001</v>
      </c>
      <c r="AI99" s="16">
        <v>0.67513400000000001</v>
      </c>
      <c r="AJ99" s="16">
        <v>0.67906999999999995</v>
      </c>
      <c r="AK99" s="16">
        <v>0.68329200000000001</v>
      </c>
      <c r="AL99" s="16">
        <v>0.68598199999999998</v>
      </c>
      <c r="AM99" s="12">
        <v>6.1139999999999996E-3</v>
      </c>
    </row>
    <row r="100" spans="1:39" ht="15" customHeight="1" x14ac:dyDescent="0.25">
      <c r="A100" s="11" t="s">
        <v>245</v>
      </c>
      <c r="B100" s="14" t="s">
        <v>244</v>
      </c>
      <c r="C100" s="16">
        <v>0.66571899999999995</v>
      </c>
      <c r="D100" s="16">
        <v>0.66209899999999999</v>
      </c>
      <c r="E100" s="16">
        <v>0.67129799999999995</v>
      </c>
      <c r="F100" s="16">
        <v>0.67558300000000004</v>
      </c>
      <c r="G100" s="16">
        <v>0.68327199999999999</v>
      </c>
      <c r="H100" s="16">
        <v>0.68900300000000003</v>
      </c>
      <c r="I100" s="16">
        <v>0.69208400000000003</v>
      </c>
      <c r="J100" s="16">
        <v>0.694303</v>
      </c>
      <c r="K100" s="16">
        <v>0.69748500000000002</v>
      </c>
      <c r="L100" s="16">
        <v>0.70074000000000003</v>
      </c>
      <c r="M100" s="16">
        <v>0.70298099999999997</v>
      </c>
      <c r="N100" s="16">
        <v>0.70361200000000002</v>
      </c>
      <c r="O100" s="16">
        <v>0.70569800000000005</v>
      </c>
      <c r="P100" s="16">
        <v>0.70816199999999996</v>
      </c>
      <c r="Q100" s="16">
        <v>0.71181799999999995</v>
      </c>
      <c r="R100" s="16">
        <v>0.71644300000000005</v>
      </c>
      <c r="S100" s="16">
        <v>0.72174300000000002</v>
      </c>
      <c r="T100" s="16">
        <v>0.72628800000000004</v>
      </c>
      <c r="U100" s="16">
        <v>0.73275900000000005</v>
      </c>
      <c r="V100" s="16">
        <v>0.73716999999999999</v>
      </c>
      <c r="W100" s="16">
        <v>0.74082400000000004</v>
      </c>
      <c r="X100" s="16">
        <v>0.74751500000000004</v>
      </c>
      <c r="Y100" s="16">
        <v>0.75182800000000005</v>
      </c>
      <c r="Z100" s="16">
        <v>0.75773100000000004</v>
      </c>
      <c r="AA100" s="16">
        <v>0.763706</v>
      </c>
      <c r="AB100" s="16">
        <v>0.77081100000000002</v>
      </c>
      <c r="AC100" s="16">
        <v>0.77708100000000002</v>
      </c>
      <c r="AD100" s="16">
        <v>0.78326499999999999</v>
      </c>
      <c r="AE100" s="16">
        <v>0.78970300000000004</v>
      </c>
      <c r="AF100" s="16">
        <v>0.79495400000000005</v>
      </c>
      <c r="AG100" s="16">
        <v>0.79878700000000002</v>
      </c>
      <c r="AH100" s="16">
        <v>0.80347199999999996</v>
      </c>
      <c r="AI100" s="16">
        <v>0.80781800000000004</v>
      </c>
      <c r="AJ100" s="16">
        <v>0.81274599999999997</v>
      </c>
      <c r="AK100" s="16">
        <v>0.81815899999999997</v>
      </c>
      <c r="AL100" s="16">
        <v>0.82077599999999995</v>
      </c>
      <c r="AM100" s="12">
        <v>6.339E-3</v>
      </c>
    </row>
    <row r="101" spans="1:39" ht="15" customHeight="1" x14ac:dyDescent="0.25">
      <c r="A101" s="11" t="s">
        <v>243</v>
      </c>
      <c r="B101" s="14" t="s">
        <v>242</v>
      </c>
      <c r="C101" s="16">
        <v>0.22655900000000001</v>
      </c>
      <c r="D101" s="16">
        <v>0.22021499999999999</v>
      </c>
      <c r="E101" s="16">
        <v>0.21871499999999999</v>
      </c>
      <c r="F101" s="16">
        <v>0.21524499999999999</v>
      </c>
      <c r="G101" s="16">
        <v>0.21360499999999999</v>
      </c>
      <c r="H101" s="16">
        <v>0.21211099999999999</v>
      </c>
      <c r="I101" s="16">
        <v>0.20968800000000001</v>
      </c>
      <c r="J101" s="16">
        <v>0.20724100000000001</v>
      </c>
      <c r="K101" s="16">
        <v>0.205063</v>
      </c>
      <c r="L101" s="16">
        <v>0.20242299999999999</v>
      </c>
      <c r="M101" s="16">
        <v>0.19959199999999999</v>
      </c>
      <c r="N101" s="16">
        <v>0.19650100000000001</v>
      </c>
      <c r="O101" s="16">
        <v>0.19387699999999999</v>
      </c>
      <c r="P101" s="16">
        <v>0.191275</v>
      </c>
      <c r="Q101" s="16">
        <v>0.18903200000000001</v>
      </c>
      <c r="R101" s="16">
        <v>0.18712999999999999</v>
      </c>
      <c r="S101" s="16">
        <v>0.18551599999999999</v>
      </c>
      <c r="T101" s="16">
        <v>0.183781</v>
      </c>
      <c r="U101" s="16">
        <v>0.182644</v>
      </c>
      <c r="V101" s="16">
        <v>0.18107899999999999</v>
      </c>
      <c r="W101" s="16">
        <v>0.17962700000000001</v>
      </c>
      <c r="X101" s="16">
        <v>0.179177</v>
      </c>
      <c r="Y101" s="16">
        <v>0.178311</v>
      </c>
      <c r="Z101" s="16">
        <v>0.178093</v>
      </c>
      <c r="AA101" s="16">
        <v>0.17815700000000001</v>
      </c>
      <c r="AB101" s="16">
        <v>0.17876500000000001</v>
      </c>
      <c r="AC101" s="16">
        <v>0.17938799999999999</v>
      </c>
      <c r="AD101" s="16">
        <v>0.18007400000000001</v>
      </c>
      <c r="AE101" s="16">
        <v>0.18093600000000001</v>
      </c>
      <c r="AF101" s="16">
        <v>0.181593</v>
      </c>
      <c r="AG101" s="16">
        <v>0.181977</v>
      </c>
      <c r="AH101" s="16">
        <v>0.182612</v>
      </c>
      <c r="AI101" s="16">
        <v>0.18320900000000001</v>
      </c>
      <c r="AJ101" s="16">
        <v>0.18402199999999999</v>
      </c>
      <c r="AK101" s="16">
        <v>0.18498300000000001</v>
      </c>
      <c r="AL101" s="16">
        <v>0.18529999999999999</v>
      </c>
      <c r="AM101" s="12">
        <v>-5.0639999999999999E-3</v>
      </c>
    </row>
    <row r="102" spans="1:39" ht="15" customHeight="1" x14ac:dyDescent="0.25">
      <c r="A102" s="11" t="s">
        <v>241</v>
      </c>
      <c r="B102" s="14" t="s">
        <v>240</v>
      </c>
      <c r="C102" s="16">
        <v>1.3459620000000001</v>
      </c>
      <c r="D102" s="16">
        <v>1.3031489999999999</v>
      </c>
      <c r="E102" s="16">
        <v>1.290281</v>
      </c>
      <c r="F102" s="16">
        <v>1.276937</v>
      </c>
      <c r="G102" s="16">
        <v>1.2514479999999999</v>
      </c>
      <c r="H102" s="16">
        <v>1.10473</v>
      </c>
      <c r="I102" s="16">
        <v>1.0119320000000001</v>
      </c>
      <c r="J102" s="16">
        <v>0.94156300000000004</v>
      </c>
      <c r="K102" s="16">
        <v>0.89751400000000003</v>
      </c>
      <c r="L102" s="16">
        <v>0.86634599999999995</v>
      </c>
      <c r="M102" s="16">
        <v>0.84302200000000005</v>
      </c>
      <c r="N102" s="16">
        <v>0.82313000000000003</v>
      </c>
      <c r="O102" s="16">
        <v>0.80813599999999997</v>
      </c>
      <c r="P102" s="16">
        <v>0.79556800000000005</v>
      </c>
      <c r="Q102" s="16">
        <v>0.786188</v>
      </c>
      <c r="R102" s="16">
        <v>0.75766</v>
      </c>
      <c r="S102" s="16">
        <v>0.735483</v>
      </c>
      <c r="T102" s="16">
        <v>0.71844799999999998</v>
      </c>
      <c r="U102" s="16">
        <v>0.70986899999999997</v>
      </c>
      <c r="V102" s="16">
        <v>0.70546600000000004</v>
      </c>
      <c r="W102" s="16">
        <v>0.70127700000000004</v>
      </c>
      <c r="X102" s="16">
        <v>0.70129900000000001</v>
      </c>
      <c r="Y102" s="16">
        <v>0.69970600000000005</v>
      </c>
      <c r="Z102" s="16">
        <v>0.70019500000000001</v>
      </c>
      <c r="AA102" s="16">
        <v>0.70102299999999995</v>
      </c>
      <c r="AB102" s="16">
        <v>0.68964199999999998</v>
      </c>
      <c r="AC102" s="16">
        <v>0.67978499999999997</v>
      </c>
      <c r="AD102" s="16">
        <v>0.67169999999999996</v>
      </c>
      <c r="AE102" s="16">
        <v>0.66586299999999998</v>
      </c>
      <c r="AF102" s="16">
        <v>0.66175600000000001</v>
      </c>
      <c r="AG102" s="16">
        <v>0.65889699999999995</v>
      </c>
      <c r="AH102" s="16">
        <v>0.65744100000000005</v>
      </c>
      <c r="AI102" s="16">
        <v>0.65612899999999996</v>
      </c>
      <c r="AJ102" s="16">
        <v>0.65572699999999995</v>
      </c>
      <c r="AK102" s="16">
        <v>0.65600199999999997</v>
      </c>
      <c r="AL102" s="16">
        <v>0.65408200000000005</v>
      </c>
      <c r="AM102" s="12">
        <v>-2.0070000000000001E-2</v>
      </c>
    </row>
    <row r="103" spans="1:39" ht="15" customHeight="1" x14ac:dyDescent="0.25">
      <c r="A103" s="11" t="s">
        <v>239</v>
      </c>
      <c r="B103" s="14" t="s">
        <v>238</v>
      </c>
      <c r="C103" s="16">
        <v>7.9586000000000004E-2</v>
      </c>
      <c r="D103" s="16">
        <v>7.5748999999999997E-2</v>
      </c>
      <c r="E103" s="16">
        <v>7.3665999999999995E-2</v>
      </c>
      <c r="F103" s="16">
        <v>6.9920999999999997E-2</v>
      </c>
      <c r="G103" s="16">
        <v>6.6795999999999994E-2</v>
      </c>
      <c r="H103" s="16">
        <v>6.3400999999999999E-2</v>
      </c>
      <c r="I103" s="16">
        <v>5.96E-2</v>
      </c>
      <c r="J103" s="16">
        <v>5.6356999999999997E-2</v>
      </c>
      <c r="K103" s="16">
        <v>5.3689000000000001E-2</v>
      </c>
      <c r="L103" s="16">
        <v>5.1373000000000002E-2</v>
      </c>
      <c r="M103" s="16">
        <v>4.9487000000000003E-2</v>
      </c>
      <c r="N103" s="16">
        <v>4.8018999999999999E-2</v>
      </c>
      <c r="O103" s="16">
        <v>4.7168000000000002E-2</v>
      </c>
      <c r="P103" s="16">
        <v>4.6835000000000002E-2</v>
      </c>
      <c r="Q103" s="16">
        <v>4.6474000000000001E-2</v>
      </c>
      <c r="R103" s="16">
        <v>4.6102999999999998E-2</v>
      </c>
      <c r="S103" s="16">
        <v>4.5761000000000003E-2</v>
      </c>
      <c r="T103" s="16">
        <v>4.5401999999999998E-2</v>
      </c>
      <c r="U103" s="16">
        <v>4.5254000000000003E-2</v>
      </c>
      <c r="V103" s="16">
        <v>4.5090999999999999E-2</v>
      </c>
      <c r="W103" s="16">
        <v>4.5032000000000003E-2</v>
      </c>
      <c r="X103" s="16">
        <v>4.5275999999999997E-2</v>
      </c>
      <c r="Y103" s="16">
        <v>4.5421999999999997E-2</v>
      </c>
      <c r="Z103" s="16">
        <v>4.5703000000000001E-2</v>
      </c>
      <c r="AA103" s="16">
        <v>4.6004000000000003E-2</v>
      </c>
      <c r="AB103" s="16">
        <v>4.6379999999999998E-2</v>
      </c>
      <c r="AC103" s="16">
        <v>4.6702E-2</v>
      </c>
      <c r="AD103" s="16">
        <v>4.7032999999999998E-2</v>
      </c>
      <c r="AE103" s="16">
        <v>4.7402E-2</v>
      </c>
      <c r="AF103" s="16">
        <v>4.7709000000000001E-2</v>
      </c>
      <c r="AG103" s="16">
        <v>4.7933000000000003E-2</v>
      </c>
      <c r="AH103" s="16">
        <v>4.8215000000000001E-2</v>
      </c>
      <c r="AI103" s="16">
        <v>4.8480000000000002E-2</v>
      </c>
      <c r="AJ103" s="16">
        <v>4.8794999999999998E-2</v>
      </c>
      <c r="AK103" s="16">
        <v>4.9146000000000002E-2</v>
      </c>
      <c r="AL103" s="16">
        <v>4.9319000000000002E-2</v>
      </c>
      <c r="AM103" s="12">
        <v>-1.2541999999999999E-2</v>
      </c>
    </row>
    <row r="104" spans="1:39" ht="15" customHeight="1" x14ac:dyDescent="0.25">
      <c r="A104" s="11" t="s">
        <v>237</v>
      </c>
      <c r="B104" s="14" t="s">
        <v>236</v>
      </c>
      <c r="C104" s="16">
        <v>0.283609</v>
      </c>
      <c r="D104" s="16">
        <v>0.27890399999999999</v>
      </c>
      <c r="E104" s="16">
        <v>0.28060499999999999</v>
      </c>
      <c r="F104" s="16">
        <v>0.280055</v>
      </c>
      <c r="G104" s="16">
        <v>0.28195199999999998</v>
      </c>
      <c r="H104" s="16">
        <v>0.284107</v>
      </c>
      <c r="I104" s="16">
        <v>0.285084</v>
      </c>
      <c r="J104" s="16">
        <v>0.28677599999999998</v>
      </c>
      <c r="K104" s="16">
        <v>0.28944199999999998</v>
      </c>
      <c r="L104" s="16">
        <v>0.29215999999999998</v>
      </c>
      <c r="M104" s="16">
        <v>0.29516999999999999</v>
      </c>
      <c r="N104" s="16">
        <v>0.298259</v>
      </c>
      <c r="O104" s="16">
        <v>0.30249399999999999</v>
      </c>
      <c r="P104" s="16">
        <v>0.30708099999999999</v>
      </c>
      <c r="Q104" s="16">
        <v>0.31160700000000002</v>
      </c>
      <c r="R104" s="16">
        <v>0.31595699999999999</v>
      </c>
      <c r="S104" s="16">
        <v>0.320104</v>
      </c>
      <c r="T104" s="16">
        <v>0.32340000000000002</v>
      </c>
      <c r="U104" s="16">
        <v>0.32728800000000002</v>
      </c>
      <c r="V104" s="16">
        <v>0.33005899999999999</v>
      </c>
      <c r="W104" s="16">
        <v>0.33261000000000002</v>
      </c>
      <c r="X104" s="16">
        <v>0.33664500000000003</v>
      </c>
      <c r="Y104" s="16">
        <v>0.33947899999999998</v>
      </c>
      <c r="Z104" s="16">
        <v>0.343082</v>
      </c>
      <c r="AA104" s="16">
        <v>0.34673700000000002</v>
      </c>
      <c r="AB104" s="16">
        <v>0.350968</v>
      </c>
      <c r="AC104" s="16">
        <v>0.354796</v>
      </c>
      <c r="AD104" s="16">
        <v>0.35868899999999998</v>
      </c>
      <c r="AE104" s="16">
        <v>0.36285299999999998</v>
      </c>
      <c r="AF104" s="16">
        <v>0.36651</v>
      </c>
      <c r="AG104" s="16">
        <v>0.36948900000000001</v>
      </c>
      <c r="AH104" s="16">
        <v>0.372859</v>
      </c>
      <c r="AI104" s="16">
        <v>0.376029</v>
      </c>
      <c r="AJ104" s="16">
        <v>0.37950899999999999</v>
      </c>
      <c r="AK104" s="16">
        <v>0.38318799999999997</v>
      </c>
      <c r="AL104" s="16">
        <v>0.38541300000000001</v>
      </c>
      <c r="AM104" s="12">
        <v>9.5589999999999998E-3</v>
      </c>
    </row>
    <row r="105" spans="1:39" ht="15" customHeight="1" x14ac:dyDescent="0.25">
      <c r="A105" s="11" t="s">
        <v>235</v>
      </c>
      <c r="B105" s="14" t="s">
        <v>234</v>
      </c>
      <c r="C105" s="16">
        <v>0.86565999999999999</v>
      </c>
      <c r="D105" s="16">
        <v>0.83369700000000002</v>
      </c>
      <c r="E105" s="16">
        <v>0.82113000000000003</v>
      </c>
      <c r="F105" s="16">
        <v>0.80332800000000004</v>
      </c>
      <c r="G105" s="16">
        <v>0.791547</v>
      </c>
      <c r="H105" s="16">
        <v>0.78040100000000001</v>
      </c>
      <c r="I105" s="16">
        <v>0.76820999999999995</v>
      </c>
      <c r="J105" s="16">
        <v>0.75668100000000005</v>
      </c>
      <c r="K105" s="16">
        <v>0.74789799999999995</v>
      </c>
      <c r="L105" s="16">
        <v>0.74152600000000002</v>
      </c>
      <c r="M105" s="16">
        <v>0.73644600000000005</v>
      </c>
      <c r="N105" s="16">
        <v>0.73169499999999998</v>
      </c>
      <c r="O105" s="16">
        <v>0.73093699999999995</v>
      </c>
      <c r="P105" s="16">
        <v>0.73286200000000001</v>
      </c>
      <c r="Q105" s="16">
        <v>0.73774799999999996</v>
      </c>
      <c r="R105" s="16">
        <v>0.74497999999999998</v>
      </c>
      <c r="S105" s="16">
        <v>0.75470599999999999</v>
      </c>
      <c r="T105" s="16">
        <v>0.76496799999999998</v>
      </c>
      <c r="U105" s="16">
        <v>0.77863300000000002</v>
      </c>
      <c r="V105" s="16">
        <v>0.79081699999999999</v>
      </c>
      <c r="W105" s="16">
        <v>0.80257400000000001</v>
      </c>
      <c r="X105" s="16">
        <v>0.81831399999999999</v>
      </c>
      <c r="Y105" s="16">
        <v>0.83123899999999995</v>
      </c>
      <c r="Z105" s="16">
        <v>0.845611</v>
      </c>
      <c r="AA105" s="16">
        <v>0.85941900000000004</v>
      </c>
      <c r="AB105" s="16">
        <v>0.87357399999999996</v>
      </c>
      <c r="AC105" s="16">
        <v>0.88035200000000002</v>
      </c>
      <c r="AD105" s="16">
        <v>0.88568599999999997</v>
      </c>
      <c r="AE105" s="16">
        <v>0.89066900000000004</v>
      </c>
      <c r="AF105" s="16">
        <v>0.89427999999999996</v>
      </c>
      <c r="AG105" s="16">
        <v>0.89622500000000005</v>
      </c>
      <c r="AH105" s="16">
        <v>0.89922100000000005</v>
      </c>
      <c r="AI105" s="16">
        <v>0.90176699999999999</v>
      </c>
      <c r="AJ105" s="16">
        <v>0.90506600000000004</v>
      </c>
      <c r="AK105" s="16">
        <v>0.90898199999999996</v>
      </c>
      <c r="AL105" s="16">
        <v>0.90948499999999999</v>
      </c>
      <c r="AM105" s="12">
        <v>2.562E-3</v>
      </c>
    </row>
    <row r="106" spans="1:39" ht="15" customHeight="1" x14ac:dyDescent="0.25">
      <c r="A106" s="11" t="s">
        <v>233</v>
      </c>
      <c r="B106" s="14" t="s">
        <v>232</v>
      </c>
      <c r="C106" s="16">
        <v>0.33374599999999999</v>
      </c>
      <c r="D106" s="16">
        <v>0.318218</v>
      </c>
      <c r="E106" s="16">
        <v>0.30976100000000001</v>
      </c>
      <c r="F106" s="16">
        <v>0.29912100000000003</v>
      </c>
      <c r="G106" s="16">
        <v>0.29034900000000002</v>
      </c>
      <c r="H106" s="16">
        <v>0.28143800000000002</v>
      </c>
      <c r="I106" s="16">
        <v>0.27170299999999997</v>
      </c>
      <c r="J106" s="16">
        <v>0.26183699999999999</v>
      </c>
      <c r="K106" s="16">
        <v>0.252604</v>
      </c>
      <c r="L106" s="16">
        <v>0.24388599999999999</v>
      </c>
      <c r="M106" s="16">
        <v>0.235292</v>
      </c>
      <c r="N106" s="16">
        <v>0.22659899999999999</v>
      </c>
      <c r="O106" s="16">
        <v>0.21896199999999999</v>
      </c>
      <c r="P106" s="16">
        <v>0.21182999999999999</v>
      </c>
      <c r="Q106" s="16">
        <v>0.20539199999999999</v>
      </c>
      <c r="R106" s="16">
        <v>0.199374</v>
      </c>
      <c r="S106" s="16">
        <v>0.19378699999999999</v>
      </c>
      <c r="T106" s="16">
        <v>0.188171</v>
      </c>
      <c r="U106" s="16">
        <v>0.183174</v>
      </c>
      <c r="V106" s="16">
        <v>0.177644</v>
      </c>
      <c r="W106" s="16">
        <v>0.171935</v>
      </c>
      <c r="X106" s="16">
        <v>0.16689200000000001</v>
      </c>
      <c r="Y106" s="16">
        <v>0.16142599999999999</v>
      </c>
      <c r="Z106" s="16">
        <v>0.15646499999999999</v>
      </c>
      <c r="AA106" s="16">
        <v>0.15158099999999999</v>
      </c>
      <c r="AB106" s="16">
        <v>0.146952</v>
      </c>
      <c r="AC106" s="16">
        <v>0.142458</v>
      </c>
      <c r="AD106" s="16">
        <v>0.137936</v>
      </c>
      <c r="AE106" s="16">
        <v>0.13342200000000001</v>
      </c>
      <c r="AF106" s="16">
        <v>0.12867999999999999</v>
      </c>
      <c r="AG106" s="16">
        <v>0.123569</v>
      </c>
      <c r="AH106" s="16">
        <v>0.11848499999999999</v>
      </c>
      <c r="AI106" s="16">
        <v>0.11314100000000001</v>
      </c>
      <c r="AJ106" s="16">
        <v>0.107659</v>
      </c>
      <c r="AK106" s="16">
        <v>0.10192900000000001</v>
      </c>
      <c r="AL106" s="16">
        <v>9.5544000000000004E-2</v>
      </c>
      <c r="AM106" s="12">
        <v>-3.4768E-2</v>
      </c>
    </row>
    <row r="107" spans="1:39" ht="15" customHeight="1" x14ac:dyDescent="0.25">
      <c r="A107" s="11" t="s">
        <v>231</v>
      </c>
      <c r="B107" s="14" t="s">
        <v>230</v>
      </c>
      <c r="C107" s="16">
        <v>0.34479799999999999</v>
      </c>
      <c r="D107" s="16">
        <v>0.32407399999999997</v>
      </c>
      <c r="E107" s="16">
        <v>0.355184</v>
      </c>
      <c r="F107" s="16">
        <v>0.35943900000000001</v>
      </c>
      <c r="G107" s="16">
        <v>0.35507100000000003</v>
      </c>
      <c r="H107" s="16">
        <v>0.35532900000000001</v>
      </c>
      <c r="I107" s="16">
        <v>0.35469699999999998</v>
      </c>
      <c r="J107" s="16">
        <v>0.35392600000000002</v>
      </c>
      <c r="K107" s="16">
        <v>0.35306300000000002</v>
      </c>
      <c r="L107" s="16">
        <v>0.35083199999999998</v>
      </c>
      <c r="M107" s="16">
        <v>0.34748899999999999</v>
      </c>
      <c r="N107" s="16">
        <v>0.34296900000000002</v>
      </c>
      <c r="O107" s="16">
        <v>0.33837099999999998</v>
      </c>
      <c r="P107" s="16">
        <v>0.333285</v>
      </c>
      <c r="Q107" s="16">
        <v>0.32839499999999999</v>
      </c>
      <c r="R107" s="16">
        <v>0.32375399999999999</v>
      </c>
      <c r="S107" s="16">
        <v>0.31919799999999998</v>
      </c>
      <c r="T107" s="16">
        <v>0.31403700000000001</v>
      </c>
      <c r="U107" s="16">
        <v>0.30986999999999998</v>
      </c>
      <c r="V107" s="16">
        <v>0.30496800000000002</v>
      </c>
      <c r="W107" s="16">
        <v>0.299981</v>
      </c>
      <c r="X107" s="16">
        <v>0.29658400000000001</v>
      </c>
      <c r="Y107" s="16">
        <v>0.29256500000000002</v>
      </c>
      <c r="Z107" s="16">
        <v>0.28964099999999998</v>
      </c>
      <c r="AA107" s="16">
        <v>0.287105</v>
      </c>
      <c r="AB107" s="16">
        <v>0.28551900000000002</v>
      </c>
      <c r="AC107" s="16">
        <v>0.28388000000000002</v>
      </c>
      <c r="AD107" s="16">
        <v>0.28248299999999998</v>
      </c>
      <c r="AE107" s="16">
        <v>0.28151399999999999</v>
      </c>
      <c r="AF107" s="16">
        <v>0.28039700000000001</v>
      </c>
      <c r="AG107" s="16">
        <v>0.27901300000000001</v>
      </c>
      <c r="AH107" s="16">
        <v>0.27816999999999997</v>
      </c>
      <c r="AI107" s="16">
        <v>0.27743099999999998</v>
      </c>
      <c r="AJ107" s="16">
        <v>0.27705999999999997</v>
      </c>
      <c r="AK107" s="16">
        <v>0.27707500000000002</v>
      </c>
      <c r="AL107" s="16">
        <v>0.276194</v>
      </c>
      <c r="AM107" s="12">
        <v>-4.6909999999999999E-3</v>
      </c>
    </row>
    <row r="108" spans="1:39" ht="15" customHeight="1" x14ac:dyDescent="0.25">
      <c r="A108" s="11" t="s">
        <v>229</v>
      </c>
      <c r="B108" s="14" t="s">
        <v>228</v>
      </c>
      <c r="C108" s="16">
        <v>4.4248180000000001</v>
      </c>
      <c r="D108" s="16">
        <v>4.3755759999999997</v>
      </c>
      <c r="E108" s="16">
        <v>4.5589789999999999</v>
      </c>
      <c r="F108" s="16">
        <v>4.5892439999999999</v>
      </c>
      <c r="G108" s="16">
        <v>4.6316620000000004</v>
      </c>
      <c r="H108" s="16">
        <v>4.6746930000000004</v>
      </c>
      <c r="I108" s="16">
        <v>4.7058039999999997</v>
      </c>
      <c r="J108" s="16">
        <v>4.73421</v>
      </c>
      <c r="K108" s="16">
        <v>4.7627980000000001</v>
      </c>
      <c r="L108" s="16">
        <v>4.7859879999999997</v>
      </c>
      <c r="M108" s="16">
        <v>4.8002719999999997</v>
      </c>
      <c r="N108" s="16">
        <v>4.7991840000000003</v>
      </c>
      <c r="O108" s="16">
        <v>4.8090599999999997</v>
      </c>
      <c r="P108" s="16">
        <v>4.8239039999999997</v>
      </c>
      <c r="Q108" s="16">
        <v>4.8417630000000003</v>
      </c>
      <c r="R108" s="16">
        <v>4.8563999999999998</v>
      </c>
      <c r="S108" s="16">
        <v>4.8754410000000004</v>
      </c>
      <c r="T108" s="16">
        <v>4.8910879999999999</v>
      </c>
      <c r="U108" s="16">
        <v>4.9225680000000001</v>
      </c>
      <c r="V108" s="16">
        <v>4.9400729999999999</v>
      </c>
      <c r="W108" s="16">
        <v>4.9520770000000001</v>
      </c>
      <c r="X108" s="16">
        <v>4.9830170000000003</v>
      </c>
      <c r="Y108" s="16">
        <v>4.9961880000000001</v>
      </c>
      <c r="Z108" s="16">
        <v>5.0210809999999997</v>
      </c>
      <c r="AA108" s="16">
        <v>5.0428179999999996</v>
      </c>
      <c r="AB108" s="16">
        <v>5.0681149999999997</v>
      </c>
      <c r="AC108" s="16">
        <v>5.0785330000000002</v>
      </c>
      <c r="AD108" s="16">
        <v>5.089143</v>
      </c>
      <c r="AE108" s="16">
        <v>5.1006970000000003</v>
      </c>
      <c r="AF108" s="16">
        <v>5.1020099999999999</v>
      </c>
      <c r="AG108" s="16">
        <v>5.0928550000000001</v>
      </c>
      <c r="AH108" s="16">
        <v>5.0861710000000002</v>
      </c>
      <c r="AI108" s="16">
        <v>5.0706769999999999</v>
      </c>
      <c r="AJ108" s="16">
        <v>5.0536700000000003</v>
      </c>
      <c r="AK108" s="16">
        <v>5.0386160000000002</v>
      </c>
      <c r="AL108" s="16">
        <v>5.002872</v>
      </c>
      <c r="AM108" s="12">
        <v>3.9480000000000001E-3</v>
      </c>
    </row>
    <row r="109" spans="1:39" ht="15" customHeight="1" x14ac:dyDescent="0.2">
      <c r="A109" s="11" t="s">
        <v>227</v>
      </c>
      <c r="B109" s="10" t="s">
        <v>226</v>
      </c>
      <c r="C109" s="15">
        <v>20.541992</v>
      </c>
      <c r="D109" s="15">
        <v>20.007259000000001</v>
      </c>
      <c r="E109" s="15">
        <v>20.274094000000002</v>
      </c>
      <c r="F109" s="15">
        <v>20.381836</v>
      </c>
      <c r="G109" s="15">
        <v>20.374641</v>
      </c>
      <c r="H109" s="15">
        <v>20.236732</v>
      </c>
      <c r="I109" s="15">
        <v>20.119855999999999</v>
      </c>
      <c r="J109" s="15">
        <v>20.016404999999999</v>
      </c>
      <c r="K109" s="15">
        <v>19.958255999999999</v>
      </c>
      <c r="L109" s="15">
        <v>19.909481</v>
      </c>
      <c r="M109" s="15">
        <v>19.846622</v>
      </c>
      <c r="N109" s="15">
        <v>19.755759999999999</v>
      </c>
      <c r="O109" s="15">
        <v>19.697223999999999</v>
      </c>
      <c r="P109" s="15">
        <v>19.651900999999999</v>
      </c>
      <c r="Q109" s="15">
        <v>19.630393999999999</v>
      </c>
      <c r="R109" s="15">
        <v>19.599454999999999</v>
      </c>
      <c r="S109" s="15">
        <v>19.591251</v>
      </c>
      <c r="T109" s="15">
        <v>19.573043999999999</v>
      </c>
      <c r="U109" s="15">
        <v>19.602672999999999</v>
      </c>
      <c r="V109" s="15">
        <v>19.597404000000001</v>
      </c>
      <c r="W109" s="15">
        <v>19.575078999999999</v>
      </c>
      <c r="X109" s="15">
        <v>19.615743999999999</v>
      </c>
      <c r="Y109" s="15">
        <v>19.608664999999998</v>
      </c>
      <c r="Z109" s="15">
        <v>19.639233000000001</v>
      </c>
      <c r="AA109" s="15">
        <v>19.671001</v>
      </c>
      <c r="AB109" s="15">
        <v>19.712420000000002</v>
      </c>
      <c r="AC109" s="15">
        <v>19.727405999999998</v>
      </c>
      <c r="AD109" s="15">
        <v>19.743857999999999</v>
      </c>
      <c r="AE109" s="15">
        <v>19.766838</v>
      </c>
      <c r="AF109" s="15">
        <v>19.769110000000001</v>
      </c>
      <c r="AG109" s="15">
        <v>19.747085999999999</v>
      </c>
      <c r="AH109" s="15">
        <v>19.739193</v>
      </c>
      <c r="AI109" s="15">
        <v>19.719263000000002</v>
      </c>
      <c r="AJ109" s="15">
        <v>19.701499999999999</v>
      </c>
      <c r="AK109" s="15">
        <v>19.691607999999999</v>
      </c>
      <c r="AL109" s="15">
        <v>19.626162999999998</v>
      </c>
      <c r="AM109" s="8">
        <v>-5.6499999999999996E-4</v>
      </c>
    </row>
    <row r="111" spans="1:39" ht="15" customHeight="1" x14ac:dyDescent="0.2">
      <c r="B111" s="10" t="s">
        <v>225</v>
      </c>
    </row>
    <row r="112" spans="1:39" ht="15" customHeight="1" x14ac:dyDescent="0.25">
      <c r="A112" s="11" t="s">
        <v>224</v>
      </c>
      <c r="B112" s="14" t="s">
        <v>223</v>
      </c>
      <c r="C112" s="16">
        <v>1.0699999999999999E-2</v>
      </c>
      <c r="D112" s="16">
        <v>1.1801000000000001E-2</v>
      </c>
      <c r="E112" s="16">
        <v>1.2674E-2</v>
      </c>
      <c r="F112" s="16">
        <v>1.3908999999999999E-2</v>
      </c>
      <c r="G112" s="16">
        <v>1.4766E-2</v>
      </c>
      <c r="H112" s="16">
        <v>1.5900000000000001E-2</v>
      </c>
      <c r="I112" s="16">
        <v>1.6846E-2</v>
      </c>
      <c r="J112" s="16">
        <v>1.7708999999999999E-2</v>
      </c>
      <c r="K112" s="16">
        <v>1.8445E-2</v>
      </c>
      <c r="L112" s="16">
        <v>1.9077E-2</v>
      </c>
      <c r="M112" s="16">
        <v>1.958E-2</v>
      </c>
      <c r="N112" s="16">
        <v>1.9968E-2</v>
      </c>
      <c r="O112" s="16">
        <v>2.0279999999999999E-2</v>
      </c>
      <c r="P112" s="16">
        <v>2.0524000000000001E-2</v>
      </c>
      <c r="Q112" s="16">
        <v>2.0726999999999999E-2</v>
      </c>
      <c r="R112" s="16">
        <v>2.1034000000000001E-2</v>
      </c>
      <c r="S112" s="16">
        <v>2.1287E-2</v>
      </c>
      <c r="T112" s="16">
        <v>2.1523E-2</v>
      </c>
      <c r="U112" s="16">
        <v>2.1759000000000001E-2</v>
      </c>
      <c r="V112" s="16">
        <v>2.2022E-2</v>
      </c>
      <c r="W112" s="16">
        <v>2.2328000000000001E-2</v>
      </c>
      <c r="X112" s="16">
        <v>2.2669999999999999E-2</v>
      </c>
      <c r="Y112" s="16">
        <v>2.3043000000000001E-2</v>
      </c>
      <c r="Z112" s="16">
        <v>2.3446000000000002E-2</v>
      </c>
      <c r="AA112" s="16">
        <v>2.3879999999999998E-2</v>
      </c>
      <c r="AB112" s="16">
        <v>2.4410000000000001E-2</v>
      </c>
      <c r="AC112" s="16">
        <v>2.4933E-2</v>
      </c>
      <c r="AD112" s="16">
        <v>2.5467E-2</v>
      </c>
      <c r="AE112" s="16">
        <v>2.5998E-2</v>
      </c>
      <c r="AF112" s="16">
        <v>2.6536000000000001E-2</v>
      </c>
      <c r="AG112" s="16">
        <v>2.7074999999999998E-2</v>
      </c>
      <c r="AH112" s="16">
        <v>2.7609000000000002E-2</v>
      </c>
      <c r="AI112" s="16">
        <v>2.8133999999999999E-2</v>
      </c>
      <c r="AJ112" s="16">
        <v>2.8625999999999999E-2</v>
      </c>
      <c r="AK112" s="16">
        <v>2.9090999999999999E-2</v>
      </c>
      <c r="AL112" s="16">
        <v>2.9529E-2</v>
      </c>
      <c r="AM112" s="12">
        <v>2.7342999999999999E-2</v>
      </c>
    </row>
    <row r="113" spans="1:39" ht="15" customHeight="1" x14ac:dyDescent="0.25">
      <c r="A113" s="11" t="s">
        <v>222</v>
      </c>
      <c r="B113" s="14" t="s">
        <v>221</v>
      </c>
      <c r="C113" s="16">
        <v>9.2339999999999992E-3</v>
      </c>
      <c r="D113" s="16">
        <v>1.0317E-2</v>
      </c>
      <c r="E113" s="16">
        <v>1.1427E-2</v>
      </c>
      <c r="F113" s="16">
        <v>1.2543E-2</v>
      </c>
      <c r="G113" s="16">
        <v>1.3690000000000001E-2</v>
      </c>
      <c r="H113" s="16">
        <v>1.473E-2</v>
      </c>
      <c r="I113" s="16">
        <v>1.5323E-2</v>
      </c>
      <c r="J113" s="16">
        <v>1.5391E-2</v>
      </c>
      <c r="K113" s="16">
        <v>1.5469999999999999E-2</v>
      </c>
      <c r="L113" s="16">
        <v>1.5545E-2</v>
      </c>
      <c r="M113" s="16">
        <v>1.5765999999999999E-2</v>
      </c>
      <c r="N113" s="16">
        <v>1.5984999999999999E-2</v>
      </c>
      <c r="O113" s="16">
        <v>1.6209999999999999E-2</v>
      </c>
      <c r="P113" s="16">
        <v>1.6435999999999999E-2</v>
      </c>
      <c r="Q113" s="16">
        <v>1.6662E-2</v>
      </c>
      <c r="R113" s="16">
        <v>1.7135000000000001E-2</v>
      </c>
      <c r="S113" s="16">
        <v>1.7575E-2</v>
      </c>
      <c r="T113" s="16">
        <v>1.7999999999999999E-2</v>
      </c>
      <c r="U113" s="16">
        <v>1.8436000000000001E-2</v>
      </c>
      <c r="V113" s="16">
        <v>1.8879E-2</v>
      </c>
      <c r="W113" s="16">
        <v>1.9331000000000001E-2</v>
      </c>
      <c r="X113" s="16">
        <v>1.9786000000000002E-2</v>
      </c>
      <c r="Y113" s="16">
        <v>2.0244000000000002E-2</v>
      </c>
      <c r="Z113" s="16">
        <v>2.0702000000000002E-2</v>
      </c>
      <c r="AA113" s="16">
        <v>2.1160999999999999E-2</v>
      </c>
      <c r="AB113" s="16">
        <v>2.1617000000000001E-2</v>
      </c>
      <c r="AC113" s="16">
        <v>2.2072999999999999E-2</v>
      </c>
      <c r="AD113" s="16">
        <v>2.2527999999999999E-2</v>
      </c>
      <c r="AE113" s="16">
        <v>2.2984999999999998E-2</v>
      </c>
      <c r="AF113" s="16">
        <v>2.3442000000000001E-2</v>
      </c>
      <c r="AG113" s="16">
        <v>2.3900000000000001E-2</v>
      </c>
      <c r="AH113" s="16">
        <v>2.436E-2</v>
      </c>
      <c r="AI113" s="16">
        <v>2.4822E-2</v>
      </c>
      <c r="AJ113" s="16">
        <v>2.5287E-2</v>
      </c>
      <c r="AK113" s="16">
        <v>2.5755E-2</v>
      </c>
      <c r="AL113" s="16">
        <v>2.6228000000000001E-2</v>
      </c>
      <c r="AM113" s="12">
        <v>2.7820999999999999E-2</v>
      </c>
    </row>
    <row r="114" spans="1:39" ht="15" customHeight="1" x14ac:dyDescent="0.25">
      <c r="A114" s="11" t="s">
        <v>220</v>
      </c>
      <c r="B114" s="14" t="s">
        <v>76</v>
      </c>
      <c r="C114" s="16">
        <v>7.6436000000000004E-2</v>
      </c>
      <c r="D114" s="16">
        <v>0.10585</v>
      </c>
      <c r="E114" s="16">
        <v>0.13613800000000001</v>
      </c>
      <c r="F114" s="16">
        <v>0.16680500000000001</v>
      </c>
      <c r="G114" s="16">
        <v>0.19824600000000001</v>
      </c>
      <c r="H114" s="16">
        <v>0.23052300000000001</v>
      </c>
      <c r="I114" s="16">
        <v>0.26383800000000002</v>
      </c>
      <c r="J114" s="16">
        <v>0.29501300000000003</v>
      </c>
      <c r="K114" s="16">
        <v>0.32936799999999999</v>
      </c>
      <c r="L114" s="16">
        <v>0.366031</v>
      </c>
      <c r="M114" s="16">
        <v>0.40537200000000001</v>
      </c>
      <c r="N114" s="16">
        <v>0.44728299999999999</v>
      </c>
      <c r="O114" s="16">
        <v>0.49145499999999998</v>
      </c>
      <c r="P114" s="16">
        <v>0.53806500000000002</v>
      </c>
      <c r="Q114" s="16">
        <v>0.58708800000000005</v>
      </c>
      <c r="R114" s="16">
        <v>0.63880499999999996</v>
      </c>
      <c r="S114" s="16">
        <v>0.69317600000000001</v>
      </c>
      <c r="T114" s="16">
        <v>0.75024199999999996</v>
      </c>
      <c r="U114" s="16">
        <v>0.81001400000000001</v>
      </c>
      <c r="V114" s="16">
        <v>0.87270800000000004</v>
      </c>
      <c r="W114" s="16">
        <v>0.93867400000000001</v>
      </c>
      <c r="X114" s="16">
        <v>1.00803</v>
      </c>
      <c r="Y114" s="16">
        <v>1.081105</v>
      </c>
      <c r="Z114" s="16">
        <v>1.1580569999999999</v>
      </c>
      <c r="AA114" s="16">
        <v>1.2390559999999999</v>
      </c>
      <c r="AB114" s="16">
        <v>1.3247</v>
      </c>
      <c r="AC114" s="16">
        <v>1.4149970000000001</v>
      </c>
      <c r="AD114" s="16">
        <v>1.5102120000000001</v>
      </c>
      <c r="AE114" s="16">
        <v>1.610614</v>
      </c>
      <c r="AF114" s="16">
        <v>1.7167490000000001</v>
      </c>
      <c r="AG114" s="16">
        <v>1.8291630000000001</v>
      </c>
      <c r="AH114" s="16">
        <v>1.948386</v>
      </c>
      <c r="AI114" s="16">
        <v>2.0747409999999999</v>
      </c>
      <c r="AJ114" s="16">
        <v>2.2089279999999998</v>
      </c>
      <c r="AK114" s="16">
        <v>2.3513030000000001</v>
      </c>
      <c r="AL114" s="16">
        <v>2.5024329999999999</v>
      </c>
      <c r="AM114" s="12">
        <v>9.7493999999999997E-2</v>
      </c>
    </row>
    <row r="115" spans="1:39" ht="15" customHeight="1" x14ac:dyDescent="0.25">
      <c r="A115" s="11" t="s">
        <v>219</v>
      </c>
      <c r="B115" s="14" t="s">
        <v>74</v>
      </c>
      <c r="C115" s="16">
        <v>1.9677E-2</v>
      </c>
      <c r="D115" s="16">
        <v>3.1692999999999999E-2</v>
      </c>
      <c r="E115" s="16">
        <v>3.1692999999999999E-2</v>
      </c>
      <c r="F115" s="16">
        <v>3.1692999999999999E-2</v>
      </c>
      <c r="G115" s="16">
        <v>3.1692999999999999E-2</v>
      </c>
      <c r="H115" s="16">
        <v>3.1692999999999999E-2</v>
      </c>
      <c r="I115" s="16">
        <v>3.1692999999999999E-2</v>
      </c>
      <c r="J115" s="16">
        <v>3.1692999999999999E-2</v>
      </c>
      <c r="K115" s="16">
        <v>3.175E-2</v>
      </c>
      <c r="L115" s="16">
        <v>3.1850999999999997E-2</v>
      </c>
      <c r="M115" s="16">
        <v>3.1993000000000001E-2</v>
      </c>
      <c r="N115" s="16">
        <v>3.2161000000000002E-2</v>
      </c>
      <c r="O115" s="16">
        <v>3.2458000000000001E-2</v>
      </c>
      <c r="P115" s="16">
        <v>3.2772000000000003E-2</v>
      </c>
      <c r="Q115" s="16">
        <v>3.3093999999999998E-2</v>
      </c>
      <c r="R115" s="16">
        <v>3.3434999999999999E-2</v>
      </c>
      <c r="S115" s="16">
        <v>3.3792000000000003E-2</v>
      </c>
      <c r="T115" s="16">
        <v>3.4159000000000002E-2</v>
      </c>
      <c r="U115" s="16">
        <v>3.4536999999999998E-2</v>
      </c>
      <c r="V115" s="16">
        <v>3.4931999999999998E-2</v>
      </c>
      <c r="W115" s="16">
        <v>3.5427E-2</v>
      </c>
      <c r="X115" s="16">
        <v>3.5928000000000002E-2</v>
      </c>
      <c r="Y115" s="16">
        <v>3.6436000000000003E-2</v>
      </c>
      <c r="Z115" s="16">
        <v>3.6946E-2</v>
      </c>
      <c r="AA115" s="16">
        <v>3.7457999999999998E-2</v>
      </c>
      <c r="AB115" s="16">
        <v>3.7976000000000003E-2</v>
      </c>
      <c r="AC115" s="16">
        <v>3.8503000000000003E-2</v>
      </c>
      <c r="AD115" s="16">
        <v>3.9039999999999998E-2</v>
      </c>
      <c r="AE115" s="16">
        <v>3.9587999999999998E-2</v>
      </c>
      <c r="AF115" s="16">
        <v>4.0152E-2</v>
      </c>
      <c r="AG115" s="16">
        <v>4.0730000000000002E-2</v>
      </c>
      <c r="AH115" s="16">
        <v>4.1336999999999999E-2</v>
      </c>
      <c r="AI115" s="16">
        <v>4.1972000000000002E-2</v>
      </c>
      <c r="AJ115" s="16">
        <v>4.2632000000000003E-2</v>
      </c>
      <c r="AK115" s="16">
        <v>4.3320999999999998E-2</v>
      </c>
      <c r="AL115" s="16">
        <v>4.4040000000000003E-2</v>
      </c>
      <c r="AM115" s="12">
        <v>9.724E-3</v>
      </c>
    </row>
    <row r="116" spans="1:39" ht="15" customHeight="1" x14ac:dyDescent="0.2">
      <c r="A116" s="11" t="s">
        <v>218</v>
      </c>
      <c r="B116" s="10" t="s">
        <v>72</v>
      </c>
      <c r="C116" s="15">
        <v>0.116047</v>
      </c>
      <c r="D116" s="15">
        <v>0.159662</v>
      </c>
      <c r="E116" s="15">
        <v>0.19193299999999999</v>
      </c>
      <c r="F116" s="15">
        <v>0.22494900000000001</v>
      </c>
      <c r="G116" s="15">
        <v>0.25839499999999999</v>
      </c>
      <c r="H116" s="15">
        <v>0.292846</v>
      </c>
      <c r="I116" s="15">
        <v>0.32769900000000002</v>
      </c>
      <c r="J116" s="15">
        <v>0.35980699999999999</v>
      </c>
      <c r="K116" s="15">
        <v>0.39503300000000002</v>
      </c>
      <c r="L116" s="15">
        <v>0.43250499999999997</v>
      </c>
      <c r="M116" s="15">
        <v>0.47271099999999999</v>
      </c>
      <c r="N116" s="15">
        <v>0.51539699999999999</v>
      </c>
      <c r="O116" s="15">
        <v>0.56040299999999998</v>
      </c>
      <c r="P116" s="15">
        <v>0.60779799999999995</v>
      </c>
      <c r="Q116" s="15">
        <v>0.65756999999999999</v>
      </c>
      <c r="R116" s="15">
        <v>0.71040899999999996</v>
      </c>
      <c r="S116" s="15">
        <v>0.76582899999999998</v>
      </c>
      <c r="T116" s="15">
        <v>0.82392500000000002</v>
      </c>
      <c r="U116" s="15">
        <v>0.88474600000000003</v>
      </c>
      <c r="V116" s="15">
        <v>0.94854099999999997</v>
      </c>
      <c r="W116" s="15">
        <v>1.0157590000000001</v>
      </c>
      <c r="X116" s="15">
        <v>1.086414</v>
      </c>
      <c r="Y116" s="15">
        <v>1.1608270000000001</v>
      </c>
      <c r="Z116" s="15">
        <v>1.239152</v>
      </c>
      <c r="AA116" s="15">
        <v>1.3215539999999999</v>
      </c>
      <c r="AB116" s="15">
        <v>1.408703</v>
      </c>
      <c r="AC116" s="15">
        <v>1.500507</v>
      </c>
      <c r="AD116" s="15">
        <v>1.5972470000000001</v>
      </c>
      <c r="AE116" s="15">
        <v>1.6991830000000001</v>
      </c>
      <c r="AF116" s="15">
        <v>1.806878</v>
      </c>
      <c r="AG116" s="15">
        <v>1.9208670000000001</v>
      </c>
      <c r="AH116" s="15">
        <v>2.0416919999999998</v>
      </c>
      <c r="AI116" s="15">
        <v>2.1696680000000002</v>
      </c>
      <c r="AJ116" s="15">
        <v>2.3054730000000001</v>
      </c>
      <c r="AK116" s="15">
        <v>2.4494699999999998</v>
      </c>
      <c r="AL116" s="15">
        <v>2.6022310000000002</v>
      </c>
      <c r="AM116" s="8">
        <v>8.5554000000000005E-2</v>
      </c>
    </row>
    <row r="118" spans="1:39" ht="15" customHeight="1" x14ac:dyDescent="0.2">
      <c r="B118" s="10" t="s">
        <v>71</v>
      </c>
    </row>
    <row r="119" spans="1:39" ht="15" customHeight="1" x14ac:dyDescent="0.25">
      <c r="A119" s="11" t="s">
        <v>217</v>
      </c>
      <c r="B119" s="14" t="s">
        <v>58</v>
      </c>
      <c r="C119" s="13">
        <v>6514</v>
      </c>
      <c r="D119" s="13">
        <v>5995</v>
      </c>
      <c r="E119" s="13">
        <v>6371</v>
      </c>
      <c r="F119" s="13">
        <v>6184</v>
      </c>
      <c r="G119" s="13">
        <v>6167</v>
      </c>
      <c r="H119" s="13">
        <v>6150</v>
      </c>
      <c r="I119" s="13">
        <v>6133</v>
      </c>
      <c r="J119" s="13">
        <v>6116</v>
      </c>
      <c r="K119" s="13">
        <v>6099</v>
      </c>
      <c r="L119" s="13">
        <v>6082</v>
      </c>
      <c r="M119" s="13">
        <v>6065</v>
      </c>
      <c r="N119" s="13">
        <v>6048</v>
      </c>
      <c r="O119" s="13">
        <v>6031</v>
      </c>
      <c r="P119" s="13">
        <v>6014</v>
      </c>
      <c r="Q119" s="13">
        <v>5997</v>
      </c>
      <c r="R119" s="13">
        <v>5980</v>
      </c>
      <c r="S119" s="13">
        <v>5963</v>
      </c>
      <c r="T119" s="13">
        <v>5946</v>
      </c>
      <c r="U119" s="13">
        <v>5929</v>
      </c>
      <c r="V119" s="13">
        <v>5912</v>
      </c>
      <c r="W119" s="13">
        <v>5895</v>
      </c>
      <c r="X119" s="13">
        <v>5878</v>
      </c>
      <c r="Y119" s="13">
        <v>5860</v>
      </c>
      <c r="Z119" s="13">
        <v>5843</v>
      </c>
      <c r="AA119" s="13">
        <v>5826</v>
      </c>
      <c r="AB119" s="13">
        <v>5809</v>
      </c>
      <c r="AC119" s="13">
        <v>5792</v>
      </c>
      <c r="AD119" s="13">
        <v>5774</v>
      </c>
      <c r="AE119" s="13">
        <v>5757</v>
      </c>
      <c r="AF119" s="13">
        <v>5740</v>
      </c>
      <c r="AG119" s="13">
        <v>5723</v>
      </c>
      <c r="AH119" s="13">
        <v>5706</v>
      </c>
      <c r="AI119" s="13">
        <v>5689</v>
      </c>
      <c r="AJ119" s="13">
        <v>5671</v>
      </c>
      <c r="AK119" s="13">
        <v>5654</v>
      </c>
      <c r="AL119" s="13">
        <v>5637</v>
      </c>
      <c r="AM119" s="12">
        <v>-1.8090000000000001E-3</v>
      </c>
    </row>
    <row r="120" spans="1:39" ht="15" customHeight="1" x14ac:dyDescent="0.25">
      <c r="A120" s="11" t="s">
        <v>216</v>
      </c>
      <c r="B120" s="14" t="s">
        <v>56</v>
      </c>
      <c r="C120" s="13">
        <v>5774</v>
      </c>
      <c r="D120" s="13">
        <v>5442</v>
      </c>
      <c r="E120" s="13">
        <v>5663</v>
      </c>
      <c r="F120" s="13">
        <v>5582</v>
      </c>
      <c r="G120" s="13">
        <v>5568</v>
      </c>
      <c r="H120" s="13">
        <v>5554</v>
      </c>
      <c r="I120" s="13">
        <v>5540</v>
      </c>
      <c r="J120" s="13">
        <v>5526</v>
      </c>
      <c r="K120" s="13">
        <v>5511</v>
      </c>
      <c r="L120" s="13">
        <v>5497</v>
      </c>
      <c r="M120" s="13">
        <v>5483</v>
      </c>
      <c r="N120" s="13">
        <v>5469</v>
      </c>
      <c r="O120" s="13">
        <v>5455</v>
      </c>
      <c r="P120" s="13">
        <v>5440</v>
      </c>
      <c r="Q120" s="13">
        <v>5426</v>
      </c>
      <c r="R120" s="13">
        <v>5412</v>
      </c>
      <c r="S120" s="13">
        <v>5398</v>
      </c>
      <c r="T120" s="13">
        <v>5384</v>
      </c>
      <c r="U120" s="13">
        <v>5369</v>
      </c>
      <c r="V120" s="13">
        <v>5355</v>
      </c>
      <c r="W120" s="13">
        <v>5341</v>
      </c>
      <c r="X120" s="13">
        <v>5327</v>
      </c>
      <c r="Y120" s="13">
        <v>5313</v>
      </c>
      <c r="Z120" s="13">
        <v>5299</v>
      </c>
      <c r="AA120" s="13">
        <v>5285</v>
      </c>
      <c r="AB120" s="13">
        <v>5271</v>
      </c>
      <c r="AC120" s="13">
        <v>5257</v>
      </c>
      <c r="AD120" s="13">
        <v>5243</v>
      </c>
      <c r="AE120" s="13">
        <v>5229</v>
      </c>
      <c r="AF120" s="13">
        <v>5215</v>
      </c>
      <c r="AG120" s="13">
        <v>5202</v>
      </c>
      <c r="AH120" s="13">
        <v>5188</v>
      </c>
      <c r="AI120" s="13">
        <v>5174</v>
      </c>
      <c r="AJ120" s="13">
        <v>5160</v>
      </c>
      <c r="AK120" s="13">
        <v>5146</v>
      </c>
      <c r="AL120" s="13">
        <v>5132</v>
      </c>
      <c r="AM120" s="12">
        <v>-1.7240000000000001E-3</v>
      </c>
    </row>
    <row r="121" spans="1:39" ht="15" customHeight="1" x14ac:dyDescent="0.25">
      <c r="A121" s="11" t="s">
        <v>215</v>
      </c>
      <c r="B121" s="14" t="s">
        <v>54</v>
      </c>
      <c r="C121" s="13">
        <v>6169</v>
      </c>
      <c r="D121" s="13">
        <v>5913</v>
      </c>
      <c r="E121" s="13">
        <v>6192</v>
      </c>
      <c r="F121" s="13">
        <v>6233</v>
      </c>
      <c r="G121" s="13">
        <v>6230</v>
      </c>
      <c r="H121" s="13">
        <v>6226</v>
      </c>
      <c r="I121" s="13">
        <v>6223</v>
      </c>
      <c r="J121" s="13">
        <v>6220</v>
      </c>
      <c r="K121" s="13">
        <v>6216</v>
      </c>
      <c r="L121" s="13">
        <v>6213</v>
      </c>
      <c r="M121" s="13">
        <v>6210</v>
      </c>
      <c r="N121" s="13">
        <v>6206</v>
      </c>
      <c r="O121" s="13">
        <v>6203</v>
      </c>
      <c r="P121" s="13">
        <v>6200</v>
      </c>
      <c r="Q121" s="13">
        <v>6196</v>
      </c>
      <c r="R121" s="13">
        <v>6193</v>
      </c>
      <c r="S121" s="13">
        <v>6190</v>
      </c>
      <c r="T121" s="13">
        <v>6186</v>
      </c>
      <c r="U121" s="13">
        <v>6183</v>
      </c>
      <c r="V121" s="13">
        <v>6180</v>
      </c>
      <c r="W121" s="13">
        <v>6177</v>
      </c>
      <c r="X121" s="13">
        <v>6173</v>
      </c>
      <c r="Y121" s="13">
        <v>6170</v>
      </c>
      <c r="Z121" s="13">
        <v>6167</v>
      </c>
      <c r="AA121" s="13">
        <v>6163</v>
      </c>
      <c r="AB121" s="13">
        <v>6160</v>
      </c>
      <c r="AC121" s="13">
        <v>6157</v>
      </c>
      <c r="AD121" s="13">
        <v>6153</v>
      </c>
      <c r="AE121" s="13">
        <v>6150</v>
      </c>
      <c r="AF121" s="13">
        <v>6147</v>
      </c>
      <c r="AG121" s="13">
        <v>6143</v>
      </c>
      <c r="AH121" s="13">
        <v>6140</v>
      </c>
      <c r="AI121" s="13">
        <v>6137</v>
      </c>
      <c r="AJ121" s="13">
        <v>6133</v>
      </c>
      <c r="AK121" s="13">
        <v>6130</v>
      </c>
      <c r="AL121" s="13">
        <v>6127</v>
      </c>
      <c r="AM121" s="12">
        <v>1.0460000000000001E-3</v>
      </c>
    </row>
    <row r="122" spans="1:39" ht="15" customHeight="1" x14ac:dyDescent="0.25">
      <c r="A122" s="11" t="s">
        <v>214</v>
      </c>
      <c r="B122" s="14" t="s">
        <v>52</v>
      </c>
      <c r="C122" s="13">
        <v>6093</v>
      </c>
      <c r="D122" s="13">
        <v>6067</v>
      </c>
      <c r="E122" s="13">
        <v>6429</v>
      </c>
      <c r="F122" s="13">
        <v>6521</v>
      </c>
      <c r="G122" s="13">
        <v>6521</v>
      </c>
      <c r="H122" s="13">
        <v>6520</v>
      </c>
      <c r="I122" s="13">
        <v>6520</v>
      </c>
      <c r="J122" s="13">
        <v>6519</v>
      </c>
      <c r="K122" s="13">
        <v>6518</v>
      </c>
      <c r="L122" s="13">
        <v>6518</v>
      </c>
      <c r="M122" s="13">
        <v>6517</v>
      </c>
      <c r="N122" s="13">
        <v>6515</v>
      </c>
      <c r="O122" s="13">
        <v>6514</v>
      </c>
      <c r="P122" s="13">
        <v>6513</v>
      </c>
      <c r="Q122" s="13">
        <v>6512</v>
      </c>
      <c r="R122" s="13">
        <v>6510</v>
      </c>
      <c r="S122" s="13">
        <v>6509</v>
      </c>
      <c r="T122" s="13">
        <v>6508</v>
      </c>
      <c r="U122" s="13">
        <v>6506</v>
      </c>
      <c r="V122" s="13">
        <v>6505</v>
      </c>
      <c r="W122" s="13">
        <v>6504</v>
      </c>
      <c r="X122" s="13">
        <v>6502</v>
      </c>
      <c r="Y122" s="13">
        <v>6501</v>
      </c>
      <c r="Z122" s="13">
        <v>6499</v>
      </c>
      <c r="AA122" s="13">
        <v>6498</v>
      </c>
      <c r="AB122" s="13">
        <v>6496</v>
      </c>
      <c r="AC122" s="13">
        <v>6494</v>
      </c>
      <c r="AD122" s="13">
        <v>6493</v>
      </c>
      <c r="AE122" s="13">
        <v>6491</v>
      </c>
      <c r="AF122" s="13">
        <v>6490</v>
      </c>
      <c r="AG122" s="13">
        <v>6488</v>
      </c>
      <c r="AH122" s="13">
        <v>6486</v>
      </c>
      <c r="AI122" s="13">
        <v>6484</v>
      </c>
      <c r="AJ122" s="13">
        <v>6483</v>
      </c>
      <c r="AK122" s="13">
        <v>6481</v>
      </c>
      <c r="AL122" s="13">
        <v>6479</v>
      </c>
      <c r="AM122" s="12">
        <v>1.934E-3</v>
      </c>
    </row>
    <row r="123" spans="1:39" ht="15" customHeight="1" x14ac:dyDescent="0.25">
      <c r="A123" s="11" t="s">
        <v>213</v>
      </c>
      <c r="B123" s="14" t="s">
        <v>50</v>
      </c>
      <c r="C123" s="13">
        <v>2487</v>
      </c>
      <c r="D123" s="13">
        <v>2591</v>
      </c>
      <c r="E123" s="13">
        <v>2619</v>
      </c>
      <c r="F123" s="13">
        <v>2605</v>
      </c>
      <c r="G123" s="13">
        <v>2597</v>
      </c>
      <c r="H123" s="13">
        <v>2589</v>
      </c>
      <c r="I123" s="13">
        <v>2582</v>
      </c>
      <c r="J123" s="13">
        <v>2574</v>
      </c>
      <c r="K123" s="13">
        <v>2566</v>
      </c>
      <c r="L123" s="13">
        <v>2559</v>
      </c>
      <c r="M123" s="13">
        <v>2551</v>
      </c>
      <c r="N123" s="13">
        <v>2543</v>
      </c>
      <c r="O123" s="13">
        <v>2536</v>
      </c>
      <c r="P123" s="13">
        <v>2528</v>
      </c>
      <c r="Q123" s="13">
        <v>2521</v>
      </c>
      <c r="R123" s="13">
        <v>2513</v>
      </c>
      <c r="S123" s="13">
        <v>2505</v>
      </c>
      <c r="T123" s="13">
        <v>2498</v>
      </c>
      <c r="U123" s="13">
        <v>2490</v>
      </c>
      <c r="V123" s="13">
        <v>2483</v>
      </c>
      <c r="W123" s="13">
        <v>2475</v>
      </c>
      <c r="X123" s="13">
        <v>2468</v>
      </c>
      <c r="Y123" s="13">
        <v>2461</v>
      </c>
      <c r="Z123" s="13">
        <v>2453</v>
      </c>
      <c r="AA123" s="13">
        <v>2446</v>
      </c>
      <c r="AB123" s="13">
        <v>2439</v>
      </c>
      <c r="AC123" s="13">
        <v>2432</v>
      </c>
      <c r="AD123" s="13">
        <v>2424</v>
      </c>
      <c r="AE123" s="13">
        <v>2417</v>
      </c>
      <c r="AF123" s="13">
        <v>2410</v>
      </c>
      <c r="AG123" s="13">
        <v>2404</v>
      </c>
      <c r="AH123" s="13">
        <v>2397</v>
      </c>
      <c r="AI123" s="13">
        <v>2390</v>
      </c>
      <c r="AJ123" s="13">
        <v>2383</v>
      </c>
      <c r="AK123" s="13">
        <v>2376</v>
      </c>
      <c r="AL123" s="13">
        <v>2369</v>
      </c>
      <c r="AM123" s="12">
        <v>-2.6310000000000001E-3</v>
      </c>
    </row>
    <row r="124" spans="1:39" ht="15" customHeight="1" x14ac:dyDescent="0.25">
      <c r="A124" s="11" t="s">
        <v>212</v>
      </c>
      <c r="B124" s="14" t="s">
        <v>48</v>
      </c>
      <c r="C124" s="13">
        <v>3217</v>
      </c>
      <c r="D124" s="13">
        <v>3316</v>
      </c>
      <c r="E124" s="13">
        <v>3393</v>
      </c>
      <c r="F124" s="13">
        <v>3425</v>
      </c>
      <c r="G124" s="13">
        <v>3423</v>
      </c>
      <c r="H124" s="13">
        <v>3421</v>
      </c>
      <c r="I124" s="13">
        <v>3419</v>
      </c>
      <c r="J124" s="13">
        <v>3418</v>
      </c>
      <c r="K124" s="13">
        <v>3416</v>
      </c>
      <c r="L124" s="13">
        <v>3414</v>
      </c>
      <c r="M124" s="13">
        <v>3413</v>
      </c>
      <c r="N124" s="13">
        <v>3411</v>
      </c>
      <c r="O124" s="13">
        <v>3409</v>
      </c>
      <c r="P124" s="13">
        <v>3408</v>
      </c>
      <c r="Q124" s="13">
        <v>3406</v>
      </c>
      <c r="R124" s="13">
        <v>3404</v>
      </c>
      <c r="S124" s="13">
        <v>3403</v>
      </c>
      <c r="T124" s="13">
        <v>3401</v>
      </c>
      <c r="U124" s="13">
        <v>3399</v>
      </c>
      <c r="V124" s="13">
        <v>3397</v>
      </c>
      <c r="W124" s="13">
        <v>3395</v>
      </c>
      <c r="X124" s="13">
        <v>3394</v>
      </c>
      <c r="Y124" s="13">
        <v>3392</v>
      </c>
      <c r="Z124" s="13">
        <v>3390</v>
      </c>
      <c r="AA124" s="13">
        <v>3388</v>
      </c>
      <c r="AB124" s="13">
        <v>3386</v>
      </c>
      <c r="AC124" s="13">
        <v>3384</v>
      </c>
      <c r="AD124" s="13">
        <v>3383</v>
      </c>
      <c r="AE124" s="13">
        <v>3381</v>
      </c>
      <c r="AF124" s="13">
        <v>3379</v>
      </c>
      <c r="AG124" s="13">
        <v>3377</v>
      </c>
      <c r="AH124" s="13">
        <v>3375</v>
      </c>
      <c r="AI124" s="13">
        <v>3374</v>
      </c>
      <c r="AJ124" s="13">
        <v>3372</v>
      </c>
      <c r="AK124" s="13">
        <v>3370</v>
      </c>
      <c r="AL124" s="13">
        <v>3368</v>
      </c>
      <c r="AM124" s="12">
        <v>4.5800000000000002E-4</v>
      </c>
    </row>
    <row r="125" spans="1:39" ht="15" customHeight="1" x14ac:dyDescent="0.25">
      <c r="A125" s="11" t="s">
        <v>211</v>
      </c>
      <c r="B125" s="14" t="s">
        <v>46</v>
      </c>
      <c r="C125" s="13">
        <v>2089</v>
      </c>
      <c r="D125" s="13">
        <v>1903</v>
      </c>
      <c r="E125" s="13">
        <v>2019</v>
      </c>
      <c r="F125" s="13">
        <v>2071</v>
      </c>
      <c r="G125" s="13">
        <v>2065</v>
      </c>
      <c r="H125" s="13">
        <v>2059</v>
      </c>
      <c r="I125" s="13">
        <v>2054</v>
      </c>
      <c r="J125" s="13">
        <v>2049</v>
      </c>
      <c r="K125" s="13">
        <v>2043</v>
      </c>
      <c r="L125" s="13">
        <v>2038</v>
      </c>
      <c r="M125" s="13">
        <v>2033</v>
      </c>
      <c r="N125" s="13">
        <v>2027</v>
      </c>
      <c r="O125" s="13">
        <v>2022</v>
      </c>
      <c r="P125" s="13">
        <v>2017</v>
      </c>
      <c r="Q125" s="13">
        <v>2011</v>
      </c>
      <c r="R125" s="13">
        <v>2006</v>
      </c>
      <c r="S125" s="13">
        <v>2001</v>
      </c>
      <c r="T125" s="13">
        <v>1996</v>
      </c>
      <c r="U125" s="13">
        <v>1991</v>
      </c>
      <c r="V125" s="13">
        <v>1986</v>
      </c>
      <c r="W125" s="13">
        <v>1980</v>
      </c>
      <c r="X125" s="13">
        <v>1975</v>
      </c>
      <c r="Y125" s="13">
        <v>1970</v>
      </c>
      <c r="Z125" s="13">
        <v>1965</v>
      </c>
      <c r="AA125" s="13">
        <v>1960</v>
      </c>
      <c r="AB125" s="13">
        <v>1955</v>
      </c>
      <c r="AC125" s="13">
        <v>1950</v>
      </c>
      <c r="AD125" s="13">
        <v>1945</v>
      </c>
      <c r="AE125" s="13">
        <v>1940</v>
      </c>
      <c r="AF125" s="13">
        <v>1935</v>
      </c>
      <c r="AG125" s="13">
        <v>1930</v>
      </c>
      <c r="AH125" s="13">
        <v>1924</v>
      </c>
      <c r="AI125" s="13">
        <v>1919</v>
      </c>
      <c r="AJ125" s="13">
        <v>1914</v>
      </c>
      <c r="AK125" s="13">
        <v>1909</v>
      </c>
      <c r="AL125" s="13">
        <v>1904</v>
      </c>
      <c r="AM125" s="12">
        <v>1.5E-5</v>
      </c>
    </row>
    <row r="126" spans="1:39" ht="15" customHeight="1" x14ac:dyDescent="0.25">
      <c r="A126" s="11" t="s">
        <v>210</v>
      </c>
      <c r="B126" s="14" t="s">
        <v>44</v>
      </c>
      <c r="C126" s="13">
        <v>4602</v>
      </c>
      <c r="D126" s="13">
        <v>4670</v>
      </c>
      <c r="E126" s="13">
        <v>4743</v>
      </c>
      <c r="F126" s="13">
        <v>4897</v>
      </c>
      <c r="G126" s="13">
        <v>4888</v>
      </c>
      <c r="H126" s="13">
        <v>4878</v>
      </c>
      <c r="I126" s="13">
        <v>4868</v>
      </c>
      <c r="J126" s="13">
        <v>4858</v>
      </c>
      <c r="K126" s="13">
        <v>4847</v>
      </c>
      <c r="L126" s="13">
        <v>4836</v>
      </c>
      <c r="M126" s="13">
        <v>4826</v>
      </c>
      <c r="N126" s="13">
        <v>4815</v>
      </c>
      <c r="O126" s="13">
        <v>4804</v>
      </c>
      <c r="P126" s="13">
        <v>4793</v>
      </c>
      <c r="Q126" s="13">
        <v>4781</v>
      </c>
      <c r="R126" s="13">
        <v>4770</v>
      </c>
      <c r="S126" s="13">
        <v>4758</v>
      </c>
      <c r="T126" s="13">
        <v>4746</v>
      </c>
      <c r="U126" s="13">
        <v>4734</v>
      </c>
      <c r="V126" s="13">
        <v>4722</v>
      </c>
      <c r="W126" s="13">
        <v>4709</v>
      </c>
      <c r="X126" s="13">
        <v>4697</v>
      </c>
      <c r="Y126" s="13">
        <v>4684</v>
      </c>
      <c r="Z126" s="13">
        <v>4672</v>
      </c>
      <c r="AA126" s="13">
        <v>4659</v>
      </c>
      <c r="AB126" s="13">
        <v>4647</v>
      </c>
      <c r="AC126" s="13">
        <v>4634</v>
      </c>
      <c r="AD126" s="13">
        <v>4622</v>
      </c>
      <c r="AE126" s="13">
        <v>4609</v>
      </c>
      <c r="AF126" s="13">
        <v>4597</v>
      </c>
      <c r="AG126" s="13">
        <v>4584</v>
      </c>
      <c r="AH126" s="13">
        <v>4572</v>
      </c>
      <c r="AI126" s="13">
        <v>4559</v>
      </c>
      <c r="AJ126" s="13">
        <v>4547</v>
      </c>
      <c r="AK126" s="13">
        <v>4534</v>
      </c>
      <c r="AL126" s="13">
        <v>4522</v>
      </c>
      <c r="AM126" s="12">
        <v>-9.4700000000000003E-4</v>
      </c>
    </row>
    <row r="127" spans="1:39" ht="15" customHeight="1" x14ac:dyDescent="0.25">
      <c r="A127" s="11" t="s">
        <v>209</v>
      </c>
      <c r="B127" s="14" t="s">
        <v>42</v>
      </c>
      <c r="C127" s="13">
        <v>2889</v>
      </c>
      <c r="D127" s="13">
        <v>2941</v>
      </c>
      <c r="E127" s="13">
        <v>3057</v>
      </c>
      <c r="F127" s="13">
        <v>3342</v>
      </c>
      <c r="G127" s="13">
        <v>3336</v>
      </c>
      <c r="H127" s="13">
        <v>3329</v>
      </c>
      <c r="I127" s="13">
        <v>3322</v>
      </c>
      <c r="J127" s="13">
        <v>3315</v>
      </c>
      <c r="K127" s="13">
        <v>3308</v>
      </c>
      <c r="L127" s="13">
        <v>3301</v>
      </c>
      <c r="M127" s="13">
        <v>3294</v>
      </c>
      <c r="N127" s="13">
        <v>3287</v>
      </c>
      <c r="O127" s="13">
        <v>3280</v>
      </c>
      <c r="P127" s="13">
        <v>3273</v>
      </c>
      <c r="Q127" s="13">
        <v>3266</v>
      </c>
      <c r="R127" s="13">
        <v>3260</v>
      </c>
      <c r="S127" s="13">
        <v>3253</v>
      </c>
      <c r="T127" s="13">
        <v>3246</v>
      </c>
      <c r="U127" s="13">
        <v>3239</v>
      </c>
      <c r="V127" s="13">
        <v>3233</v>
      </c>
      <c r="W127" s="13">
        <v>3226</v>
      </c>
      <c r="X127" s="13">
        <v>3219</v>
      </c>
      <c r="Y127" s="13">
        <v>3213</v>
      </c>
      <c r="Z127" s="13">
        <v>3206</v>
      </c>
      <c r="AA127" s="13">
        <v>3200</v>
      </c>
      <c r="AB127" s="13">
        <v>3193</v>
      </c>
      <c r="AC127" s="13">
        <v>3186</v>
      </c>
      <c r="AD127" s="13">
        <v>3179</v>
      </c>
      <c r="AE127" s="13">
        <v>3173</v>
      </c>
      <c r="AF127" s="13">
        <v>3166</v>
      </c>
      <c r="AG127" s="13">
        <v>3159</v>
      </c>
      <c r="AH127" s="13">
        <v>3152</v>
      </c>
      <c r="AI127" s="13">
        <v>3145</v>
      </c>
      <c r="AJ127" s="13">
        <v>3138</v>
      </c>
      <c r="AK127" s="13">
        <v>3131</v>
      </c>
      <c r="AL127" s="13">
        <v>3124</v>
      </c>
      <c r="AM127" s="12">
        <v>1.7769999999999999E-3</v>
      </c>
    </row>
    <row r="128" spans="1:39" ht="15" customHeight="1" x14ac:dyDescent="0.2">
      <c r="A128" s="11" t="s">
        <v>208</v>
      </c>
      <c r="B128" s="10" t="s">
        <v>40</v>
      </c>
      <c r="C128" s="9">
        <v>4083.5996089999999</v>
      </c>
      <c r="D128" s="9">
        <v>3988.9697270000001</v>
      </c>
      <c r="E128" s="9">
        <v>4140.8876950000003</v>
      </c>
      <c r="F128" s="9">
        <v>4191.8696289999998</v>
      </c>
      <c r="G128" s="9">
        <v>4179.2558589999999</v>
      </c>
      <c r="H128" s="9">
        <v>4166.3833009999998</v>
      </c>
      <c r="I128" s="9">
        <v>4154.1918949999999</v>
      </c>
      <c r="J128" s="9">
        <v>4141.8896480000003</v>
      </c>
      <c r="K128" s="9">
        <v>4129.1391599999997</v>
      </c>
      <c r="L128" s="9">
        <v>4117.1000979999999</v>
      </c>
      <c r="M128" s="9">
        <v>4104.9755859999996</v>
      </c>
      <c r="N128" s="9">
        <v>4092.428711</v>
      </c>
      <c r="O128" s="9">
        <v>4080.4604490000002</v>
      </c>
      <c r="P128" s="9">
        <v>4068.2634280000002</v>
      </c>
      <c r="Q128" s="9">
        <v>4056.0183109999998</v>
      </c>
      <c r="R128" s="9">
        <v>4044.0341800000001</v>
      </c>
      <c r="S128" s="9">
        <v>4031.9350589999999</v>
      </c>
      <c r="T128" s="9">
        <v>4019.8652339999999</v>
      </c>
      <c r="U128" s="9">
        <v>4007.5603030000002</v>
      </c>
      <c r="V128" s="9">
        <v>3995.8266600000002</v>
      </c>
      <c r="W128" s="9">
        <v>3983.5095209999999</v>
      </c>
      <c r="X128" s="9">
        <v>3971.4748540000001</v>
      </c>
      <c r="Y128" s="9">
        <v>3959.6147460000002</v>
      </c>
      <c r="Z128" s="9">
        <v>3947.4331050000001</v>
      </c>
      <c r="AA128" s="9">
        <v>3935.4648440000001</v>
      </c>
      <c r="AB128" s="9">
        <v>3923.461914</v>
      </c>
      <c r="AC128" s="9">
        <v>3911.3588869999999</v>
      </c>
      <c r="AD128" s="9">
        <v>3899.0593260000001</v>
      </c>
      <c r="AE128" s="9">
        <v>3887.088135</v>
      </c>
      <c r="AF128" s="9">
        <v>3875.08374</v>
      </c>
      <c r="AG128" s="9">
        <v>3863.1201169999999</v>
      </c>
      <c r="AH128" s="9">
        <v>3850.936768</v>
      </c>
      <c r="AI128" s="9">
        <v>3838.9233399999998</v>
      </c>
      <c r="AJ128" s="9">
        <v>3826.9528810000002</v>
      </c>
      <c r="AK128" s="9">
        <v>3815.1616210000002</v>
      </c>
      <c r="AL128" s="9">
        <v>3803.5541990000002</v>
      </c>
      <c r="AM128" s="8">
        <v>-1.3990000000000001E-3</v>
      </c>
    </row>
    <row r="130" spans="1:39" ht="15" customHeight="1" x14ac:dyDescent="0.2">
      <c r="B130" s="10" t="s">
        <v>60</v>
      </c>
    </row>
    <row r="131" spans="1:39" ht="15" customHeight="1" x14ac:dyDescent="0.25">
      <c r="A131" s="11" t="s">
        <v>207</v>
      </c>
      <c r="B131" s="14" t="s">
        <v>58</v>
      </c>
      <c r="C131" s="13">
        <v>558</v>
      </c>
      <c r="D131" s="13">
        <v>631</v>
      </c>
      <c r="E131" s="13">
        <v>499</v>
      </c>
      <c r="F131" s="13">
        <v>550</v>
      </c>
      <c r="G131" s="13">
        <v>556</v>
      </c>
      <c r="H131" s="13">
        <v>562</v>
      </c>
      <c r="I131" s="13">
        <v>567</v>
      </c>
      <c r="J131" s="13">
        <v>573</v>
      </c>
      <c r="K131" s="13">
        <v>579</v>
      </c>
      <c r="L131" s="13">
        <v>585</v>
      </c>
      <c r="M131" s="13">
        <v>591</v>
      </c>
      <c r="N131" s="13">
        <v>596</v>
      </c>
      <c r="O131" s="13">
        <v>602</v>
      </c>
      <c r="P131" s="13">
        <v>608</v>
      </c>
      <c r="Q131" s="13">
        <v>614</v>
      </c>
      <c r="R131" s="13">
        <v>620</v>
      </c>
      <c r="S131" s="13">
        <v>625</v>
      </c>
      <c r="T131" s="13">
        <v>631</v>
      </c>
      <c r="U131" s="13">
        <v>637</v>
      </c>
      <c r="V131" s="13">
        <v>643</v>
      </c>
      <c r="W131" s="13">
        <v>649</v>
      </c>
      <c r="X131" s="13">
        <v>654</v>
      </c>
      <c r="Y131" s="13">
        <v>660</v>
      </c>
      <c r="Z131" s="13">
        <v>666</v>
      </c>
      <c r="AA131" s="13">
        <v>672</v>
      </c>
      <c r="AB131" s="13">
        <v>678</v>
      </c>
      <c r="AC131" s="13">
        <v>684</v>
      </c>
      <c r="AD131" s="13">
        <v>690</v>
      </c>
      <c r="AE131" s="13">
        <v>695</v>
      </c>
      <c r="AF131" s="13">
        <v>701</v>
      </c>
      <c r="AG131" s="13">
        <v>707</v>
      </c>
      <c r="AH131" s="13">
        <v>713</v>
      </c>
      <c r="AI131" s="13">
        <v>719</v>
      </c>
      <c r="AJ131" s="13">
        <v>725</v>
      </c>
      <c r="AK131" s="13">
        <v>731</v>
      </c>
      <c r="AL131" s="13">
        <v>737</v>
      </c>
      <c r="AM131" s="12">
        <v>4.5779999999999996E-3</v>
      </c>
    </row>
    <row r="132" spans="1:39" ht="15" customHeight="1" x14ac:dyDescent="0.25">
      <c r="A132" s="11" t="s">
        <v>206</v>
      </c>
      <c r="B132" s="14" t="s">
        <v>56</v>
      </c>
      <c r="C132" s="13">
        <v>804</v>
      </c>
      <c r="D132" s="13">
        <v>898</v>
      </c>
      <c r="E132" s="13">
        <v>735</v>
      </c>
      <c r="F132" s="13">
        <v>769</v>
      </c>
      <c r="G132" s="13">
        <v>776</v>
      </c>
      <c r="H132" s="13">
        <v>782</v>
      </c>
      <c r="I132" s="13">
        <v>789</v>
      </c>
      <c r="J132" s="13">
        <v>795</v>
      </c>
      <c r="K132" s="13">
        <v>802</v>
      </c>
      <c r="L132" s="13">
        <v>808</v>
      </c>
      <c r="M132" s="13">
        <v>815</v>
      </c>
      <c r="N132" s="13">
        <v>821</v>
      </c>
      <c r="O132" s="13">
        <v>828</v>
      </c>
      <c r="P132" s="13">
        <v>834</v>
      </c>
      <c r="Q132" s="13">
        <v>841</v>
      </c>
      <c r="R132" s="13">
        <v>847</v>
      </c>
      <c r="S132" s="13">
        <v>854</v>
      </c>
      <c r="T132" s="13">
        <v>860</v>
      </c>
      <c r="U132" s="13">
        <v>867</v>
      </c>
      <c r="V132" s="13">
        <v>873</v>
      </c>
      <c r="W132" s="13">
        <v>880</v>
      </c>
      <c r="X132" s="13">
        <v>886</v>
      </c>
      <c r="Y132" s="13">
        <v>892</v>
      </c>
      <c r="Z132" s="13">
        <v>899</v>
      </c>
      <c r="AA132" s="13">
        <v>905</v>
      </c>
      <c r="AB132" s="13">
        <v>912</v>
      </c>
      <c r="AC132" s="13">
        <v>918</v>
      </c>
      <c r="AD132" s="13">
        <v>925</v>
      </c>
      <c r="AE132" s="13">
        <v>931</v>
      </c>
      <c r="AF132" s="13">
        <v>937</v>
      </c>
      <c r="AG132" s="13">
        <v>944</v>
      </c>
      <c r="AH132" s="13">
        <v>950</v>
      </c>
      <c r="AI132" s="13">
        <v>957</v>
      </c>
      <c r="AJ132" s="13">
        <v>963</v>
      </c>
      <c r="AK132" s="13">
        <v>969</v>
      </c>
      <c r="AL132" s="13">
        <v>976</v>
      </c>
      <c r="AM132" s="12">
        <v>2.4529999999999999E-3</v>
      </c>
    </row>
    <row r="133" spans="1:39" ht="15" customHeight="1" x14ac:dyDescent="0.25">
      <c r="A133" s="11" t="s">
        <v>205</v>
      </c>
      <c r="B133" s="14" t="s">
        <v>54</v>
      </c>
      <c r="C133" s="13">
        <v>728</v>
      </c>
      <c r="D133" s="13">
        <v>947</v>
      </c>
      <c r="E133" s="13">
        <v>797</v>
      </c>
      <c r="F133" s="13">
        <v>770</v>
      </c>
      <c r="G133" s="13">
        <v>772</v>
      </c>
      <c r="H133" s="13">
        <v>773</v>
      </c>
      <c r="I133" s="13">
        <v>775</v>
      </c>
      <c r="J133" s="13">
        <v>777</v>
      </c>
      <c r="K133" s="13">
        <v>779</v>
      </c>
      <c r="L133" s="13">
        <v>781</v>
      </c>
      <c r="M133" s="13">
        <v>782</v>
      </c>
      <c r="N133" s="13">
        <v>784</v>
      </c>
      <c r="O133" s="13">
        <v>786</v>
      </c>
      <c r="P133" s="13">
        <v>788</v>
      </c>
      <c r="Q133" s="13">
        <v>790</v>
      </c>
      <c r="R133" s="13">
        <v>792</v>
      </c>
      <c r="S133" s="13">
        <v>793</v>
      </c>
      <c r="T133" s="13">
        <v>795</v>
      </c>
      <c r="U133" s="13">
        <v>797</v>
      </c>
      <c r="V133" s="13">
        <v>799</v>
      </c>
      <c r="W133" s="13">
        <v>801</v>
      </c>
      <c r="X133" s="13">
        <v>803</v>
      </c>
      <c r="Y133" s="13">
        <v>805</v>
      </c>
      <c r="Z133" s="13">
        <v>806</v>
      </c>
      <c r="AA133" s="13">
        <v>808</v>
      </c>
      <c r="AB133" s="13">
        <v>810</v>
      </c>
      <c r="AC133" s="13">
        <v>812</v>
      </c>
      <c r="AD133" s="13">
        <v>814</v>
      </c>
      <c r="AE133" s="13">
        <v>816</v>
      </c>
      <c r="AF133" s="13">
        <v>818</v>
      </c>
      <c r="AG133" s="13">
        <v>819</v>
      </c>
      <c r="AH133" s="13">
        <v>821</v>
      </c>
      <c r="AI133" s="13">
        <v>823</v>
      </c>
      <c r="AJ133" s="13">
        <v>825</v>
      </c>
      <c r="AK133" s="13">
        <v>827</v>
      </c>
      <c r="AL133" s="13">
        <v>829</v>
      </c>
      <c r="AM133" s="12">
        <v>-3.9060000000000002E-3</v>
      </c>
    </row>
    <row r="134" spans="1:39" ht="15" customHeight="1" x14ac:dyDescent="0.25">
      <c r="A134" s="11" t="s">
        <v>204</v>
      </c>
      <c r="B134" s="14" t="s">
        <v>52</v>
      </c>
      <c r="C134" s="13">
        <v>940</v>
      </c>
      <c r="D134" s="13">
        <v>1056</v>
      </c>
      <c r="E134" s="13">
        <v>996</v>
      </c>
      <c r="F134" s="13">
        <v>965</v>
      </c>
      <c r="G134" s="13">
        <v>967</v>
      </c>
      <c r="H134" s="13">
        <v>969</v>
      </c>
      <c r="I134" s="13">
        <v>970</v>
      </c>
      <c r="J134" s="13">
        <v>972</v>
      </c>
      <c r="K134" s="13">
        <v>974</v>
      </c>
      <c r="L134" s="13">
        <v>976</v>
      </c>
      <c r="M134" s="13">
        <v>978</v>
      </c>
      <c r="N134" s="13">
        <v>980</v>
      </c>
      <c r="O134" s="13">
        <v>981</v>
      </c>
      <c r="P134" s="13">
        <v>983</v>
      </c>
      <c r="Q134" s="13">
        <v>985</v>
      </c>
      <c r="R134" s="13">
        <v>987</v>
      </c>
      <c r="S134" s="13">
        <v>989</v>
      </c>
      <c r="T134" s="13">
        <v>991</v>
      </c>
      <c r="U134" s="13">
        <v>993</v>
      </c>
      <c r="V134" s="13">
        <v>995</v>
      </c>
      <c r="W134" s="13">
        <v>997</v>
      </c>
      <c r="X134" s="13">
        <v>999</v>
      </c>
      <c r="Y134" s="13">
        <v>1001</v>
      </c>
      <c r="Z134" s="13">
        <v>1003</v>
      </c>
      <c r="AA134" s="13">
        <v>1005</v>
      </c>
      <c r="AB134" s="13">
        <v>1007</v>
      </c>
      <c r="AC134" s="13">
        <v>1009</v>
      </c>
      <c r="AD134" s="13">
        <v>1011</v>
      </c>
      <c r="AE134" s="13">
        <v>1013</v>
      </c>
      <c r="AF134" s="13">
        <v>1015</v>
      </c>
      <c r="AG134" s="13">
        <v>1017</v>
      </c>
      <c r="AH134" s="13">
        <v>1019</v>
      </c>
      <c r="AI134" s="13">
        <v>1021</v>
      </c>
      <c r="AJ134" s="13">
        <v>1023</v>
      </c>
      <c r="AK134" s="13">
        <v>1025</v>
      </c>
      <c r="AL134" s="13">
        <v>1027</v>
      </c>
      <c r="AM134" s="12">
        <v>-8.1899999999999996E-4</v>
      </c>
    </row>
    <row r="135" spans="1:39" ht="15" customHeight="1" x14ac:dyDescent="0.25">
      <c r="A135" s="11" t="s">
        <v>203</v>
      </c>
      <c r="B135" s="14" t="s">
        <v>50</v>
      </c>
      <c r="C135" s="13">
        <v>2403</v>
      </c>
      <c r="D135" s="13">
        <v>2367</v>
      </c>
      <c r="E135" s="13">
        <v>2141</v>
      </c>
      <c r="F135" s="13">
        <v>2200</v>
      </c>
      <c r="G135" s="13">
        <v>2209</v>
      </c>
      <c r="H135" s="13">
        <v>2218</v>
      </c>
      <c r="I135" s="13">
        <v>2226</v>
      </c>
      <c r="J135" s="13">
        <v>2235</v>
      </c>
      <c r="K135" s="13">
        <v>2244</v>
      </c>
      <c r="L135" s="13">
        <v>2253</v>
      </c>
      <c r="M135" s="13">
        <v>2261</v>
      </c>
      <c r="N135" s="13">
        <v>2270</v>
      </c>
      <c r="O135" s="13">
        <v>2279</v>
      </c>
      <c r="P135" s="13">
        <v>2288</v>
      </c>
      <c r="Q135" s="13">
        <v>2297</v>
      </c>
      <c r="R135" s="13">
        <v>2305</v>
      </c>
      <c r="S135" s="13">
        <v>2314</v>
      </c>
      <c r="T135" s="13">
        <v>2323</v>
      </c>
      <c r="U135" s="13">
        <v>2332</v>
      </c>
      <c r="V135" s="13">
        <v>2341</v>
      </c>
      <c r="W135" s="13">
        <v>2350</v>
      </c>
      <c r="X135" s="13">
        <v>2359</v>
      </c>
      <c r="Y135" s="13">
        <v>2367</v>
      </c>
      <c r="Z135" s="13">
        <v>2376</v>
      </c>
      <c r="AA135" s="13">
        <v>2385</v>
      </c>
      <c r="AB135" s="13">
        <v>2394</v>
      </c>
      <c r="AC135" s="13">
        <v>2403</v>
      </c>
      <c r="AD135" s="13">
        <v>2411</v>
      </c>
      <c r="AE135" s="13">
        <v>2420</v>
      </c>
      <c r="AF135" s="13">
        <v>2429</v>
      </c>
      <c r="AG135" s="13">
        <v>2437</v>
      </c>
      <c r="AH135" s="13">
        <v>2446</v>
      </c>
      <c r="AI135" s="13">
        <v>2455</v>
      </c>
      <c r="AJ135" s="13">
        <v>2463</v>
      </c>
      <c r="AK135" s="13">
        <v>2472</v>
      </c>
      <c r="AL135" s="13">
        <v>2481</v>
      </c>
      <c r="AM135" s="12">
        <v>1.384E-3</v>
      </c>
    </row>
    <row r="136" spans="1:39" ht="15" customHeight="1" x14ac:dyDescent="0.25">
      <c r="A136" s="11" t="s">
        <v>202</v>
      </c>
      <c r="B136" s="14" t="s">
        <v>48</v>
      </c>
      <c r="C136" s="13">
        <v>1723</v>
      </c>
      <c r="D136" s="13">
        <v>1902</v>
      </c>
      <c r="E136" s="13">
        <v>1677</v>
      </c>
      <c r="F136" s="13">
        <v>1685</v>
      </c>
      <c r="G136" s="13">
        <v>1690</v>
      </c>
      <c r="H136" s="13">
        <v>1695</v>
      </c>
      <c r="I136" s="13">
        <v>1699</v>
      </c>
      <c r="J136" s="13">
        <v>1704</v>
      </c>
      <c r="K136" s="13">
        <v>1709</v>
      </c>
      <c r="L136" s="13">
        <v>1714</v>
      </c>
      <c r="M136" s="13">
        <v>1719</v>
      </c>
      <c r="N136" s="13">
        <v>1724</v>
      </c>
      <c r="O136" s="13">
        <v>1729</v>
      </c>
      <c r="P136" s="13">
        <v>1734</v>
      </c>
      <c r="Q136" s="13">
        <v>1738</v>
      </c>
      <c r="R136" s="13">
        <v>1743</v>
      </c>
      <c r="S136" s="13">
        <v>1748</v>
      </c>
      <c r="T136" s="13">
        <v>1753</v>
      </c>
      <c r="U136" s="13">
        <v>1758</v>
      </c>
      <c r="V136" s="13">
        <v>1763</v>
      </c>
      <c r="W136" s="13">
        <v>1768</v>
      </c>
      <c r="X136" s="13">
        <v>1772</v>
      </c>
      <c r="Y136" s="13">
        <v>1777</v>
      </c>
      <c r="Z136" s="13">
        <v>1782</v>
      </c>
      <c r="AA136" s="13">
        <v>1787</v>
      </c>
      <c r="AB136" s="13">
        <v>1792</v>
      </c>
      <c r="AC136" s="13">
        <v>1797</v>
      </c>
      <c r="AD136" s="13">
        <v>1802</v>
      </c>
      <c r="AE136" s="13">
        <v>1806</v>
      </c>
      <c r="AF136" s="13">
        <v>1811</v>
      </c>
      <c r="AG136" s="13">
        <v>1816</v>
      </c>
      <c r="AH136" s="13">
        <v>1821</v>
      </c>
      <c r="AI136" s="13">
        <v>1826</v>
      </c>
      <c r="AJ136" s="13">
        <v>1830</v>
      </c>
      <c r="AK136" s="13">
        <v>1835</v>
      </c>
      <c r="AL136" s="13">
        <v>1840</v>
      </c>
      <c r="AM136" s="12">
        <v>-9.7400000000000004E-4</v>
      </c>
    </row>
    <row r="137" spans="1:39" ht="15" customHeight="1" x14ac:dyDescent="0.25">
      <c r="A137" s="11" t="s">
        <v>201</v>
      </c>
      <c r="B137" s="14" t="s">
        <v>46</v>
      </c>
      <c r="C137" s="13">
        <v>2745</v>
      </c>
      <c r="D137" s="13">
        <v>2769</v>
      </c>
      <c r="E137" s="13">
        <v>2671</v>
      </c>
      <c r="F137" s="13">
        <v>2798</v>
      </c>
      <c r="G137" s="13">
        <v>2812</v>
      </c>
      <c r="H137" s="13">
        <v>2827</v>
      </c>
      <c r="I137" s="13">
        <v>2841</v>
      </c>
      <c r="J137" s="13">
        <v>2855</v>
      </c>
      <c r="K137" s="13">
        <v>2870</v>
      </c>
      <c r="L137" s="13">
        <v>2884</v>
      </c>
      <c r="M137" s="13">
        <v>2898</v>
      </c>
      <c r="N137" s="13">
        <v>2913</v>
      </c>
      <c r="O137" s="13">
        <v>2927</v>
      </c>
      <c r="P137" s="13">
        <v>2941</v>
      </c>
      <c r="Q137" s="13">
        <v>2955</v>
      </c>
      <c r="R137" s="13">
        <v>2970</v>
      </c>
      <c r="S137" s="13">
        <v>2984</v>
      </c>
      <c r="T137" s="13">
        <v>2998</v>
      </c>
      <c r="U137" s="13">
        <v>3013</v>
      </c>
      <c r="V137" s="13">
        <v>3027</v>
      </c>
      <c r="W137" s="13">
        <v>3041</v>
      </c>
      <c r="X137" s="13">
        <v>3056</v>
      </c>
      <c r="Y137" s="13">
        <v>3070</v>
      </c>
      <c r="Z137" s="13">
        <v>3084</v>
      </c>
      <c r="AA137" s="13">
        <v>3099</v>
      </c>
      <c r="AB137" s="13">
        <v>3113</v>
      </c>
      <c r="AC137" s="13">
        <v>3127</v>
      </c>
      <c r="AD137" s="13">
        <v>3142</v>
      </c>
      <c r="AE137" s="13">
        <v>3156</v>
      </c>
      <c r="AF137" s="13">
        <v>3170</v>
      </c>
      <c r="AG137" s="13">
        <v>3185</v>
      </c>
      <c r="AH137" s="13">
        <v>3199</v>
      </c>
      <c r="AI137" s="13">
        <v>3213</v>
      </c>
      <c r="AJ137" s="13">
        <v>3228</v>
      </c>
      <c r="AK137" s="13">
        <v>3242</v>
      </c>
      <c r="AL137" s="13">
        <v>3257</v>
      </c>
      <c r="AM137" s="12">
        <v>4.7860000000000003E-3</v>
      </c>
    </row>
    <row r="138" spans="1:39" ht="15" customHeight="1" x14ac:dyDescent="0.25">
      <c r="A138" s="11" t="s">
        <v>200</v>
      </c>
      <c r="B138" s="14" t="s">
        <v>44</v>
      </c>
      <c r="C138" s="13">
        <v>1480</v>
      </c>
      <c r="D138" s="13">
        <v>1477</v>
      </c>
      <c r="E138" s="13">
        <v>1523</v>
      </c>
      <c r="F138" s="13">
        <v>1523</v>
      </c>
      <c r="G138" s="13">
        <v>1532</v>
      </c>
      <c r="H138" s="13">
        <v>1540</v>
      </c>
      <c r="I138" s="13">
        <v>1550</v>
      </c>
      <c r="J138" s="13">
        <v>1559</v>
      </c>
      <c r="K138" s="13">
        <v>1568</v>
      </c>
      <c r="L138" s="13">
        <v>1577</v>
      </c>
      <c r="M138" s="13">
        <v>1587</v>
      </c>
      <c r="N138" s="13">
        <v>1596</v>
      </c>
      <c r="O138" s="13">
        <v>1606</v>
      </c>
      <c r="P138" s="13">
        <v>1615</v>
      </c>
      <c r="Q138" s="13">
        <v>1625</v>
      </c>
      <c r="R138" s="13">
        <v>1635</v>
      </c>
      <c r="S138" s="13">
        <v>1645</v>
      </c>
      <c r="T138" s="13">
        <v>1655</v>
      </c>
      <c r="U138" s="13">
        <v>1665</v>
      </c>
      <c r="V138" s="13">
        <v>1676</v>
      </c>
      <c r="W138" s="13">
        <v>1686</v>
      </c>
      <c r="X138" s="13">
        <v>1697</v>
      </c>
      <c r="Y138" s="13">
        <v>1707</v>
      </c>
      <c r="Z138" s="13">
        <v>1718</v>
      </c>
      <c r="AA138" s="13">
        <v>1728</v>
      </c>
      <c r="AB138" s="13">
        <v>1739</v>
      </c>
      <c r="AC138" s="13">
        <v>1749</v>
      </c>
      <c r="AD138" s="13">
        <v>1760</v>
      </c>
      <c r="AE138" s="13">
        <v>1771</v>
      </c>
      <c r="AF138" s="13">
        <v>1781</v>
      </c>
      <c r="AG138" s="13">
        <v>1792</v>
      </c>
      <c r="AH138" s="13">
        <v>1803</v>
      </c>
      <c r="AI138" s="13">
        <v>1813</v>
      </c>
      <c r="AJ138" s="13">
        <v>1824</v>
      </c>
      <c r="AK138" s="13">
        <v>1835</v>
      </c>
      <c r="AL138" s="13">
        <v>1845</v>
      </c>
      <c r="AM138" s="12">
        <v>6.5649999999999997E-3</v>
      </c>
    </row>
    <row r="139" spans="1:39" ht="15" customHeight="1" x14ac:dyDescent="0.25">
      <c r="A139" s="11" t="s">
        <v>199</v>
      </c>
      <c r="B139" s="14" t="s">
        <v>42</v>
      </c>
      <c r="C139" s="13">
        <v>1074</v>
      </c>
      <c r="D139" s="13">
        <v>926</v>
      </c>
      <c r="E139" s="13">
        <v>873</v>
      </c>
      <c r="F139" s="13">
        <v>965</v>
      </c>
      <c r="G139" s="13">
        <v>974</v>
      </c>
      <c r="H139" s="13">
        <v>983</v>
      </c>
      <c r="I139" s="13">
        <v>992</v>
      </c>
      <c r="J139" s="13">
        <v>1001</v>
      </c>
      <c r="K139" s="13">
        <v>1010</v>
      </c>
      <c r="L139" s="13">
        <v>1019</v>
      </c>
      <c r="M139" s="13">
        <v>1027</v>
      </c>
      <c r="N139" s="13">
        <v>1036</v>
      </c>
      <c r="O139" s="13">
        <v>1045</v>
      </c>
      <c r="P139" s="13">
        <v>1054</v>
      </c>
      <c r="Q139" s="13">
        <v>1063</v>
      </c>
      <c r="R139" s="13">
        <v>1071</v>
      </c>
      <c r="S139" s="13">
        <v>1080</v>
      </c>
      <c r="T139" s="13">
        <v>1089</v>
      </c>
      <c r="U139" s="13">
        <v>1098</v>
      </c>
      <c r="V139" s="13">
        <v>1106</v>
      </c>
      <c r="W139" s="13">
        <v>1115</v>
      </c>
      <c r="X139" s="13">
        <v>1124</v>
      </c>
      <c r="Y139" s="13">
        <v>1132</v>
      </c>
      <c r="Z139" s="13">
        <v>1141</v>
      </c>
      <c r="AA139" s="13">
        <v>1150</v>
      </c>
      <c r="AB139" s="13">
        <v>1158</v>
      </c>
      <c r="AC139" s="13">
        <v>1167</v>
      </c>
      <c r="AD139" s="13">
        <v>1176</v>
      </c>
      <c r="AE139" s="13">
        <v>1184</v>
      </c>
      <c r="AF139" s="13">
        <v>1193</v>
      </c>
      <c r="AG139" s="13">
        <v>1202</v>
      </c>
      <c r="AH139" s="13">
        <v>1210</v>
      </c>
      <c r="AI139" s="13">
        <v>1219</v>
      </c>
      <c r="AJ139" s="13">
        <v>1227</v>
      </c>
      <c r="AK139" s="13">
        <v>1236</v>
      </c>
      <c r="AL139" s="13">
        <v>1245</v>
      </c>
      <c r="AM139" s="12">
        <v>8.744E-3</v>
      </c>
    </row>
    <row r="140" spans="1:39" ht="15" customHeight="1" x14ac:dyDescent="0.2">
      <c r="A140" s="11" t="s">
        <v>198</v>
      </c>
      <c r="B140" s="10" t="s">
        <v>40</v>
      </c>
      <c r="C140" s="9">
        <v>1489.0383300000001</v>
      </c>
      <c r="D140" s="9">
        <v>1528.4769289999999</v>
      </c>
      <c r="E140" s="9">
        <v>1403.334595</v>
      </c>
      <c r="F140" s="9">
        <v>1449.5399170000001</v>
      </c>
      <c r="G140" s="9">
        <v>1459.570557</v>
      </c>
      <c r="H140" s="9">
        <v>1469.341919</v>
      </c>
      <c r="I140" s="9">
        <v>1479.024048</v>
      </c>
      <c r="J140" s="9">
        <v>1488.8801269999999</v>
      </c>
      <c r="K140" s="9">
        <v>1498.9964600000001</v>
      </c>
      <c r="L140" s="9">
        <v>1508.8774410000001</v>
      </c>
      <c r="M140" s="9">
        <v>1518.4663089999999</v>
      </c>
      <c r="N140" s="9">
        <v>1528.460327</v>
      </c>
      <c r="O140" s="9">
        <v>1538.516846</v>
      </c>
      <c r="P140" s="9">
        <v>1548.451294</v>
      </c>
      <c r="Q140" s="9">
        <v>1558.5424800000001</v>
      </c>
      <c r="R140" s="9">
        <v>1568.3479</v>
      </c>
      <c r="S140" s="9">
        <v>1578.3618160000001</v>
      </c>
      <c r="T140" s="9">
        <v>1588.459961</v>
      </c>
      <c r="U140" s="9">
        <v>1598.8295900000001</v>
      </c>
      <c r="V140" s="9">
        <v>1608.8901370000001</v>
      </c>
      <c r="W140" s="9">
        <v>1619.1773679999999</v>
      </c>
      <c r="X140" s="9">
        <v>1629.497803</v>
      </c>
      <c r="Y140" s="9">
        <v>1639.3460689999999</v>
      </c>
      <c r="Z140" s="9">
        <v>1649.6636960000001</v>
      </c>
      <c r="AA140" s="9">
        <v>1660.075317</v>
      </c>
      <c r="AB140" s="9">
        <v>1670.4067379999999</v>
      </c>
      <c r="AC140" s="9">
        <v>1680.7335210000001</v>
      </c>
      <c r="AD140" s="9">
        <v>1691.2060550000001</v>
      </c>
      <c r="AE140" s="9">
        <v>1701.4085689999999</v>
      </c>
      <c r="AF140" s="9">
        <v>1711.8133539999999</v>
      </c>
      <c r="AG140" s="9">
        <v>1722.2357179999999</v>
      </c>
      <c r="AH140" s="9">
        <v>1732.5982670000001</v>
      </c>
      <c r="AI140" s="9">
        <v>1743.162842</v>
      </c>
      <c r="AJ140" s="9">
        <v>1753.391846</v>
      </c>
      <c r="AK140" s="9">
        <v>1763.8275149999999</v>
      </c>
      <c r="AL140" s="9">
        <v>1774.3460689999999</v>
      </c>
      <c r="AM140" s="8">
        <v>4.3969999999999999E-3</v>
      </c>
    </row>
    <row r="141" spans="1:39" ht="15" customHeight="1" thickBot="1" x14ac:dyDescent="0.25"/>
    <row r="142" spans="1:39" ht="15" customHeight="1" x14ac:dyDescent="0.2">
      <c r="B142" s="39" t="s">
        <v>197</v>
      </c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</row>
    <row r="143" spans="1:39" ht="15" customHeight="1" x14ac:dyDescent="0.2">
      <c r="B143" s="7" t="s">
        <v>196</v>
      </c>
    </row>
    <row r="144" spans="1:39" ht="15" customHeight="1" x14ac:dyDescent="0.2">
      <c r="B144" s="7" t="s">
        <v>195</v>
      </c>
    </row>
    <row r="145" spans="2:2" ht="15" customHeight="1" x14ac:dyDescent="0.2">
      <c r="B145" s="7" t="s">
        <v>194</v>
      </c>
    </row>
    <row r="146" spans="2:2" ht="15" customHeight="1" x14ac:dyDescent="0.2">
      <c r="B146" s="7" t="s">
        <v>193</v>
      </c>
    </row>
    <row r="147" spans="2:2" ht="15" customHeight="1" x14ac:dyDescent="0.2">
      <c r="B147" s="7" t="s">
        <v>192</v>
      </c>
    </row>
    <row r="148" spans="2:2" ht="15" customHeight="1" x14ac:dyDescent="0.2">
      <c r="B148" s="7" t="s">
        <v>191</v>
      </c>
    </row>
    <row r="149" spans="2:2" ht="15" customHeight="1" x14ac:dyDescent="0.2">
      <c r="B149" s="7" t="s">
        <v>190</v>
      </c>
    </row>
    <row r="150" spans="2:2" ht="15" customHeight="1" x14ac:dyDescent="0.2">
      <c r="B150" s="7" t="s">
        <v>189</v>
      </c>
    </row>
    <row r="151" spans="2:2" ht="15" customHeight="1" x14ac:dyDescent="0.2">
      <c r="B151" s="7" t="s">
        <v>188</v>
      </c>
    </row>
    <row r="152" spans="2:2" ht="15" customHeight="1" x14ac:dyDescent="0.2">
      <c r="B152" s="7" t="s">
        <v>187</v>
      </c>
    </row>
    <row r="153" spans="2:2" ht="15" customHeight="1" x14ac:dyDescent="0.2">
      <c r="B153" s="7" t="s">
        <v>186</v>
      </c>
    </row>
    <row r="154" spans="2:2" ht="15" customHeight="1" x14ac:dyDescent="0.2">
      <c r="B154" s="7" t="s">
        <v>27</v>
      </c>
    </row>
    <row r="155" spans="2:2" ht="15" customHeight="1" x14ac:dyDescent="0.2">
      <c r="B155" s="7" t="s">
        <v>25</v>
      </c>
    </row>
    <row r="156" spans="2:2" ht="15" customHeight="1" x14ac:dyDescent="0.2">
      <c r="B156" s="7" t="s">
        <v>24</v>
      </c>
    </row>
    <row r="157" spans="2:2" ht="15" customHeight="1" x14ac:dyDescent="0.2">
      <c r="B157" s="7" t="s">
        <v>23</v>
      </c>
    </row>
    <row r="158" spans="2:2" ht="15" customHeight="1" x14ac:dyDescent="0.2">
      <c r="B158" s="7" t="s">
        <v>185</v>
      </c>
    </row>
    <row r="159" spans="2:2" ht="15" customHeight="1" x14ac:dyDescent="0.2">
      <c r="B159" s="7" t="s">
        <v>21</v>
      </c>
    </row>
    <row r="160" spans="2:2" ht="15" customHeight="1" x14ac:dyDescent="0.2">
      <c r="B160" s="7" t="s">
        <v>20</v>
      </c>
    </row>
    <row r="161" spans="2:2" ht="15" customHeight="1" x14ac:dyDescent="0.2">
      <c r="B161" s="7" t="s">
        <v>19</v>
      </c>
    </row>
    <row r="162" spans="2:2" ht="15" customHeight="1" x14ac:dyDescent="0.2">
      <c r="B162" s="7" t="s">
        <v>18</v>
      </c>
    </row>
  </sheetData>
  <mergeCells count="1">
    <mergeCell ref="B142:AM14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3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710937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171</v>
      </c>
      <c r="B10" s="22" t="s">
        <v>170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7" spans="1:39" ht="15" customHeight="1" x14ac:dyDescent="0.2">
      <c r="B17" s="10" t="s">
        <v>164</v>
      </c>
    </row>
    <row r="18" spans="1:39" ht="15" customHeight="1" x14ac:dyDescent="0.25">
      <c r="A18" s="11" t="s">
        <v>163</v>
      </c>
      <c r="B18" s="14" t="s">
        <v>162</v>
      </c>
      <c r="C18" s="17">
        <v>87.052672999999999</v>
      </c>
      <c r="D18" s="17">
        <v>87.748481999999996</v>
      </c>
      <c r="E18" s="17">
        <v>88.624724999999998</v>
      </c>
      <c r="F18" s="17">
        <v>89.572952000000001</v>
      </c>
      <c r="G18" s="17">
        <v>90.595344999999995</v>
      </c>
      <c r="H18" s="17">
        <v>91.665276000000006</v>
      </c>
      <c r="I18" s="17">
        <v>92.736900000000006</v>
      </c>
      <c r="J18" s="17">
        <v>93.823813999999999</v>
      </c>
      <c r="K18" s="17">
        <v>94.906043999999994</v>
      </c>
      <c r="L18" s="17">
        <v>95.986114999999998</v>
      </c>
      <c r="M18" s="17">
        <v>97.062827999999996</v>
      </c>
      <c r="N18" s="17">
        <v>98.128676999999996</v>
      </c>
      <c r="O18" s="17">
        <v>99.182220000000001</v>
      </c>
      <c r="P18" s="17">
        <v>100.23046100000001</v>
      </c>
      <c r="Q18" s="17">
        <v>101.286148</v>
      </c>
      <c r="R18" s="17">
        <v>102.349113</v>
      </c>
      <c r="S18" s="17">
        <v>103.41437500000001</v>
      </c>
      <c r="T18" s="17">
        <v>104.48439</v>
      </c>
      <c r="U18" s="17">
        <v>105.55275</v>
      </c>
      <c r="V18" s="17">
        <v>106.62647200000001</v>
      </c>
      <c r="W18" s="17">
        <v>107.707497</v>
      </c>
      <c r="X18" s="17">
        <v>108.784874</v>
      </c>
      <c r="Y18" s="17">
        <v>109.856972</v>
      </c>
      <c r="Z18" s="17">
        <v>110.924553</v>
      </c>
      <c r="AA18" s="17">
        <v>111.998299</v>
      </c>
      <c r="AB18" s="17">
        <v>113.075142</v>
      </c>
      <c r="AC18" s="17">
        <v>114.15465500000001</v>
      </c>
      <c r="AD18" s="17">
        <v>115.23333700000001</v>
      </c>
      <c r="AE18" s="17">
        <v>116.313423</v>
      </c>
      <c r="AF18" s="17">
        <v>117.395775</v>
      </c>
      <c r="AG18" s="17">
        <v>118.482185</v>
      </c>
      <c r="AH18" s="17">
        <v>119.57352400000001</v>
      </c>
      <c r="AI18" s="17">
        <v>120.66896800000001</v>
      </c>
      <c r="AJ18" s="17">
        <v>121.76048299999999</v>
      </c>
      <c r="AK18" s="17">
        <v>122.848022</v>
      </c>
      <c r="AL18" s="17">
        <v>123.93219000000001</v>
      </c>
      <c r="AM18" s="12">
        <v>1.0206E-2</v>
      </c>
    </row>
    <row r="19" spans="1:39" ht="15" customHeight="1" x14ac:dyDescent="0.25">
      <c r="A19" s="11" t="s">
        <v>161</v>
      </c>
      <c r="B19" s="14" t="s">
        <v>160</v>
      </c>
      <c r="C19" s="17">
        <v>1.8067070000000001</v>
      </c>
      <c r="D19" s="17">
        <v>1.9954860000000001</v>
      </c>
      <c r="E19" s="17">
        <v>2.0757659999999998</v>
      </c>
      <c r="F19" s="17">
        <v>2.1582880000000002</v>
      </c>
      <c r="G19" s="17">
        <v>2.2142590000000002</v>
      </c>
      <c r="H19" s="17">
        <v>2.2244929999999998</v>
      </c>
      <c r="I19" s="17">
        <v>2.2484630000000001</v>
      </c>
      <c r="J19" s="17">
        <v>2.2525900000000001</v>
      </c>
      <c r="K19" s="17">
        <v>2.2594539999999999</v>
      </c>
      <c r="L19" s="17">
        <v>2.2652760000000001</v>
      </c>
      <c r="M19" s="17">
        <v>2.2637710000000002</v>
      </c>
      <c r="N19" s="17">
        <v>2.261031</v>
      </c>
      <c r="O19" s="17">
        <v>2.2655050000000001</v>
      </c>
      <c r="P19" s="17">
        <v>2.282902</v>
      </c>
      <c r="Q19" s="17">
        <v>2.300351</v>
      </c>
      <c r="R19" s="17">
        <v>2.3130280000000001</v>
      </c>
      <c r="S19" s="17">
        <v>2.3283860000000001</v>
      </c>
      <c r="T19" s="17">
        <v>2.3375560000000002</v>
      </c>
      <c r="U19" s="17">
        <v>2.3539439999999998</v>
      </c>
      <c r="V19" s="17">
        <v>2.3725019999999999</v>
      </c>
      <c r="W19" s="17">
        <v>2.3802989999999999</v>
      </c>
      <c r="X19" s="17">
        <v>2.386698</v>
      </c>
      <c r="Y19" s="17">
        <v>2.3940619999999999</v>
      </c>
      <c r="Z19" s="17">
        <v>2.4122599999999998</v>
      </c>
      <c r="AA19" s="17">
        <v>2.42761</v>
      </c>
      <c r="AB19" s="17">
        <v>2.4427249999999998</v>
      </c>
      <c r="AC19" s="17">
        <v>2.4544790000000001</v>
      </c>
      <c r="AD19" s="17">
        <v>2.468655</v>
      </c>
      <c r="AE19" s="17">
        <v>2.483835</v>
      </c>
      <c r="AF19" s="17">
        <v>2.5009619999999999</v>
      </c>
      <c r="AG19" s="17">
        <v>2.5191119999999998</v>
      </c>
      <c r="AH19" s="17">
        <v>2.5365579999999999</v>
      </c>
      <c r="AI19" s="17">
        <v>2.546119</v>
      </c>
      <c r="AJ19" s="17">
        <v>2.5557249999999998</v>
      </c>
      <c r="AK19" s="17">
        <v>2.5660799999999999</v>
      </c>
      <c r="AL19" s="17">
        <v>2.579243</v>
      </c>
      <c r="AM19" s="12">
        <v>7.5760000000000003E-3</v>
      </c>
    </row>
    <row r="20" spans="1:39" ht="15" customHeight="1" x14ac:dyDescent="0.2">
      <c r="A20" s="11" t="s">
        <v>159</v>
      </c>
      <c r="B20" s="10" t="s">
        <v>81</v>
      </c>
      <c r="C20" s="18">
        <v>88.859382999999994</v>
      </c>
      <c r="D20" s="18">
        <v>89.743965000000003</v>
      </c>
      <c r="E20" s="18">
        <v>90.700492999999994</v>
      </c>
      <c r="F20" s="18">
        <v>91.731239000000002</v>
      </c>
      <c r="G20" s="18">
        <v>92.809601000000001</v>
      </c>
      <c r="H20" s="18">
        <v>93.889770999999996</v>
      </c>
      <c r="I20" s="18">
        <v>94.985366999999997</v>
      </c>
      <c r="J20" s="18">
        <v>96.076401000000004</v>
      </c>
      <c r="K20" s="18">
        <v>97.165497000000002</v>
      </c>
      <c r="L20" s="18">
        <v>98.251389000000003</v>
      </c>
      <c r="M20" s="18">
        <v>99.326599000000002</v>
      </c>
      <c r="N20" s="18">
        <v>100.389709</v>
      </c>
      <c r="O20" s="18">
        <v>101.447723</v>
      </c>
      <c r="P20" s="18">
        <v>102.513367</v>
      </c>
      <c r="Q20" s="18">
        <v>103.586502</v>
      </c>
      <c r="R20" s="18">
        <v>104.66213999999999</v>
      </c>
      <c r="S20" s="18">
        <v>105.74276</v>
      </c>
      <c r="T20" s="18">
        <v>106.821945</v>
      </c>
      <c r="U20" s="18">
        <v>107.906693</v>
      </c>
      <c r="V20" s="18">
        <v>108.99897799999999</v>
      </c>
      <c r="W20" s="18">
        <v>110.087799</v>
      </c>
      <c r="X20" s="18">
        <v>111.17157</v>
      </c>
      <c r="Y20" s="18">
        <v>112.25103</v>
      </c>
      <c r="Z20" s="18">
        <v>113.336815</v>
      </c>
      <c r="AA20" s="18">
        <v>114.425911</v>
      </c>
      <c r="AB20" s="18">
        <v>115.51786800000001</v>
      </c>
      <c r="AC20" s="18">
        <v>116.609131</v>
      </c>
      <c r="AD20" s="18">
        <v>117.70199599999999</v>
      </c>
      <c r="AE20" s="18">
        <v>118.797256</v>
      </c>
      <c r="AF20" s="18">
        <v>119.896736</v>
      </c>
      <c r="AG20" s="18">
        <v>121.00129699999999</v>
      </c>
      <c r="AH20" s="18">
        <v>122.110085</v>
      </c>
      <c r="AI20" s="18">
        <v>123.21508799999999</v>
      </c>
      <c r="AJ20" s="18">
        <v>124.316208</v>
      </c>
      <c r="AK20" s="18">
        <v>125.414101</v>
      </c>
      <c r="AL20" s="18">
        <v>126.511436</v>
      </c>
      <c r="AM20" s="8">
        <v>1.0149999999999999E-2</v>
      </c>
    </row>
    <row r="22" spans="1:39" ht="15" customHeight="1" x14ac:dyDescent="0.2">
      <c r="B22" s="10" t="s">
        <v>158</v>
      </c>
    </row>
    <row r="23" spans="1:39" ht="15" customHeight="1" x14ac:dyDescent="0.2">
      <c r="B23" s="10" t="s">
        <v>157</v>
      </c>
    </row>
    <row r="24" spans="1:39" ht="15" customHeight="1" x14ac:dyDescent="0.25">
      <c r="A24" s="11" t="s">
        <v>156</v>
      </c>
      <c r="B24" s="14" t="s">
        <v>155</v>
      </c>
      <c r="C24" s="17">
        <v>97.563316</v>
      </c>
      <c r="D24" s="17">
        <v>97.668396000000001</v>
      </c>
      <c r="E24" s="17">
        <v>97.261589000000001</v>
      </c>
      <c r="F24" s="17">
        <v>96.130386000000001</v>
      </c>
      <c r="G24" s="17">
        <v>94.564582999999999</v>
      </c>
      <c r="H24" s="17">
        <v>93.049155999999996</v>
      </c>
      <c r="I24" s="17">
        <v>91.921561999999994</v>
      </c>
      <c r="J24" s="17">
        <v>90.789978000000005</v>
      </c>
      <c r="K24" s="17">
        <v>89.814284999999998</v>
      </c>
      <c r="L24" s="17">
        <v>89.000861999999998</v>
      </c>
      <c r="M24" s="17">
        <v>88.169051999999994</v>
      </c>
      <c r="N24" s="17">
        <v>87.337715000000003</v>
      </c>
      <c r="O24" s="17">
        <v>86.533423999999997</v>
      </c>
      <c r="P24" s="17">
        <v>85.845153999999994</v>
      </c>
      <c r="Q24" s="17">
        <v>85.238654999999994</v>
      </c>
      <c r="R24" s="17">
        <v>84.562752000000003</v>
      </c>
      <c r="S24" s="17">
        <v>83.958420000000004</v>
      </c>
      <c r="T24" s="17">
        <v>83.449889999999996</v>
      </c>
      <c r="U24" s="17">
        <v>83.066811000000001</v>
      </c>
      <c r="V24" s="17">
        <v>82.694626</v>
      </c>
      <c r="W24" s="17">
        <v>82.327979999999997</v>
      </c>
      <c r="X24" s="17">
        <v>81.971771000000004</v>
      </c>
      <c r="Y24" s="17">
        <v>81.706649999999996</v>
      </c>
      <c r="Z24" s="17">
        <v>81.487419000000003</v>
      </c>
      <c r="AA24" s="17">
        <v>81.290656999999996</v>
      </c>
      <c r="AB24" s="17">
        <v>81.121016999999995</v>
      </c>
      <c r="AC24" s="17">
        <v>80.996093999999999</v>
      </c>
      <c r="AD24" s="17">
        <v>80.906081999999998</v>
      </c>
      <c r="AE24" s="17">
        <v>80.829741999999996</v>
      </c>
      <c r="AF24" s="17">
        <v>80.783173000000005</v>
      </c>
      <c r="AG24" s="17">
        <v>80.748962000000006</v>
      </c>
      <c r="AH24" s="17">
        <v>80.736007999999998</v>
      </c>
      <c r="AI24" s="17">
        <v>80.739142999999999</v>
      </c>
      <c r="AJ24" s="17">
        <v>80.762839999999997</v>
      </c>
      <c r="AK24" s="17">
        <v>80.817047000000002</v>
      </c>
      <c r="AL24" s="17">
        <v>80.876204999999999</v>
      </c>
      <c r="AM24" s="12">
        <v>-5.5329999999999997E-3</v>
      </c>
    </row>
    <row r="25" spans="1:39" ht="15" customHeight="1" x14ac:dyDescent="0.25">
      <c r="A25" s="11" t="s">
        <v>154</v>
      </c>
      <c r="B25" s="14" t="s">
        <v>153</v>
      </c>
      <c r="C25" s="17">
        <v>104.505905</v>
      </c>
      <c r="D25" s="17">
        <v>100.90400700000001</v>
      </c>
      <c r="E25" s="17">
        <v>99.346626000000001</v>
      </c>
      <c r="F25" s="17">
        <v>97.712410000000006</v>
      </c>
      <c r="G25" s="17">
        <v>96.997719000000004</v>
      </c>
      <c r="H25" s="17">
        <v>96.189269999999993</v>
      </c>
      <c r="I25" s="17">
        <v>94.948363999999998</v>
      </c>
      <c r="J25" s="17">
        <v>93.501677999999998</v>
      </c>
      <c r="K25" s="17">
        <v>92.409110999999996</v>
      </c>
      <c r="L25" s="17">
        <v>91.170197000000002</v>
      </c>
      <c r="M25" s="17">
        <v>89.692154000000002</v>
      </c>
      <c r="N25" s="17">
        <v>87.936858999999998</v>
      </c>
      <c r="O25" s="17">
        <v>86.598740000000006</v>
      </c>
      <c r="P25" s="17">
        <v>85.341140999999993</v>
      </c>
      <c r="Q25" s="17">
        <v>84.346024</v>
      </c>
      <c r="R25" s="17">
        <v>83.241034999999997</v>
      </c>
      <c r="S25" s="17">
        <v>82.358756999999997</v>
      </c>
      <c r="T25" s="17">
        <v>81.451988</v>
      </c>
      <c r="U25" s="17">
        <v>80.925101999999995</v>
      </c>
      <c r="V25" s="17">
        <v>80.018387000000004</v>
      </c>
      <c r="W25" s="17">
        <v>79.049164000000005</v>
      </c>
      <c r="X25" s="17">
        <v>78.656265000000005</v>
      </c>
      <c r="Y25" s="17">
        <v>77.886939999999996</v>
      </c>
      <c r="Z25" s="17">
        <v>77.416068999999993</v>
      </c>
      <c r="AA25" s="17">
        <v>77.016204999999999</v>
      </c>
      <c r="AB25" s="17">
        <v>76.765304999999998</v>
      </c>
      <c r="AC25" s="17">
        <v>76.440574999999995</v>
      </c>
      <c r="AD25" s="17">
        <v>76.185905000000005</v>
      </c>
      <c r="AE25" s="17">
        <v>76.056174999999996</v>
      </c>
      <c r="AF25" s="17">
        <v>75.781188999999998</v>
      </c>
      <c r="AG25" s="17">
        <v>75.323738000000006</v>
      </c>
      <c r="AH25" s="17">
        <v>75.058205000000001</v>
      </c>
      <c r="AI25" s="17">
        <v>74.774856999999997</v>
      </c>
      <c r="AJ25" s="17">
        <v>74.678268000000003</v>
      </c>
      <c r="AK25" s="17">
        <v>74.714470000000006</v>
      </c>
      <c r="AL25" s="17">
        <v>74.367171999999997</v>
      </c>
      <c r="AM25" s="12">
        <v>-8.9350000000000002E-3</v>
      </c>
    </row>
    <row r="26" spans="1:39" ht="15" customHeight="1" x14ac:dyDescent="0.25">
      <c r="A26" s="11" t="s">
        <v>152</v>
      </c>
      <c r="B26" s="14" t="s">
        <v>151</v>
      </c>
      <c r="C26" s="17">
        <v>202.06921399999999</v>
      </c>
      <c r="D26" s="17">
        <v>198.57240300000001</v>
      </c>
      <c r="E26" s="17">
        <v>196.608215</v>
      </c>
      <c r="F26" s="17">
        <v>193.842804</v>
      </c>
      <c r="G26" s="17">
        <v>191.56230199999999</v>
      </c>
      <c r="H26" s="17">
        <v>189.23843400000001</v>
      </c>
      <c r="I26" s="17">
        <v>186.869934</v>
      </c>
      <c r="J26" s="17">
        <v>184.29165599999999</v>
      </c>
      <c r="K26" s="17">
        <v>182.223389</v>
      </c>
      <c r="L26" s="17">
        <v>180.17105100000001</v>
      </c>
      <c r="M26" s="17">
        <v>177.86120600000001</v>
      </c>
      <c r="N26" s="17">
        <v>175.27456699999999</v>
      </c>
      <c r="O26" s="17">
        <v>173.132172</v>
      </c>
      <c r="P26" s="17">
        <v>171.186295</v>
      </c>
      <c r="Q26" s="17">
        <v>169.584686</v>
      </c>
      <c r="R26" s="17">
        <v>167.803787</v>
      </c>
      <c r="S26" s="17">
        <v>166.31716900000001</v>
      </c>
      <c r="T26" s="17">
        <v>164.90188599999999</v>
      </c>
      <c r="U26" s="17">
        <v>163.99191300000001</v>
      </c>
      <c r="V26" s="17">
        <v>162.71301299999999</v>
      </c>
      <c r="W26" s="17">
        <v>161.37713600000001</v>
      </c>
      <c r="X26" s="17">
        <v>160.62803600000001</v>
      </c>
      <c r="Y26" s="17">
        <v>159.59359699999999</v>
      </c>
      <c r="Z26" s="17">
        <v>158.90348800000001</v>
      </c>
      <c r="AA26" s="17">
        <v>158.30685399999999</v>
      </c>
      <c r="AB26" s="17">
        <v>157.88632200000001</v>
      </c>
      <c r="AC26" s="17">
        <v>157.43667600000001</v>
      </c>
      <c r="AD26" s="17">
        <v>157.09198000000001</v>
      </c>
      <c r="AE26" s="17">
        <v>156.88592499999999</v>
      </c>
      <c r="AF26" s="17">
        <v>156.56436199999999</v>
      </c>
      <c r="AG26" s="17">
        <v>156.07269299999999</v>
      </c>
      <c r="AH26" s="17">
        <v>155.79422</v>
      </c>
      <c r="AI26" s="17">
        <v>155.51400799999999</v>
      </c>
      <c r="AJ26" s="17">
        <v>155.441101</v>
      </c>
      <c r="AK26" s="17">
        <v>155.53152499999999</v>
      </c>
      <c r="AL26" s="17">
        <v>155.24337800000001</v>
      </c>
      <c r="AM26" s="12">
        <v>-7.2139999999999999E-3</v>
      </c>
    </row>
    <row r="28" spans="1:39" ht="15" customHeight="1" x14ac:dyDescent="0.2">
      <c r="B28" s="10" t="s">
        <v>150</v>
      </c>
    </row>
    <row r="30" spans="1:39" ht="15" customHeight="1" x14ac:dyDescent="0.2">
      <c r="B30" s="10" t="s">
        <v>149</v>
      </c>
    </row>
    <row r="31" spans="1:39" ht="15" customHeight="1" x14ac:dyDescent="0.25">
      <c r="A31" s="11" t="s">
        <v>148</v>
      </c>
      <c r="B31" s="14" t="s">
        <v>101</v>
      </c>
      <c r="C31" s="16">
        <v>0.117615</v>
      </c>
      <c r="D31" s="16">
        <v>0.114742</v>
      </c>
      <c r="E31" s="16">
        <v>0.118186</v>
      </c>
      <c r="F31" s="16">
        <v>0.11881800000000001</v>
      </c>
      <c r="G31" s="16">
        <v>0.117355</v>
      </c>
      <c r="H31" s="16">
        <v>0.115732</v>
      </c>
      <c r="I31" s="16">
        <v>0.114145</v>
      </c>
      <c r="J31" s="16">
        <v>0.11260299999999999</v>
      </c>
      <c r="K31" s="16">
        <v>0.112238</v>
      </c>
      <c r="L31" s="16">
        <v>0.112122</v>
      </c>
      <c r="M31" s="16">
        <v>0.11193699999999999</v>
      </c>
      <c r="N31" s="16">
        <v>0.111655</v>
      </c>
      <c r="O31" s="16">
        <v>0.11147600000000001</v>
      </c>
      <c r="P31" s="16">
        <v>0.111391</v>
      </c>
      <c r="Q31" s="16">
        <v>0.111357</v>
      </c>
      <c r="R31" s="16">
        <v>0.11131099999999999</v>
      </c>
      <c r="S31" s="16">
        <v>0.111322</v>
      </c>
      <c r="T31" s="16">
        <v>0.111386</v>
      </c>
      <c r="U31" s="16">
        <v>0.1115</v>
      </c>
      <c r="V31" s="16">
        <v>0.111669</v>
      </c>
      <c r="W31" s="16">
        <v>0.111757</v>
      </c>
      <c r="X31" s="16">
        <v>0.11182499999999999</v>
      </c>
      <c r="Y31" s="16">
        <v>0.111931</v>
      </c>
      <c r="Z31" s="16">
        <v>0.112083</v>
      </c>
      <c r="AA31" s="16">
        <v>0.112289</v>
      </c>
      <c r="AB31" s="16">
        <v>0.112484</v>
      </c>
      <c r="AC31" s="16">
        <v>0.11271100000000001</v>
      </c>
      <c r="AD31" s="16">
        <v>0.112897</v>
      </c>
      <c r="AE31" s="16">
        <v>0.11307</v>
      </c>
      <c r="AF31" s="16">
        <v>0.11323900000000001</v>
      </c>
      <c r="AG31" s="16">
        <v>0.113467</v>
      </c>
      <c r="AH31" s="16">
        <v>0.11371000000000001</v>
      </c>
      <c r="AI31" s="16">
        <v>0.11394600000000001</v>
      </c>
      <c r="AJ31" s="16">
        <v>0.11418300000000001</v>
      </c>
      <c r="AK31" s="16">
        <v>0.114423</v>
      </c>
      <c r="AL31" s="16">
        <v>0.114618</v>
      </c>
      <c r="AM31" s="12">
        <v>-3.1999999999999999E-5</v>
      </c>
    </row>
    <row r="32" spans="1:39" ht="15" customHeight="1" x14ac:dyDescent="0.25">
      <c r="A32" s="11" t="s">
        <v>147</v>
      </c>
      <c r="B32" s="14" t="s">
        <v>99</v>
      </c>
      <c r="C32" s="16">
        <v>0.53860200000000003</v>
      </c>
      <c r="D32" s="16">
        <v>0.55243600000000004</v>
      </c>
      <c r="E32" s="16">
        <v>0.496027</v>
      </c>
      <c r="F32" s="16">
        <v>0.51023399999999997</v>
      </c>
      <c r="G32" s="16">
        <v>0.50844299999999998</v>
      </c>
      <c r="H32" s="16">
        <v>0.50560799999999995</v>
      </c>
      <c r="I32" s="16">
        <v>0.50334599999999996</v>
      </c>
      <c r="J32" s="16">
        <v>0.49963200000000002</v>
      </c>
      <c r="K32" s="16">
        <v>0.49723499999999998</v>
      </c>
      <c r="L32" s="16">
        <v>0.49598500000000001</v>
      </c>
      <c r="M32" s="16">
        <v>0.494195</v>
      </c>
      <c r="N32" s="16">
        <v>0.492261</v>
      </c>
      <c r="O32" s="16">
        <v>0.49096899999999999</v>
      </c>
      <c r="P32" s="16">
        <v>0.49029800000000001</v>
      </c>
      <c r="Q32" s="16">
        <v>0.48989199999999999</v>
      </c>
      <c r="R32" s="16">
        <v>0.48898599999999998</v>
      </c>
      <c r="S32" s="16">
        <v>0.48853999999999997</v>
      </c>
      <c r="T32" s="16">
        <v>0.48849300000000001</v>
      </c>
      <c r="U32" s="16">
        <v>0.48884499999999997</v>
      </c>
      <c r="V32" s="16">
        <v>0.48919499999999999</v>
      </c>
      <c r="W32" s="16">
        <v>0.48936800000000003</v>
      </c>
      <c r="X32" s="16">
        <v>0.489373</v>
      </c>
      <c r="Y32" s="16">
        <v>0.48941800000000002</v>
      </c>
      <c r="Z32" s="16">
        <v>0.48978699999999997</v>
      </c>
      <c r="AA32" s="16">
        <v>0.49024499999999999</v>
      </c>
      <c r="AB32" s="16">
        <v>0.49079800000000001</v>
      </c>
      <c r="AC32" s="16">
        <v>0.49159000000000003</v>
      </c>
      <c r="AD32" s="16">
        <v>0.49241600000000002</v>
      </c>
      <c r="AE32" s="16">
        <v>0.49299799999999999</v>
      </c>
      <c r="AF32" s="16">
        <v>0.49355700000000002</v>
      </c>
      <c r="AG32" s="16">
        <v>0.49422899999999997</v>
      </c>
      <c r="AH32" s="16">
        <v>0.49512</v>
      </c>
      <c r="AI32" s="16">
        <v>0.49615399999999998</v>
      </c>
      <c r="AJ32" s="16">
        <v>0.49712899999999999</v>
      </c>
      <c r="AK32" s="16">
        <v>0.49833499999999997</v>
      </c>
      <c r="AL32" s="16">
        <v>0.49972800000000001</v>
      </c>
      <c r="AM32" s="12">
        <v>-2.9450000000000001E-3</v>
      </c>
    </row>
    <row r="33" spans="1:39" ht="15" customHeight="1" x14ac:dyDescent="0.25">
      <c r="A33" s="11" t="s">
        <v>146</v>
      </c>
      <c r="B33" s="14" t="s">
        <v>97</v>
      </c>
      <c r="C33" s="16">
        <v>1.685E-2</v>
      </c>
      <c r="D33" s="16">
        <v>1.6802999999999998E-2</v>
      </c>
      <c r="E33" s="16">
        <v>1.6725E-2</v>
      </c>
      <c r="F33" s="16">
        <v>1.6635E-2</v>
      </c>
      <c r="G33" s="16">
        <v>1.6513E-2</v>
      </c>
      <c r="H33" s="16">
        <v>1.636E-2</v>
      </c>
      <c r="I33" s="16">
        <v>1.6223999999999999E-2</v>
      </c>
      <c r="J33" s="16">
        <v>1.6052E-2</v>
      </c>
      <c r="K33" s="16">
        <v>1.5890999999999999E-2</v>
      </c>
      <c r="L33" s="16">
        <v>1.5768000000000001E-2</v>
      </c>
      <c r="M33" s="16">
        <v>1.5635E-2</v>
      </c>
      <c r="N33" s="16">
        <v>1.5491E-2</v>
      </c>
      <c r="O33" s="16">
        <v>1.5361E-2</v>
      </c>
      <c r="P33" s="16">
        <v>1.5245999999999999E-2</v>
      </c>
      <c r="Q33" s="16">
        <v>1.5136E-2</v>
      </c>
      <c r="R33" s="16">
        <v>1.4981E-2</v>
      </c>
      <c r="S33" s="16">
        <v>1.4836E-2</v>
      </c>
      <c r="T33" s="16">
        <v>1.4701000000000001E-2</v>
      </c>
      <c r="U33" s="16">
        <v>1.4576E-2</v>
      </c>
      <c r="V33" s="16">
        <v>1.4455000000000001E-2</v>
      </c>
      <c r="W33" s="16">
        <v>1.4323000000000001E-2</v>
      </c>
      <c r="X33" s="16">
        <v>1.4191E-2</v>
      </c>
      <c r="Y33" s="16">
        <v>1.4064999999999999E-2</v>
      </c>
      <c r="Z33" s="16">
        <v>1.3945000000000001E-2</v>
      </c>
      <c r="AA33" s="16">
        <v>1.383E-2</v>
      </c>
      <c r="AB33" s="16">
        <v>1.3717E-2</v>
      </c>
      <c r="AC33" s="16">
        <v>1.3610000000000001E-2</v>
      </c>
      <c r="AD33" s="16">
        <v>1.3502999999999999E-2</v>
      </c>
      <c r="AE33" s="16">
        <v>1.3391999999999999E-2</v>
      </c>
      <c r="AF33" s="16">
        <v>1.328E-2</v>
      </c>
      <c r="AG33" s="16">
        <v>1.3169999999999999E-2</v>
      </c>
      <c r="AH33" s="16">
        <v>1.3063999999999999E-2</v>
      </c>
      <c r="AI33" s="16">
        <v>1.2959E-2</v>
      </c>
      <c r="AJ33" s="16">
        <v>1.2857E-2</v>
      </c>
      <c r="AK33" s="16">
        <v>1.2759E-2</v>
      </c>
      <c r="AL33" s="16">
        <v>1.2659999999999999E-2</v>
      </c>
      <c r="AM33" s="12">
        <v>-8.2909999999999998E-3</v>
      </c>
    </row>
    <row r="34" spans="1:39" ht="15" customHeight="1" x14ac:dyDescent="0.25">
      <c r="A34" s="11" t="s">
        <v>145</v>
      </c>
      <c r="B34" s="14" t="s">
        <v>95</v>
      </c>
      <c r="C34" s="16">
        <v>0.52037299999999997</v>
      </c>
      <c r="D34" s="16">
        <v>0.51978100000000005</v>
      </c>
      <c r="E34" s="16">
        <v>0.51862200000000003</v>
      </c>
      <c r="F34" s="16">
        <v>0.51742500000000002</v>
      </c>
      <c r="G34" s="16">
        <v>0.51517000000000002</v>
      </c>
      <c r="H34" s="16">
        <v>0.51093299999999997</v>
      </c>
      <c r="I34" s="16">
        <v>0.50719899999999996</v>
      </c>
      <c r="J34" s="16">
        <v>0.50086600000000003</v>
      </c>
      <c r="K34" s="16">
        <v>0.495755</v>
      </c>
      <c r="L34" s="16">
        <v>0.49238100000000001</v>
      </c>
      <c r="M34" s="16">
        <v>0.48838700000000002</v>
      </c>
      <c r="N34" s="16">
        <v>0.47611300000000001</v>
      </c>
      <c r="O34" s="16">
        <v>0.46501900000000002</v>
      </c>
      <c r="P34" s="16">
        <v>0.45505899999999999</v>
      </c>
      <c r="Q34" s="16">
        <v>0.44595299999999999</v>
      </c>
      <c r="R34" s="16">
        <v>0.43685099999999999</v>
      </c>
      <c r="S34" s="16">
        <v>0.42862699999999998</v>
      </c>
      <c r="T34" s="16">
        <v>0.42119299999999998</v>
      </c>
      <c r="U34" s="16">
        <v>0.414522</v>
      </c>
      <c r="V34" s="16">
        <v>0.40843699999999999</v>
      </c>
      <c r="W34" s="16">
        <v>0.40256599999999998</v>
      </c>
      <c r="X34" s="16">
        <v>0.39705800000000002</v>
      </c>
      <c r="Y34" s="16">
        <v>0.39213599999999998</v>
      </c>
      <c r="Z34" s="16">
        <v>0.38773800000000003</v>
      </c>
      <c r="AA34" s="16">
        <v>0.38379099999999999</v>
      </c>
      <c r="AB34" s="16">
        <v>0.37940400000000002</v>
      </c>
      <c r="AC34" s="16">
        <v>0.37557200000000002</v>
      </c>
      <c r="AD34" s="16">
        <v>0.37204100000000001</v>
      </c>
      <c r="AE34" s="16">
        <v>0.36874600000000002</v>
      </c>
      <c r="AF34" s="16">
        <v>0.365734</v>
      </c>
      <c r="AG34" s="16">
        <v>0.363124</v>
      </c>
      <c r="AH34" s="16">
        <v>0.360929</v>
      </c>
      <c r="AI34" s="16">
        <v>0.35909000000000002</v>
      </c>
      <c r="AJ34" s="16">
        <v>0.35764200000000002</v>
      </c>
      <c r="AK34" s="16">
        <v>0.35655300000000001</v>
      </c>
      <c r="AL34" s="16">
        <v>0.355715</v>
      </c>
      <c r="AM34" s="12">
        <v>-1.1093E-2</v>
      </c>
    </row>
    <row r="35" spans="1:39" ht="15" customHeight="1" x14ac:dyDescent="0.25">
      <c r="A35" s="11" t="s">
        <v>144</v>
      </c>
      <c r="B35" s="14" t="s">
        <v>93</v>
      </c>
      <c r="C35" s="16">
        <v>8.3000000000000004E-2</v>
      </c>
      <c r="D35" s="16">
        <v>8.2376000000000005E-2</v>
      </c>
      <c r="E35" s="16">
        <v>8.1706000000000001E-2</v>
      </c>
      <c r="F35" s="16">
        <v>8.1170999999999993E-2</v>
      </c>
      <c r="G35" s="16">
        <v>8.0524999999999999E-2</v>
      </c>
      <c r="H35" s="16">
        <v>7.9819000000000001E-2</v>
      </c>
      <c r="I35" s="16">
        <v>7.9146999999999995E-2</v>
      </c>
      <c r="J35" s="16">
        <v>7.8267000000000003E-2</v>
      </c>
      <c r="K35" s="16">
        <v>7.7474000000000001E-2</v>
      </c>
      <c r="L35" s="16">
        <v>7.6891000000000001E-2</v>
      </c>
      <c r="M35" s="16">
        <v>7.6244999999999993E-2</v>
      </c>
      <c r="N35" s="16">
        <v>7.5565999999999994E-2</v>
      </c>
      <c r="O35" s="16">
        <v>7.4959999999999999E-2</v>
      </c>
      <c r="P35" s="16">
        <v>7.4439000000000005E-2</v>
      </c>
      <c r="Q35" s="16">
        <v>7.3958999999999997E-2</v>
      </c>
      <c r="R35" s="16">
        <v>7.3484999999999995E-2</v>
      </c>
      <c r="S35" s="16">
        <v>7.3050000000000004E-2</v>
      </c>
      <c r="T35" s="16">
        <v>7.2663000000000005E-2</v>
      </c>
      <c r="U35" s="16">
        <v>7.2315000000000004E-2</v>
      </c>
      <c r="V35" s="16">
        <v>7.1981000000000003E-2</v>
      </c>
      <c r="W35" s="16">
        <v>7.1607000000000004E-2</v>
      </c>
      <c r="X35" s="16">
        <v>7.1204000000000003E-2</v>
      </c>
      <c r="Y35" s="16">
        <v>7.0826E-2</v>
      </c>
      <c r="Z35" s="16">
        <v>7.0459999999999995E-2</v>
      </c>
      <c r="AA35" s="16">
        <v>7.0099999999999996E-2</v>
      </c>
      <c r="AB35" s="16">
        <v>6.9742999999999999E-2</v>
      </c>
      <c r="AC35" s="16">
        <v>6.9403000000000006E-2</v>
      </c>
      <c r="AD35" s="16">
        <v>6.9045999999999996E-2</v>
      </c>
      <c r="AE35" s="16">
        <v>6.8663000000000002E-2</v>
      </c>
      <c r="AF35" s="16">
        <v>6.8265000000000006E-2</v>
      </c>
      <c r="AG35" s="16">
        <v>6.7864999999999995E-2</v>
      </c>
      <c r="AH35" s="16">
        <v>6.7469000000000001E-2</v>
      </c>
      <c r="AI35" s="16">
        <v>6.7069000000000004E-2</v>
      </c>
      <c r="AJ35" s="16">
        <v>6.6664000000000001E-2</v>
      </c>
      <c r="AK35" s="16">
        <v>6.6261E-2</v>
      </c>
      <c r="AL35" s="16">
        <v>6.5851000000000007E-2</v>
      </c>
      <c r="AM35" s="12">
        <v>-6.5640000000000004E-3</v>
      </c>
    </row>
    <row r="36" spans="1:39" ht="15" customHeight="1" x14ac:dyDescent="0.25">
      <c r="A36" s="11" t="s">
        <v>143</v>
      </c>
      <c r="B36" s="14" t="s">
        <v>91</v>
      </c>
      <c r="C36" s="16">
        <v>0.52399899999999999</v>
      </c>
      <c r="D36" s="16">
        <v>0.51005199999999995</v>
      </c>
      <c r="E36" s="16">
        <v>0.50012400000000001</v>
      </c>
      <c r="F36" s="16">
        <v>0.49354799999999999</v>
      </c>
      <c r="G36" s="16">
        <v>0.48832799999999998</v>
      </c>
      <c r="H36" s="16">
        <v>0.47209400000000001</v>
      </c>
      <c r="I36" s="16">
        <v>0.45918199999999998</v>
      </c>
      <c r="J36" s="16">
        <v>0.441689</v>
      </c>
      <c r="K36" s="16">
        <v>0.42761300000000002</v>
      </c>
      <c r="L36" s="16">
        <v>0.41676200000000002</v>
      </c>
      <c r="M36" s="16">
        <v>0.40728500000000001</v>
      </c>
      <c r="N36" s="16">
        <v>0.39891100000000002</v>
      </c>
      <c r="O36" s="16">
        <v>0.39203700000000002</v>
      </c>
      <c r="P36" s="16">
        <v>0.386517</v>
      </c>
      <c r="Q36" s="16">
        <v>0.38195000000000001</v>
      </c>
      <c r="R36" s="16">
        <v>0.36840000000000001</v>
      </c>
      <c r="S36" s="16">
        <v>0.35689399999999999</v>
      </c>
      <c r="T36" s="16">
        <v>0.347163</v>
      </c>
      <c r="U36" s="16">
        <v>0.33890500000000001</v>
      </c>
      <c r="V36" s="16">
        <v>0.331818</v>
      </c>
      <c r="W36" s="16">
        <v>0.325463</v>
      </c>
      <c r="X36" s="16">
        <v>0.319859</v>
      </c>
      <c r="Y36" s="16">
        <v>0.31458700000000001</v>
      </c>
      <c r="Z36" s="16">
        <v>0.310031</v>
      </c>
      <c r="AA36" s="16">
        <v>0.30606699999999998</v>
      </c>
      <c r="AB36" s="16">
        <v>0.29829899999999998</v>
      </c>
      <c r="AC36" s="16">
        <v>0.291688</v>
      </c>
      <c r="AD36" s="16">
        <v>0.28576699999999999</v>
      </c>
      <c r="AE36" s="16">
        <v>0.28035900000000002</v>
      </c>
      <c r="AF36" s="16">
        <v>0.27553100000000003</v>
      </c>
      <c r="AG36" s="16">
        <v>0.27138499999999999</v>
      </c>
      <c r="AH36" s="16">
        <v>0.26790199999999997</v>
      </c>
      <c r="AI36" s="16">
        <v>0.26494400000000001</v>
      </c>
      <c r="AJ36" s="16">
        <v>0.26246599999999998</v>
      </c>
      <c r="AK36" s="16">
        <v>0.26042100000000001</v>
      </c>
      <c r="AL36" s="16">
        <v>0.25866</v>
      </c>
      <c r="AM36" s="12">
        <v>-1.9772000000000001E-2</v>
      </c>
    </row>
    <row r="37" spans="1:39" ht="15" customHeight="1" x14ac:dyDescent="0.25">
      <c r="A37" s="11" t="s">
        <v>142</v>
      </c>
      <c r="B37" s="14" t="s">
        <v>89</v>
      </c>
      <c r="C37" s="16">
        <v>0.63408900000000001</v>
      </c>
      <c r="D37" s="16">
        <v>0.63981100000000002</v>
      </c>
      <c r="E37" s="16">
        <v>0.64596399999999998</v>
      </c>
      <c r="F37" s="16">
        <v>0.64475300000000002</v>
      </c>
      <c r="G37" s="16">
        <v>0.64387399999999995</v>
      </c>
      <c r="H37" s="16">
        <v>0.64418200000000003</v>
      </c>
      <c r="I37" s="16">
        <v>0.64521099999999998</v>
      </c>
      <c r="J37" s="16">
        <v>0.64073599999999997</v>
      </c>
      <c r="K37" s="16">
        <v>0.63734500000000005</v>
      </c>
      <c r="L37" s="16">
        <v>0.63544599999999996</v>
      </c>
      <c r="M37" s="16">
        <v>0.629494</v>
      </c>
      <c r="N37" s="16">
        <v>0.624394</v>
      </c>
      <c r="O37" s="16">
        <v>0.62055400000000005</v>
      </c>
      <c r="P37" s="16">
        <v>0.617923</v>
      </c>
      <c r="Q37" s="16">
        <v>0.61627699999999996</v>
      </c>
      <c r="R37" s="16">
        <v>0.61064799999999997</v>
      </c>
      <c r="S37" s="16">
        <v>0.60628099999999996</v>
      </c>
      <c r="T37" s="16">
        <v>0.603043</v>
      </c>
      <c r="U37" s="16">
        <v>0.60086399999999995</v>
      </c>
      <c r="V37" s="16">
        <v>0.599553</v>
      </c>
      <c r="W37" s="16">
        <v>0.59875800000000001</v>
      </c>
      <c r="X37" s="16">
        <v>0.59845499999999996</v>
      </c>
      <c r="Y37" s="16">
        <v>0.59873399999999999</v>
      </c>
      <c r="Z37" s="16">
        <v>0.59957300000000002</v>
      </c>
      <c r="AA37" s="16">
        <v>0.60090900000000003</v>
      </c>
      <c r="AB37" s="16">
        <v>0.60235300000000003</v>
      </c>
      <c r="AC37" s="16">
        <v>0.60422200000000004</v>
      </c>
      <c r="AD37" s="16">
        <v>0.60634600000000005</v>
      </c>
      <c r="AE37" s="16">
        <v>0.60865800000000003</v>
      </c>
      <c r="AF37" s="16">
        <v>0.61115699999999995</v>
      </c>
      <c r="AG37" s="16">
        <v>0.61392400000000003</v>
      </c>
      <c r="AH37" s="16">
        <v>0.61696600000000001</v>
      </c>
      <c r="AI37" s="16">
        <v>0.62015200000000004</v>
      </c>
      <c r="AJ37" s="16">
        <v>0.62347799999999998</v>
      </c>
      <c r="AK37" s="16">
        <v>0.62693900000000002</v>
      </c>
      <c r="AL37" s="16">
        <v>0.63041599999999998</v>
      </c>
      <c r="AM37" s="12">
        <v>-4.35E-4</v>
      </c>
    </row>
    <row r="38" spans="1:39" ht="15" customHeight="1" x14ac:dyDescent="0.25">
      <c r="A38" s="11" t="s">
        <v>141</v>
      </c>
      <c r="B38" s="14" t="s">
        <v>87</v>
      </c>
      <c r="C38" s="16">
        <v>0.365338</v>
      </c>
      <c r="D38" s="16">
        <v>0.35452499999999998</v>
      </c>
      <c r="E38" s="16">
        <v>0.34451999999999999</v>
      </c>
      <c r="F38" s="16">
        <v>0.33538499999999999</v>
      </c>
      <c r="G38" s="16">
        <v>0.32769399999999999</v>
      </c>
      <c r="H38" s="16">
        <v>0.320629</v>
      </c>
      <c r="I38" s="16">
        <v>0.31425999999999998</v>
      </c>
      <c r="J38" s="16">
        <v>0.30872899999999998</v>
      </c>
      <c r="K38" s="16">
        <v>0.30390699999999998</v>
      </c>
      <c r="L38" s="16">
        <v>0.29994500000000002</v>
      </c>
      <c r="M38" s="16">
        <v>0.29664099999999999</v>
      </c>
      <c r="N38" s="16">
        <v>0.29400599999999999</v>
      </c>
      <c r="O38" s="16">
        <v>0.291796</v>
      </c>
      <c r="P38" s="16">
        <v>0.29047499999999998</v>
      </c>
      <c r="Q38" s="16">
        <v>0.28957500000000003</v>
      </c>
      <c r="R38" s="16">
        <v>0.28902099999999997</v>
      </c>
      <c r="S38" s="16">
        <v>0.28892699999999999</v>
      </c>
      <c r="T38" s="16">
        <v>0.28927799999999998</v>
      </c>
      <c r="U38" s="16">
        <v>0.28962399999999999</v>
      </c>
      <c r="V38" s="16">
        <v>0.289964</v>
      </c>
      <c r="W38" s="16">
        <v>0.29070699999999999</v>
      </c>
      <c r="X38" s="16">
        <v>0.29139799999999999</v>
      </c>
      <c r="Y38" s="16">
        <v>0.292078</v>
      </c>
      <c r="Z38" s="16">
        <v>0.29225800000000002</v>
      </c>
      <c r="AA38" s="16">
        <v>0.29242200000000002</v>
      </c>
      <c r="AB38" s="16">
        <v>0.29203600000000002</v>
      </c>
      <c r="AC38" s="16">
        <v>0.29164299999999999</v>
      </c>
      <c r="AD38" s="16">
        <v>0.29017300000000001</v>
      </c>
      <c r="AE38" s="16">
        <v>0.28863100000000003</v>
      </c>
      <c r="AF38" s="16">
        <v>0.285997</v>
      </c>
      <c r="AG38" s="16">
        <v>0.282804</v>
      </c>
      <c r="AH38" s="16">
        <v>0.27851799999999999</v>
      </c>
      <c r="AI38" s="16">
        <v>0.27308100000000002</v>
      </c>
      <c r="AJ38" s="16">
        <v>0.26648899999999998</v>
      </c>
      <c r="AK38" s="16">
        <v>0.25872099999999998</v>
      </c>
      <c r="AL38" s="16">
        <v>0.24972800000000001</v>
      </c>
      <c r="AM38" s="12">
        <v>-1.0253E-2</v>
      </c>
    </row>
    <row r="39" spans="1:39" ht="15" customHeight="1" x14ac:dyDescent="0.25">
      <c r="A39" s="11" t="s">
        <v>140</v>
      </c>
      <c r="B39" s="14" t="s">
        <v>85</v>
      </c>
      <c r="C39" s="16">
        <v>0.22495999999999999</v>
      </c>
      <c r="D39" s="16">
        <v>0.230237</v>
      </c>
      <c r="E39" s="16">
        <v>0.23430100000000001</v>
      </c>
      <c r="F39" s="16">
        <v>0.23736399999999999</v>
      </c>
      <c r="G39" s="16">
        <v>0.238984</v>
      </c>
      <c r="H39" s="16">
        <v>0.24037900000000001</v>
      </c>
      <c r="I39" s="16">
        <v>0.24249799999999999</v>
      </c>
      <c r="J39" s="16">
        <v>0.24512300000000001</v>
      </c>
      <c r="K39" s="16">
        <v>0.24845999999999999</v>
      </c>
      <c r="L39" s="16">
        <v>0.25312600000000002</v>
      </c>
      <c r="M39" s="16">
        <v>0.25846799999999998</v>
      </c>
      <c r="N39" s="16">
        <v>0.26474799999999998</v>
      </c>
      <c r="O39" s="16">
        <v>0.27088600000000002</v>
      </c>
      <c r="P39" s="16">
        <v>0.276642</v>
      </c>
      <c r="Q39" s="16">
        <v>0.28223500000000001</v>
      </c>
      <c r="R39" s="16">
        <v>0.28757300000000002</v>
      </c>
      <c r="S39" s="16">
        <v>0.29272199999999998</v>
      </c>
      <c r="T39" s="16">
        <v>0.29765399999999997</v>
      </c>
      <c r="U39" s="16">
        <v>0.30265399999999998</v>
      </c>
      <c r="V39" s="16">
        <v>0.30718400000000001</v>
      </c>
      <c r="W39" s="16">
        <v>0.31195600000000001</v>
      </c>
      <c r="X39" s="16">
        <v>0.31671300000000002</v>
      </c>
      <c r="Y39" s="16">
        <v>0.32149800000000001</v>
      </c>
      <c r="Z39" s="16">
        <v>0.32606200000000002</v>
      </c>
      <c r="AA39" s="16">
        <v>0.330953</v>
      </c>
      <c r="AB39" s="16">
        <v>0.33613599999999999</v>
      </c>
      <c r="AC39" s="16">
        <v>0.34137800000000001</v>
      </c>
      <c r="AD39" s="16">
        <v>0.34721299999999999</v>
      </c>
      <c r="AE39" s="16">
        <v>0.35306900000000002</v>
      </c>
      <c r="AF39" s="16">
        <v>0.35925499999999999</v>
      </c>
      <c r="AG39" s="16">
        <v>0.36610900000000002</v>
      </c>
      <c r="AH39" s="16">
        <v>0.37335600000000002</v>
      </c>
      <c r="AI39" s="16">
        <v>0.38094800000000001</v>
      </c>
      <c r="AJ39" s="16">
        <v>0.389212</v>
      </c>
      <c r="AK39" s="16">
        <v>0.39846799999999999</v>
      </c>
      <c r="AL39" s="16">
        <v>0.40809600000000001</v>
      </c>
      <c r="AM39" s="12">
        <v>1.6978E-2</v>
      </c>
    </row>
    <row r="40" spans="1:39" ht="15" customHeight="1" x14ac:dyDescent="0.25">
      <c r="A40" s="11" t="s">
        <v>139</v>
      </c>
      <c r="B40" s="14" t="s">
        <v>138</v>
      </c>
      <c r="C40" s="16">
        <v>1.610098</v>
      </c>
      <c r="D40" s="16">
        <v>1.620247</v>
      </c>
      <c r="E40" s="16">
        <v>1.640949</v>
      </c>
      <c r="F40" s="16">
        <v>1.6628940000000001</v>
      </c>
      <c r="G40" s="16">
        <v>1.6848620000000001</v>
      </c>
      <c r="H40" s="16">
        <v>1.7065840000000001</v>
      </c>
      <c r="I40" s="16">
        <v>1.7294020000000001</v>
      </c>
      <c r="J40" s="16">
        <v>1.7549079999999999</v>
      </c>
      <c r="K40" s="16">
        <v>1.7826340000000001</v>
      </c>
      <c r="L40" s="16">
        <v>1.8124150000000001</v>
      </c>
      <c r="M40" s="16">
        <v>1.84169</v>
      </c>
      <c r="N40" s="16">
        <v>1.8715349999999999</v>
      </c>
      <c r="O40" s="16">
        <v>1.902552</v>
      </c>
      <c r="P40" s="16">
        <v>1.933967</v>
      </c>
      <c r="Q40" s="16">
        <v>1.9666619999999999</v>
      </c>
      <c r="R40" s="16">
        <v>2.0002460000000002</v>
      </c>
      <c r="S40" s="16">
        <v>2.0343710000000002</v>
      </c>
      <c r="T40" s="16">
        <v>2.0701130000000001</v>
      </c>
      <c r="U40" s="16">
        <v>2.1067070000000001</v>
      </c>
      <c r="V40" s="16">
        <v>2.1452800000000001</v>
      </c>
      <c r="W40" s="16">
        <v>2.1844700000000001</v>
      </c>
      <c r="X40" s="16">
        <v>2.224199</v>
      </c>
      <c r="Y40" s="16">
        <v>2.2659020000000001</v>
      </c>
      <c r="Z40" s="16">
        <v>2.3086259999999998</v>
      </c>
      <c r="AA40" s="16">
        <v>2.3525179999999999</v>
      </c>
      <c r="AB40" s="16">
        <v>2.398015</v>
      </c>
      <c r="AC40" s="16">
        <v>2.445001</v>
      </c>
      <c r="AD40" s="16">
        <v>2.4935269999999998</v>
      </c>
      <c r="AE40" s="16">
        <v>2.5437690000000002</v>
      </c>
      <c r="AF40" s="16">
        <v>2.5956890000000001</v>
      </c>
      <c r="AG40" s="16">
        <v>2.6480549999999998</v>
      </c>
      <c r="AH40" s="16">
        <v>2.7032039999999999</v>
      </c>
      <c r="AI40" s="16">
        <v>2.7590750000000002</v>
      </c>
      <c r="AJ40" s="16">
        <v>2.8172549999999998</v>
      </c>
      <c r="AK40" s="16">
        <v>2.8770020000000001</v>
      </c>
      <c r="AL40" s="16">
        <v>2.9393030000000002</v>
      </c>
      <c r="AM40" s="12">
        <v>1.7672E-2</v>
      </c>
    </row>
    <row r="41" spans="1:39" ht="15" customHeight="1" x14ac:dyDescent="0.2">
      <c r="A41" s="11" t="s">
        <v>137</v>
      </c>
      <c r="B41" s="10" t="s">
        <v>106</v>
      </c>
      <c r="C41" s="15">
        <v>4.6349239999999998</v>
      </c>
      <c r="D41" s="15">
        <v>4.6410090000000004</v>
      </c>
      <c r="E41" s="15">
        <v>4.5971260000000003</v>
      </c>
      <c r="F41" s="15">
        <v>4.6182270000000001</v>
      </c>
      <c r="G41" s="15">
        <v>4.621747</v>
      </c>
      <c r="H41" s="15">
        <v>4.6123190000000003</v>
      </c>
      <c r="I41" s="15">
        <v>4.6106129999999999</v>
      </c>
      <c r="J41" s="15">
        <v>4.5986060000000002</v>
      </c>
      <c r="K41" s="15">
        <v>4.5985509999999996</v>
      </c>
      <c r="L41" s="15">
        <v>4.6108380000000002</v>
      </c>
      <c r="M41" s="15">
        <v>4.6199770000000004</v>
      </c>
      <c r="N41" s="15">
        <v>4.6246799999999997</v>
      </c>
      <c r="O41" s="15">
        <v>4.6356109999999999</v>
      </c>
      <c r="P41" s="15">
        <v>4.6519560000000002</v>
      </c>
      <c r="Q41" s="15">
        <v>4.6729969999999996</v>
      </c>
      <c r="R41" s="15">
        <v>4.6815030000000002</v>
      </c>
      <c r="S41" s="15">
        <v>4.6955679999999997</v>
      </c>
      <c r="T41" s="15">
        <v>4.715687</v>
      </c>
      <c r="U41" s="15">
        <v>4.7405119999999998</v>
      </c>
      <c r="V41" s="15">
        <v>4.7695360000000004</v>
      </c>
      <c r="W41" s="15">
        <v>4.8009769999999996</v>
      </c>
      <c r="X41" s="15">
        <v>4.8342739999999997</v>
      </c>
      <c r="Y41" s="15">
        <v>4.8711729999999998</v>
      </c>
      <c r="Z41" s="15">
        <v>4.9105629999999998</v>
      </c>
      <c r="AA41" s="15">
        <v>4.9531229999999997</v>
      </c>
      <c r="AB41" s="15">
        <v>4.992985</v>
      </c>
      <c r="AC41" s="15">
        <v>5.0368180000000002</v>
      </c>
      <c r="AD41" s="15">
        <v>5.082929</v>
      </c>
      <c r="AE41" s="15">
        <v>5.1313550000000001</v>
      </c>
      <c r="AF41" s="15">
        <v>5.1817039999999999</v>
      </c>
      <c r="AG41" s="15">
        <v>5.2341329999999999</v>
      </c>
      <c r="AH41" s="15">
        <v>5.2902370000000003</v>
      </c>
      <c r="AI41" s="15">
        <v>5.3474180000000002</v>
      </c>
      <c r="AJ41" s="15">
        <v>5.4073760000000002</v>
      </c>
      <c r="AK41" s="15">
        <v>5.469881</v>
      </c>
      <c r="AL41" s="15">
        <v>5.5347749999999998</v>
      </c>
      <c r="AM41" s="8">
        <v>5.1929999999999997E-3</v>
      </c>
    </row>
    <row r="43" spans="1:39" ht="15" customHeight="1" x14ac:dyDescent="0.2">
      <c r="B43" s="10" t="s">
        <v>136</v>
      </c>
    </row>
    <row r="44" spans="1:39" ht="15" customHeight="1" x14ac:dyDescent="0.25">
      <c r="A44" s="11" t="s">
        <v>135</v>
      </c>
      <c r="B44" s="14" t="s">
        <v>101</v>
      </c>
      <c r="C44" s="16">
        <v>1.640876</v>
      </c>
      <c r="D44" s="16">
        <v>1.6331439999999999</v>
      </c>
      <c r="E44" s="16">
        <v>1.709228</v>
      </c>
      <c r="F44" s="16">
        <v>1.708861</v>
      </c>
      <c r="G44" s="16">
        <v>1.6784870000000001</v>
      </c>
      <c r="H44" s="16">
        <v>1.649726</v>
      </c>
      <c r="I44" s="16">
        <v>1.6335770000000001</v>
      </c>
      <c r="J44" s="16">
        <v>1.625024</v>
      </c>
      <c r="K44" s="16">
        <v>1.6131359999999999</v>
      </c>
      <c r="L44" s="16">
        <v>1.600517</v>
      </c>
      <c r="M44" s="16">
        <v>1.5868070000000001</v>
      </c>
      <c r="N44" s="16">
        <v>1.5727120000000001</v>
      </c>
      <c r="O44" s="16">
        <v>1.556187</v>
      </c>
      <c r="P44" s="16">
        <v>1.540368</v>
      </c>
      <c r="Q44" s="16">
        <v>1.5259499999999999</v>
      </c>
      <c r="R44" s="16">
        <v>1.5137179999999999</v>
      </c>
      <c r="S44" s="16">
        <v>1.502507</v>
      </c>
      <c r="T44" s="16">
        <v>1.4921720000000001</v>
      </c>
      <c r="U44" s="16">
        <v>1.4829399999999999</v>
      </c>
      <c r="V44" s="16">
        <v>1.4731829999999999</v>
      </c>
      <c r="W44" s="16">
        <v>1.4602949999999999</v>
      </c>
      <c r="X44" s="16">
        <v>1.448135</v>
      </c>
      <c r="Y44" s="16">
        <v>1.436572</v>
      </c>
      <c r="Z44" s="16">
        <v>1.42605</v>
      </c>
      <c r="AA44" s="16">
        <v>1.4154739999999999</v>
      </c>
      <c r="AB44" s="16">
        <v>1.406234</v>
      </c>
      <c r="AC44" s="16">
        <v>1.3968590000000001</v>
      </c>
      <c r="AD44" s="16">
        <v>1.3862209999999999</v>
      </c>
      <c r="AE44" s="16">
        <v>1.3744160000000001</v>
      </c>
      <c r="AF44" s="16">
        <v>1.362187</v>
      </c>
      <c r="AG44" s="16">
        <v>1.3496520000000001</v>
      </c>
      <c r="AH44" s="16">
        <v>1.3372630000000001</v>
      </c>
      <c r="AI44" s="16">
        <v>1.3252980000000001</v>
      </c>
      <c r="AJ44" s="16">
        <v>1.3126899999999999</v>
      </c>
      <c r="AK44" s="16">
        <v>1.3008459999999999</v>
      </c>
      <c r="AL44" s="16">
        <v>1.2886230000000001</v>
      </c>
      <c r="AM44" s="12">
        <v>-6.9439999999999997E-3</v>
      </c>
    </row>
    <row r="45" spans="1:39" ht="15" customHeight="1" x14ac:dyDescent="0.25">
      <c r="A45" s="11" t="s">
        <v>134</v>
      </c>
      <c r="B45" s="14" t="s">
        <v>99</v>
      </c>
      <c r="C45" s="16">
        <v>2.6705E-2</v>
      </c>
      <c r="D45" s="16">
        <v>2.7453000000000002E-2</v>
      </c>
      <c r="E45" s="16">
        <v>2.239E-2</v>
      </c>
      <c r="F45" s="16">
        <v>2.2995000000000002E-2</v>
      </c>
      <c r="G45" s="16">
        <v>2.2471000000000001E-2</v>
      </c>
      <c r="H45" s="16">
        <v>2.1918E-2</v>
      </c>
      <c r="I45" s="16">
        <v>2.1529E-2</v>
      </c>
      <c r="J45" s="16">
        <v>2.1271000000000002E-2</v>
      </c>
      <c r="K45" s="16">
        <v>2.1069999999999998E-2</v>
      </c>
      <c r="L45" s="16">
        <v>2.0832E-2</v>
      </c>
      <c r="M45" s="16">
        <v>2.0584000000000002E-2</v>
      </c>
      <c r="N45" s="16">
        <v>2.0346E-2</v>
      </c>
      <c r="O45" s="16">
        <v>2.0073000000000001E-2</v>
      </c>
      <c r="P45" s="16">
        <v>1.9828999999999999E-2</v>
      </c>
      <c r="Q45" s="16">
        <v>1.9621E-2</v>
      </c>
      <c r="R45" s="16">
        <v>1.9431E-2</v>
      </c>
      <c r="S45" s="16">
        <v>1.9259999999999999E-2</v>
      </c>
      <c r="T45" s="16">
        <v>1.9102999999999998E-2</v>
      </c>
      <c r="U45" s="16">
        <v>1.8973E-2</v>
      </c>
      <c r="V45" s="16">
        <v>1.8834E-2</v>
      </c>
      <c r="W45" s="16">
        <v>1.8683999999999999E-2</v>
      </c>
      <c r="X45" s="16">
        <v>1.8533999999999998E-2</v>
      </c>
      <c r="Y45" s="16">
        <v>1.8380000000000001E-2</v>
      </c>
      <c r="Z45" s="16">
        <v>1.8253999999999999E-2</v>
      </c>
      <c r="AA45" s="16">
        <v>1.8131999999999999E-2</v>
      </c>
      <c r="AB45" s="16">
        <v>1.8030000000000001E-2</v>
      </c>
      <c r="AC45" s="16">
        <v>1.7927999999999999E-2</v>
      </c>
      <c r="AD45" s="16">
        <v>1.7824E-2</v>
      </c>
      <c r="AE45" s="16">
        <v>1.7703E-2</v>
      </c>
      <c r="AF45" s="16">
        <v>1.7587999999999999E-2</v>
      </c>
      <c r="AG45" s="16">
        <v>1.7479999999999999E-2</v>
      </c>
      <c r="AH45" s="16">
        <v>1.7375999999999999E-2</v>
      </c>
      <c r="AI45" s="16">
        <v>1.7284999999999998E-2</v>
      </c>
      <c r="AJ45" s="16">
        <v>1.7184999999999999E-2</v>
      </c>
      <c r="AK45" s="16">
        <v>1.7097999999999999E-2</v>
      </c>
      <c r="AL45" s="16">
        <v>1.7014000000000001E-2</v>
      </c>
      <c r="AM45" s="12">
        <v>-1.3974E-2</v>
      </c>
    </row>
    <row r="46" spans="1:39" ht="15" customHeight="1" x14ac:dyDescent="0.25">
      <c r="A46" s="11" t="s">
        <v>133</v>
      </c>
      <c r="B46" s="14" t="s">
        <v>97</v>
      </c>
      <c r="C46" s="16">
        <v>0.30033500000000002</v>
      </c>
      <c r="D46" s="16">
        <v>0.30644100000000002</v>
      </c>
      <c r="E46" s="16">
        <v>0.30777399999999999</v>
      </c>
      <c r="F46" s="16">
        <v>0.30559700000000001</v>
      </c>
      <c r="G46" s="16">
        <v>0.302178</v>
      </c>
      <c r="H46" s="16">
        <v>0.29886800000000002</v>
      </c>
      <c r="I46" s="16">
        <v>0.297736</v>
      </c>
      <c r="J46" s="16">
        <v>0.29812</v>
      </c>
      <c r="K46" s="16">
        <v>0.299124</v>
      </c>
      <c r="L46" s="16">
        <v>0.29996299999999998</v>
      </c>
      <c r="M46" s="16">
        <v>0.30045300000000003</v>
      </c>
      <c r="N46" s="16">
        <v>0.30088300000000001</v>
      </c>
      <c r="O46" s="16">
        <v>0.300126</v>
      </c>
      <c r="P46" s="16">
        <v>0.299815</v>
      </c>
      <c r="Q46" s="16">
        <v>0.300039</v>
      </c>
      <c r="R46" s="16">
        <v>0.300786</v>
      </c>
      <c r="S46" s="16">
        <v>0.30166500000000002</v>
      </c>
      <c r="T46" s="16">
        <v>0.30275400000000002</v>
      </c>
      <c r="U46" s="16">
        <v>0.30410300000000001</v>
      </c>
      <c r="V46" s="16">
        <v>0.30540099999999998</v>
      </c>
      <c r="W46" s="16">
        <v>0.30623099999999998</v>
      </c>
      <c r="X46" s="16">
        <v>0.30713400000000002</v>
      </c>
      <c r="Y46" s="16">
        <v>0.30802499999999999</v>
      </c>
      <c r="Z46" s="16">
        <v>0.30916199999999999</v>
      </c>
      <c r="AA46" s="16">
        <v>0.31034499999999998</v>
      </c>
      <c r="AB46" s="16">
        <v>0.31184200000000001</v>
      </c>
      <c r="AC46" s="16">
        <v>0.31334299999999998</v>
      </c>
      <c r="AD46" s="16">
        <v>0.314635</v>
      </c>
      <c r="AE46" s="16">
        <v>0.31554500000000002</v>
      </c>
      <c r="AF46" s="16">
        <v>0.31636799999999998</v>
      </c>
      <c r="AG46" s="16">
        <v>0.31720300000000001</v>
      </c>
      <c r="AH46" s="16">
        <v>0.31809500000000002</v>
      </c>
      <c r="AI46" s="16">
        <v>0.31906099999999998</v>
      </c>
      <c r="AJ46" s="16">
        <v>0.31992999999999999</v>
      </c>
      <c r="AK46" s="16">
        <v>0.32094200000000001</v>
      </c>
      <c r="AL46" s="16">
        <v>0.32178699999999999</v>
      </c>
      <c r="AM46" s="12">
        <v>1.438E-3</v>
      </c>
    </row>
    <row r="47" spans="1:39" ht="15" customHeight="1" x14ac:dyDescent="0.25">
      <c r="A47" s="11" t="s">
        <v>132</v>
      </c>
      <c r="B47" s="14" t="s">
        <v>93</v>
      </c>
      <c r="C47" s="16">
        <v>0.30700499999999997</v>
      </c>
      <c r="D47" s="16">
        <v>0.31648599999999999</v>
      </c>
      <c r="E47" s="16">
        <v>0.32095499999999999</v>
      </c>
      <c r="F47" s="16">
        <v>0.32197700000000001</v>
      </c>
      <c r="G47" s="16">
        <v>0.32146599999999997</v>
      </c>
      <c r="H47" s="16">
        <v>0.32151099999999999</v>
      </c>
      <c r="I47" s="16">
        <v>0.32367299999999999</v>
      </c>
      <c r="J47" s="16">
        <v>0.32756400000000002</v>
      </c>
      <c r="K47" s="16">
        <v>0.33208100000000002</v>
      </c>
      <c r="L47" s="16">
        <v>0.336254</v>
      </c>
      <c r="M47" s="16">
        <v>0.33997100000000002</v>
      </c>
      <c r="N47" s="16">
        <v>0.343302</v>
      </c>
      <c r="O47" s="16">
        <v>0.34524700000000003</v>
      </c>
      <c r="P47" s="16">
        <v>0.34776099999999999</v>
      </c>
      <c r="Q47" s="16">
        <v>0.35106100000000001</v>
      </c>
      <c r="R47" s="16">
        <v>0.35506900000000002</v>
      </c>
      <c r="S47" s="16">
        <v>0.35916100000000001</v>
      </c>
      <c r="T47" s="16">
        <v>0.36351299999999998</v>
      </c>
      <c r="U47" s="16">
        <v>0.368203</v>
      </c>
      <c r="V47" s="16">
        <v>0.37290200000000001</v>
      </c>
      <c r="W47" s="16">
        <v>0.37710399999999999</v>
      </c>
      <c r="X47" s="16">
        <v>0.38133299999999998</v>
      </c>
      <c r="Y47" s="16">
        <v>0.38552999999999998</v>
      </c>
      <c r="Z47" s="16">
        <v>0.39001799999999998</v>
      </c>
      <c r="AA47" s="16">
        <v>0.39416600000000002</v>
      </c>
      <c r="AB47" s="16">
        <v>0.39865200000000001</v>
      </c>
      <c r="AC47" s="16">
        <v>0.40315699999999999</v>
      </c>
      <c r="AD47" s="16">
        <v>0.40744599999999997</v>
      </c>
      <c r="AE47" s="16">
        <v>0.41150599999999998</v>
      </c>
      <c r="AF47" s="16">
        <v>0.41550799999999999</v>
      </c>
      <c r="AG47" s="16">
        <v>0.419547</v>
      </c>
      <c r="AH47" s="16">
        <v>0.423678</v>
      </c>
      <c r="AI47" s="16">
        <v>0.42789300000000002</v>
      </c>
      <c r="AJ47" s="16">
        <v>0.431871</v>
      </c>
      <c r="AK47" s="16">
        <v>0.43596499999999999</v>
      </c>
      <c r="AL47" s="16">
        <v>0.43989699999999998</v>
      </c>
      <c r="AM47" s="12">
        <v>9.7310000000000001E-3</v>
      </c>
    </row>
    <row r="48" spans="1:39" ht="15" customHeight="1" x14ac:dyDescent="0.25">
      <c r="A48" s="11" t="s">
        <v>131</v>
      </c>
      <c r="B48" s="14" t="s">
        <v>130</v>
      </c>
      <c r="C48" s="16">
        <v>1.026232</v>
      </c>
      <c r="D48" s="16">
        <v>0.94322700000000004</v>
      </c>
      <c r="E48" s="16">
        <v>0.96548699999999998</v>
      </c>
      <c r="F48" s="16">
        <v>0.95932600000000001</v>
      </c>
      <c r="G48" s="16">
        <v>0.94913400000000003</v>
      </c>
      <c r="H48" s="16">
        <v>0.94036200000000003</v>
      </c>
      <c r="I48" s="16">
        <v>0.93765200000000004</v>
      </c>
      <c r="J48" s="16">
        <v>0.94676099999999996</v>
      </c>
      <c r="K48" s="16">
        <v>0.95959300000000003</v>
      </c>
      <c r="L48" s="16">
        <v>0.97350599999999998</v>
      </c>
      <c r="M48" s="16">
        <v>0.98922600000000005</v>
      </c>
      <c r="N48" s="16">
        <v>1.007028</v>
      </c>
      <c r="O48" s="16">
        <v>1.022553</v>
      </c>
      <c r="P48" s="16">
        <v>1.039655</v>
      </c>
      <c r="Q48" s="16">
        <v>1.058565</v>
      </c>
      <c r="R48" s="16">
        <v>1.0801289999999999</v>
      </c>
      <c r="S48" s="16">
        <v>1.102665</v>
      </c>
      <c r="T48" s="16">
        <v>1.1265069999999999</v>
      </c>
      <c r="U48" s="16">
        <v>1.1517059999999999</v>
      </c>
      <c r="V48" s="16">
        <v>1.177127</v>
      </c>
      <c r="W48" s="16">
        <v>1.20211</v>
      </c>
      <c r="X48" s="16">
        <v>1.2282120000000001</v>
      </c>
      <c r="Y48" s="16">
        <v>1.2553970000000001</v>
      </c>
      <c r="Z48" s="16">
        <v>1.2841119999999999</v>
      </c>
      <c r="AA48" s="16">
        <v>1.3139259999999999</v>
      </c>
      <c r="AB48" s="16">
        <v>1.345763</v>
      </c>
      <c r="AC48" s="16">
        <v>1.3786799999999999</v>
      </c>
      <c r="AD48" s="16">
        <v>1.4128350000000001</v>
      </c>
      <c r="AE48" s="16">
        <v>1.4487110000000001</v>
      </c>
      <c r="AF48" s="16">
        <v>1.487147</v>
      </c>
      <c r="AG48" s="16">
        <v>1.5253620000000001</v>
      </c>
      <c r="AH48" s="16">
        <v>1.563631</v>
      </c>
      <c r="AI48" s="16">
        <v>1.6024020000000001</v>
      </c>
      <c r="AJ48" s="16">
        <v>1.640671</v>
      </c>
      <c r="AK48" s="16">
        <v>1.679127</v>
      </c>
      <c r="AL48" s="16">
        <v>1.7178009999999999</v>
      </c>
      <c r="AM48" s="12">
        <v>1.7788999999999999E-2</v>
      </c>
    </row>
    <row r="49" spans="1:39" ht="15" customHeight="1" x14ac:dyDescent="0.2">
      <c r="A49" s="11" t="s">
        <v>129</v>
      </c>
      <c r="B49" s="10" t="s">
        <v>106</v>
      </c>
      <c r="C49" s="15">
        <v>3.3011520000000001</v>
      </c>
      <c r="D49" s="15">
        <v>3.2267519999999998</v>
      </c>
      <c r="E49" s="15">
        <v>3.325834</v>
      </c>
      <c r="F49" s="15">
        <v>3.318756</v>
      </c>
      <c r="G49" s="15">
        <v>3.273736</v>
      </c>
      <c r="H49" s="15">
        <v>3.2323849999999998</v>
      </c>
      <c r="I49" s="15">
        <v>3.2141679999999999</v>
      </c>
      <c r="J49" s="15">
        <v>3.2187399999999999</v>
      </c>
      <c r="K49" s="15">
        <v>3.2250040000000002</v>
      </c>
      <c r="L49" s="15">
        <v>3.231071</v>
      </c>
      <c r="M49" s="15">
        <v>3.2370420000000002</v>
      </c>
      <c r="N49" s="15">
        <v>3.2442709999999999</v>
      </c>
      <c r="O49" s="15">
        <v>3.244186</v>
      </c>
      <c r="P49" s="15">
        <v>3.2474280000000002</v>
      </c>
      <c r="Q49" s="15">
        <v>3.2552349999999999</v>
      </c>
      <c r="R49" s="15">
        <v>3.2691319999999999</v>
      </c>
      <c r="S49" s="15">
        <v>3.2852589999999999</v>
      </c>
      <c r="T49" s="15">
        <v>3.3040470000000002</v>
      </c>
      <c r="U49" s="15">
        <v>3.3259240000000001</v>
      </c>
      <c r="V49" s="15">
        <v>3.3474469999999998</v>
      </c>
      <c r="W49" s="15">
        <v>3.3644229999999999</v>
      </c>
      <c r="X49" s="15">
        <v>3.3833470000000001</v>
      </c>
      <c r="Y49" s="15">
        <v>3.403905</v>
      </c>
      <c r="Z49" s="15">
        <v>3.427597</v>
      </c>
      <c r="AA49" s="15">
        <v>3.4520420000000001</v>
      </c>
      <c r="AB49" s="15">
        <v>3.480521</v>
      </c>
      <c r="AC49" s="15">
        <v>3.5099680000000002</v>
      </c>
      <c r="AD49" s="15">
        <v>3.5389599999999999</v>
      </c>
      <c r="AE49" s="15">
        <v>3.567882</v>
      </c>
      <c r="AF49" s="15">
        <v>3.5987979999999999</v>
      </c>
      <c r="AG49" s="15">
        <v>3.6292439999999999</v>
      </c>
      <c r="AH49" s="15">
        <v>3.6600429999999999</v>
      </c>
      <c r="AI49" s="15">
        <v>3.6919400000000002</v>
      </c>
      <c r="AJ49" s="15">
        <v>3.7223470000000001</v>
      </c>
      <c r="AK49" s="15">
        <v>3.753978</v>
      </c>
      <c r="AL49" s="15">
        <v>3.7851219999999999</v>
      </c>
      <c r="AM49" s="8">
        <v>4.705E-3</v>
      </c>
    </row>
    <row r="51" spans="1:39" ht="15" customHeight="1" x14ac:dyDescent="0.2">
      <c r="B51" s="10" t="s">
        <v>128</v>
      </c>
    </row>
    <row r="52" spans="1:39" ht="15" customHeight="1" x14ac:dyDescent="0.25">
      <c r="A52" s="11" t="s">
        <v>127</v>
      </c>
      <c r="B52" s="14" t="s">
        <v>101</v>
      </c>
      <c r="C52" s="16">
        <v>0.24252499999999999</v>
      </c>
      <c r="D52" s="16">
        <v>0.24407200000000001</v>
      </c>
      <c r="E52" s="16">
        <v>0.25809799999999999</v>
      </c>
      <c r="F52" s="16">
        <v>0.248054</v>
      </c>
      <c r="G52" s="16">
        <v>0.24132600000000001</v>
      </c>
      <c r="H52" s="16">
        <v>0.23750099999999999</v>
      </c>
      <c r="I52" s="16">
        <v>0.235009</v>
      </c>
      <c r="J52" s="16">
        <v>0.23285</v>
      </c>
      <c r="K52" s="16">
        <v>0.23039299999999999</v>
      </c>
      <c r="L52" s="16">
        <v>0.22784299999999999</v>
      </c>
      <c r="M52" s="16">
        <v>0.22490099999999999</v>
      </c>
      <c r="N52" s="16">
        <v>0.222025</v>
      </c>
      <c r="O52" s="16">
        <v>0.21943099999999999</v>
      </c>
      <c r="P52" s="16">
        <v>0.21726000000000001</v>
      </c>
      <c r="Q52" s="16">
        <v>0.21506900000000001</v>
      </c>
      <c r="R52" s="16">
        <v>0.21254300000000001</v>
      </c>
      <c r="S52" s="16">
        <v>0.20990600000000001</v>
      </c>
      <c r="T52" s="16">
        <v>0.20721700000000001</v>
      </c>
      <c r="U52" s="16">
        <v>0.20506099999999999</v>
      </c>
      <c r="V52" s="16">
        <v>0.20294200000000001</v>
      </c>
      <c r="W52" s="16">
        <v>0.200874</v>
      </c>
      <c r="X52" s="16">
        <v>0.198467</v>
      </c>
      <c r="Y52" s="16">
        <v>0.19634099999999999</v>
      </c>
      <c r="Z52" s="16">
        <v>0.19439699999999999</v>
      </c>
      <c r="AA52" s="16">
        <v>0.192355</v>
      </c>
      <c r="AB52" s="16">
        <v>0.19034300000000001</v>
      </c>
      <c r="AC52" s="16">
        <v>0.188495</v>
      </c>
      <c r="AD52" s="16">
        <v>0.18679799999999999</v>
      </c>
      <c r="AE52" s="16">
        <v>0.18517400000000001</v>
      </c>
      <c r="AF52" s="16">
        <v>0.18351999999999999</v>
      </c>
      <c r="AG52" s="16">
        <v>0.18181600000000001</v>
      </c>
      <c r="AH52" s="16">
        <v>0.179955</v>
      </c>
      <c r="AI52" s="16">
        <v>0.17797299999999999</v>
      </c>
      <c r="AJ52" s="16">
        <v>0.17607500000000001</v>
      </c>
      <c r="AK52" s="16">
        <v>0.174239</v>
      </c>
      <c r="AL52" s="16">
        <v>0.172316</v>
      </c>
      <c r="AM52" s="12">
        <v>-1.0187E-2</v>
      </c>
    </row>
    <row r="53" spans="1:39" ht="15" customHeight="1" x14ac:dyDescent="0.25">
      <c r="A53" s="11" t="s">
        <v>126</v>
      </c>
      <c r="B53" s="14" t="s">
        <v>97</v>
      </c>
      <c r="C53" s="16">
        <v>1.245E-3</v>
      </c>
      <c r="D53" s="16">
        <v>1.335E-3</v>
      </c>
      <c r="E53" s="16">
        <v>1.358E-3</v>
      </c>
      <c r="F53" s="16">
        <v>1.3359999999999999E-3</v>
      </c>
      <c r="G53" s="16">
        <v>1.3129999999999999E-3</v>
      </c>
      <c r="H53" s="16">
        <v>1.304E-3</v>
      </c>
      <c r="I53" s="16">
        <v>1.3029999999999999E-3</v>
      </c>
      <c r="J53" s="16">
        <v>1.304E-3</v>
      </c>
      <c r="K53" s="16">
        <v>1.304E-3</v>
      </c>
      <c r="L53" s="16">
        <v>1.304E-3</v>
      </c>
      <c r="M53" s="16">
        <v>1.302E-3</v>
      </c>
      <c r="N53" s="16">
        <v>1.2999999999999999E-3</v>
      </c>
      <c r="O53" s="16">
        <v>1.2999999999999999E-3</v>
      </c>
      <c r="P53" s="16">
        <v>1.302E-3</v>
      </c>
      <c r="Q53" s="16">
        <v>1.304E-3</v>
      </c>
      <c r="R53" s="16">
        <v>1.3029999999999999E-3</v>
      </c>
      <c r="S53" s="16">
        <v>1.302E-3</v>
      </c>
      <c r="T53" s="16">
        <v>1.2999999999999999E-3</v>
      </c>
      <c r="U53" s="16">
        <v>1.302E-3</v>
      </c>
      <c r="V53" s="16">
        <v>1.304E-3</v>
      </c>
      <c r="W53" s="16">
        <v>1.3060000000000001E-3</v>
      </c>
      <c r="X53" s="16">
        <v>1.3060000000000001E-3</v>
      </c>
      <c r="Y53" s="16">
        <v>1.307E-3</v>
      </c>
      <c r="Z53" s="16">
        <v>1.31E-3</v>
      </c>
      <c r="AA53" s="16">
        <v>1.312E-3</v>
      </c>
      <c r="AB53" s="16">
        <v>1.3140000000000001E-3</v>
      </c>
      <c r="AC53" s="16">
        <v>1.317E-3</v>
      </c>
      <c r="AD53" s="16">
        <v>1.3209999999999999E-3</v>
      </c>
      <c r="AE53" s="16">
        <v>1.3259999999999999E-3</v>
      </c>
      <c r="AF53" s="16">
        <v>1.3309999999999999E-3</v>
      </c>
      <c r="AG53" s="16">
        <v>1.335E-3</v>
      </c>
      <c r="AH53" s="16">
        <v>1.3370000000000001E-3</v>
      </c>
      <c r="AI53" s="16">
        <v>1.3389999999999999E-3</v>
      </c>
      <c r="AJ53" s="16">
        <v>1.3420000000000001E-3</v>
      </c>
      <c r="AK53" s="16">
        <v>1.3450000000000001E-3</v>
      </c>
      <c r="AL53" s="16">
        <v>1.348E-3</v>
      </c>
      <c r="AM53" s="12">
        <v>2.7700000000000001E-4</v>
      </c>
    </row>
    <row r="54" spans="1:39" ht="15" customHeight="1" x14ac:dyDescent="0.25">
      <c r="A54" s="11" t="s">
        <v>125</v>
      </c>
      <c r="B54" s="14" t="s">
        <v>124</v>
      </c>
      <c r="C54" s="16">
        <v>0.10057000000000001</v>
      </c>
      <c r="D54" s="16">
        <v>0.16109299999999999</v>
      </c>
      <c r="E54" s="16">
        <v>0.18296200000000001</v>
      </c>
      <c r="F54" s="16">
        <v>0.18008299999999999</v>
      </c>
      <c r="G54" s="16">
        <v>0.17690700000000001</v>
      </c>
      <c r="H54" s="16">
        <v>0.175788</v>
      </c>
      <c r="I54" s="16">
        <v>0.17565500000000001</v>
      </c>
      <c r="J54" s="16">
        <v>0.17585000000000001</v>
      </c>
      <c r="K54" s="16">
        <v>0.17580399999999999</v>
      </c>
      <c r="L54" s="16">
        <v>0.17560799999999999</v>
      </c>
      <c r="M54" s="16">
        <v>0.175067</v>
      </c>
      <c r="N54" s="16">
        <v>0.17455699999999999</v>
      </c>
      <c r="O54" s="16">
        <v>0.17424700000000001</v>
      </c>
      <c r="P54" s="16">
        <v>0.17429900000000001</v>
      </c>
      <c r="Q54" s="16">
        <v>0.17430799999999999</v>
      </c>
      <c r="R54" s="16">
        <v>0.174037</v>
      </c>
      <c r="S54" s="16">
        <v>0.17365900000000001</v>
      </c>
      <c r="T54" s="16">
        <v>0.173234</v>
      </c>
      <c r="U54" s="16">
        <v>0.17324700000000001</v>
      </c>
      <c r="V54" s="16">
        <v>0.17326</v>
      </c>
      <c r="W54" s="16">
        <v>0.173345</v>
      </c>
      <c r="X54" s="16">
        <v>0.173121</v>
      </c>
      <c r="Y54" s="16">
        <v>0.17314599999999999</v>
      </c>
      <c r="Z54" s="16">
        <v>0.17330599999999999</v>
      </c>
      <c r="AA54" s="16">
        <v>0.17338899999999999</v>
      </c>
      <c r="AB54" s="16">
        <v>0.173486</v>
      </c>
      <c r="AC54" s="16">
        <v>0.17371700000000001</v>
      </c>
      <c r="AD54" s="16">
        <v>0.17411199999999999</v>
      </c>
      <c r="AE54" s="16">
        <v>0.17455399999999999</v>
      </c>
      <c r="AF54" s="16">
        <v>0.17497699999999999</v>
      </c>
      <c r="AG54" s="16">
        <v>0.17532</v>
      </c>
      <c r="AH54" s="16">
        <v>0.17554400000000001</v>
      </c>
      <c r="AI54" s="16">
        <v>0.175651</v>
      </c>
      <c r="AJ54" s="16">
        <v>0.17583499999999999</v>
      </c>
      <c r="AK54" s="16">
        <v>0.17604300000000001</v>
      </c>
      <c r="AL54" s="16">
        <v>0.17616299999999999</v>
      </c>
      <c r="AM54" s="12">
        <v>2.6340000000000001E-3</v>
      </c>
    </row>
    <row r="55" spans="1:39" ht="15" customHeight="1" x14ac:dyDescent="0.2">
      <c r="A55" s="11" t="s">
        <v>123</v>
      </c>
      <c r="B55" s="10" t="s">
        <v>106</v>
      </c>
      <c r="C55" s="15">
        <v>0.34433999999999998</v>
      </c>
      <c r="D55" s="15">
        <v>0.40649999999999997</v>
      </c>
      <c r="E55" s="15">
        <v>0.44241799999999998</v>
      </c>
      <c r="F55" s="15">
        <v>0.42947400000000002</v>
      </c>
      <c r="G55" s="15">
        <v>0.419545</v>
      </c>
      <c r="H55" s="15">
        <v>0.41459400000000002</v>
      </c>
      <c r="I55" s="15">
        <v>0.411966</v>
      </c>
      <c r="J55" s="15">
        <v>0.41000300000000001</v>
      </c>
      <c r="K55" s="15">
        <v>0.407501</v>
      </c>
      <c r="L55" s="15">
        <v>0.40475499999999998</v>
      </c>
      <c r="M55" s="15">
        <v>0.40127000000000002</v>
      </c>
      <c r="N55" s="15">
        <v>0.39788299999999999</v>
      </c>
      <c r="O55" s="15">
        <v>0.394978</v>
      </c>
      <c r="P55" s="15">
        <v>0.39286100000000002</v>
      </c>
      <c r="Q55" s="15">
        <v>0.39068000000000003</v>
      </c>
      <c r="R55" s="15">
        <v>0.38788400000000001</v>
      </c>
      <c r="S55" s="15">
        <v>0.38486700000000001</v>
      </c>
      <c r="T55" s="15">
        <v>0.38175199999999998</v>
      </c>
      <c r="U55" s="15">
        <v>0.37961</v>
      </c>
      <c r="V55" s="15">
        <v>0.37750699999999998</v>
      </c>
      <c r="W55" s="15">
        <v>0.37552600000000003</v>
      </c>
      <c r="X55" s="15">
        <v>0.372894</v>
      </c>
      <c r="Y55" s="15">
        <v>0.37079400000000001</v>
      </c>
      <c r="Z55" s="15">
        <v>0.36901299999999998</v>
      </c>
      <c r="AA55" s="15">
        <v>0.36705700000000002</v>
      </c>
      <c r="AB55" s="15">
        <v>0.36514400000000002</v>
      </c>
      <c r="AC55" s="15">
        <v>0.36352899999999999</v>
      </c>
      <c r="AD55" s="15">
        <v>0.362232</v>
      </c>
      <c r="AE55" s="15">
        <v>0.36105399999999999</v>
      </c>
      <c r="AF55" s="15">
        <v>0.35982799999999998</v>
      </c>
      <c r="AG55" s="15">
        <v>0.35847000000000001</v>
      </c>
      <c r="AH55" s="15">
        <v>0.35683599999999999</v>
      </c>
      <c r="AI55" s="15">
        <v>0.35496299999999997</v>
      </c>
      <c r="AJ55" s="15">
        <v>0.35325299999999998</v>
      </c>
      <c r="AK55" s="15">
        <v>0.351628</v>
      </c>
      <c r="AL55" s="15">
        <v>0.349827</v>
      </c>
      <c r="AM55" s="8">
        <v>-4.4060000000000002E-3</v>
      </c>
    </row>
    <row r="57" spans="1:39" ht="15" customHeight="1" x14ac:dyDescent="0.25">
      <c r="A57" s="11" t="s">
        <v>122</v>
      </c>
      <c r="B57" s="14" t="s">
        <v>121</v>
      </c>
      <c r="C57" s="16">
        <v>0.13147900000000001</v>
      </c>
      <c r="D57" s="16">
        <v>0.13147900000000001</v>
      </c>
      <c r="E57" s="16">
        <v>0.13147900000000001</v>
      </c>
      <c r="F57" s="16">
        <v>0.13147900000000001</v>
      </c>
      <c r="G57" s="16">
        <v>0.13147900000000001</v>
      </c>
      <c r="H57" s="16">
        <v>0.13147900000000001</v>
      </c>
      <c r="I57" s="16">
        <v>0.13147900000000001</v>
      </c>
      <c r="J57" s="16">
        <v>0.13147900000000001</v>
      </c>
      <c r="K57" s="16">
        <v>0.13147900000000001</v>
      </c>
      <c r="L57" s="16">
        <v>0.13147900000000001</v>
      </c>
      <c r="M57" s="16">
        <v>0.13147900000000001</v>
      </c>
      <c r="N57" s="16">
        <v>0.13147900000000001</v>
      </c>
      <c r="O57" s="16">
        <v>0.13147900000000001</v>
      </c>
      <c r="P57" s="16">
        <v>0.13147900000000001</v>
      </c>
      <c r="Q57" s="16">
        <v>0.13147900000000001</v>
      </c>
      <c r="R57" s="16">
        <v>0.13147900000000001</v>
      </c>
      <c r="S57" s="16">
        <v>0.13147900000000001</v>
      </c>
      <c r="T57" s="16">
        <v>0.13147900000000001</v>
      </c>
      <c r="U57" s="16">
        <v>0.13147900000000001</v>
      </c>
      <c r="V57" s="16">
        <v>0.13147900000000001</v>
      </c>
      <c r="W57" s="16">
        <v>0.13147900000000001</v>
      </c>
      <c r="X57" s="16">
        <v>0.13147900000000001</v>
      </c>
      <c r="Y57" s="16">
        <v>0.13147900000000001</v>
      </c>
      <c r="Z57" s="16">
        <v>0.13147900000000001</v>
      </c>
      <c r="AA57" s="16">
        <v>0.13147900000000001</v>
      </c>
      <c r="AB57" s="16">
        <v>0.13147900000000001</v>
      </c>
      <c r="AC57" s="16">
        <v>0.13147900000000001</v>
      </c>
      <c r="AD57" s="16">
        <v>0.13147900000000001</v>
      </c>
      <c r="AE57" s="16">
        <v>0.13147900000000001</v>
      </c>
      <c r="AF57" s="16">
        <v>0.13147900000000001</v>
      </c>
      <c r="AG57" s="16">
        <v>0.13147900000000001</v>
      </c>
      <c r="AH57" s="16">
        <v>0.13147900000000001</v>
      </c>
      <c r="AI57" s="16">
        <v>0.13147900000000001</v>
      </c>
      <c r="AJ57" s="16">
        <v>0.13147900000000001</v>
      </c>
      <c r="AK57" s="16">
        <v>0.13147900000000001</v>
      </c>
      <c r="AL57" s="16">
        <v>0.13147900000000001</v>
      </c>
      <c r="AM57" s="12">
        <v>0</v>
      </c>
    </row>
    <row r="58" spans="1:39" ht="15" customHeight="1" x14ac:dyDescent="0.25">
      <c r="A58" s="11" t="s">
        <v>120</v>
      </c>
      <c r="B58" s="14" t="s">
        <v>119</v>
      </c>
      <c r="C58" s="16">
        <v>0.257521</v>
      </c>
      <c r="D58" s="16">
        <v>0.35941000000000001</v>
      </c>
      <c r="E58" s="16">
        <v>0.32481700000000002</v>
      </c>
      <c r="F58" s="16">
        <v>0.32022400000000001</v>
      </c>
      <c r="G58" s="16">
        <v>0.32999299999999998</v>
      </c>
      <c r="H58" s="16">
        <v>0.345586</v>
      </c>
      <c r="I58" s="16">
        <v>0.36297600000000002</v>
      </c>
      <c r="J58" s="16">
        <v>0.36394599999999999</v>
      </c>
      <c r="K58" s="16">
        <v>0.364315</v>
      </c>
      <c r="L58" s="16">
        <v>0.366315</v>
      </c>
      <c r="M58" s="16">
        <v>0.36776399999999998</v>
      </c>
      <c r="N58" s="16">
        <v>0.36949599999999999</v>
      </c>
      <c r="O58" s="16">
        <v>0.37236399999999997</v>
      </c>
      <c r="P58" s="16">
        <v>0.37655300000000003</v>
      </c>
      <c r="Q58" s="16">
        <v>0.37918400000000002</v>
      </c>
      <c r="R58" s="16">
        <v>0.38052000000000002</v>
      </c>
      <c r="S58" s="16">
        <v>0.38082300000000002</v>
      </c>
      <c r="T58" s="16">
        <v>0.38131399999999999</v>
      </c>
      <c r="U58" s="16">
        <v>0.38594099999999998</v>
      </c>
      <c r="V58" s="16">
        <v>0.38766099999999998</v>
      </c>
      <c r="W58" s="16">
        <v>0.390901</v>
      </c>
      <c r="X58" s="16">
        <v>0.39093600000000001</v>
      </c>
      <c r="Y58" s="16">
        <v>0.39430500000000002</v>
      </c>
      <c r="Z58" s="16">
        <v>0.39687299999999998</v>
      </c>
      <c r="AA58" s="16">
        <v>0.39805600000000002</v>
      </c>
      <c r="AB58" s="16">
        <v>0.40079799999999999</v>
      </c>
      <c r="AC58" s="16">
        <v>0.40309200000000001</v>
      </c>
      <c r="AD58" s="16">
        <v>0.40720899999999999</v>
      </c>
      <c r="AE58" s="16">
        <v>0.410582</v>
      </c>
      <c r="AF58" s="16">
        <v>0.413829</v>
      </c>
      <c r="AG58" s="16">
        <v>0.417404</v>
      </c>
      <c r="AH58" s="16">
        <v>0.42008600000000001</v>
      </c>
      <c r="AI58" s="16">
        <v>0.42248000000000002</v>
      </c>
      <c r="AJ58" s="16">
        <v>0.42567500000000003</v>
      </c>
      <c r="AK58" s="16">
        <v>0.42863200000000001</v>
      </c>
      <c r="AL58" s="16">
        <v>0.430564</v>
      </c>
      <c r="AM58" s="12">
        <v>5.3270000000000001E-3</v>
      </c>
    </row>
    <row r="60" spans="1:39" ht="15" customHeight="1" x14ac:dyDescent="0.2">
      <c r="B60" s="10" t="s">
        <v>118</v>
      </c>
    </row>
    <row r="61" spans="1:39" ht="15" customHeight="1" x14ac:dyDescent="0.25">
      <c r="A61" s="11" t="s">
        <v>117</v>
      </c>
      <c r="B61" s="14" t="s">
        <v>101</v>
      </c>
      <c r="C61" s="16">
        <v>2.0010159999999999</v>
      </c>
      <c r="D61" s="16">
        <v>1.9919579999999999</v>
      </c>
      <c r="E61" s="16">
        <v>2.0855130000000002</v>
      </c>
      <c r="F61" s="16">
        <v>2.0757330000000001</v>
      </c>
      <c r="G61" s="16">
        <v>2.0371679999999999</v>
      </c>
      <c r="H61" s="16">
        <v>2.0029590000000002</v>
      </c>
      <c r="I61" s="16">
        <v>1.9827300000000001</v>
      </c>
      <c r="J61" s="16">
        <v>1.970477</v>
      </c>
      <c r="K61" s="16">
        <v>1.955767</v>
      </c>
      <c r="L61" s="16">
        <v>1.9404809999999999</v>
      </c>
      <c r="M61" s="16">
        <v>1.923645</v>
      </c>
      <c r="N61" s="16">
        <v>1.9063909999999999</v>
      </c>
      <c r="O61" s="16">
        <v>1.887095</v>
      </c>
      <c r="P61" s="16">
        <v>1.869019</v>
      </c>
      <c r="Q61" s="16">
        <v>1.8523750000000001</v>
      </c>
      <c r="R61" s="16">
        <v>1.837572</v>
      </c>
      <c r="S61" s="16">
        <v>1.8237350000000001</v>
      </c>
      <c r="T61" s="16">
        <v>1.810775</v>
      </c>
      <c r="U61" s="16">
        <v>1.7995000000000001</v>
      </c>
      <c r="V61" s="16">
        <v>1.787795</v>
      </c>
      <c r="W61" s="16">
        <v>1.7729269999999999</v>
      </c>
      <c r="X61" s="16">
        <v>1.758426</v>
      </c>
      <c r="Y61" s="16">
        <v>1.7448440000000001</v>
      </c>
      <c r="Z61" s="16">
        <v>1.732531</v>
      </c>
      <c r="AA61" s="16">
        <v>1.720118</v>
      </c>
      <c r="AB61" s="16">
        <v>1.7090609999999999</v>
      </c>
      <c r="AC61" s="16">
        <v>1.6980649999999999</v>
      </c>
      <c r="AD61" s="16">
        <v>1.6859170000000001</v>
      </c>
      <c r="AE61" s="16">
        <v>1.67266</v>
      </c>
      <c r="AF61" s="16">
        <v>1.658946</v>
      </c>
      <c r="AG61" s="16">
        <v>1.644935</v>
      </c>
      <c r="AH61" s="16">
        <v>1.6309279999999999</v>
      </c>
      <c r="AI61" s="16">
        <v>1.617218</v>
      </c>
      <c r="AJ61" s="16">
        <v>1.602948</v>
      </c>
      <c r="AK61" s="16">
        <v>1.5895079999999999</v>
      </c>
      <c r="AL61" s="16">
        <v>1.5755570000000001</v>
      </c>
      <c r="AM61" s="12">
        <v>-6.8739999999999999E-3</v>
      </c>
    </row>
    <row r="62" spans="1:39" ht="15" customHeight="1" x14ac:dyDescent="0.25">
      <c r="A62" s="11" t="s">
        <v>116</v>
      </c>
      <c r="B62" s="14" t="s">
        <v>99</v>
      </c>
      <c r="C62" s="16">
        <v>0.565307</v>
      </c>
      <c r="D62" s="16">
        <v>0.57988899999999999</v>
      </c>
      <c r="E62" s="16">
        <v>0.51841700000000002</v>
      </c>
      <c r="F62" s="16">
        <v>0.53322899999999995</v>
      </c>
      <c r="G62" s="16">
        <v>0.530914</v>
      </c>
      <c r="H62" s="16">
        <v>0.52752600000000005</v>
      </c>
      <c r="I62" s="16">
        <v>0.52487499999999998</v>
      </c>
      <c r="J62" s="16">
        <v>0.520903</v>
      </c>
      <c r="K62" s="16">
        <v>0.51830500000000002</v>
      </c>
      <c r="L62" s="16">
        <v>0.51681699999999997</v>
      </c>
      <c r="M62" s="16">
        <v>0.51477899999999999</v>
      </c>
      <c r="N62" s="16">
        <v>0.51260700000000003</v>
      </c>
      <c r="O62" s="16">
        <v>0.511042</v>
      </c>
      <c r="P62" s="16">
        <v>0.510127</v>
      </c>
      <c r="Q62" s="16">
        <v>0.50951299999999999</v>
      </c>
      <c r="R62" s="16">
        <v>0.50841700000000001</v>
      </c>
      <c r="S62" s="16">
        <v>0.50780000000000003</v>
      </c>
      <c r="T62" s="16">
        <v>0.50759500000000002</v>
      </c>
      <c r="U62" s="16">
        <v>0.50781799999999999</v>
      </c>
      <c r="V62" s="16">
        <v>0.50802899999999995</v>
      </c>
      <c r="W62" s="16">
        <v>0.50805100000000003</v>
      </c>
      <c r="X62" s="16">
        <v>0.507907</v>
      </c>
      <c r="Y62" s="16">
        <v>0.50779799999999997</v>
      </c>
      <c r="Z62" s="16">
        <v>0.50804199999999999</v>
      </c>
      <c r="AA62" s="16">
        <v>0.50837699999999997</v>
      </c>
      <c r="AB62" s="16">
        <v>0.50882799999999995</v>
      </c>
      <c r="AC62" s="16">
        <v>0.50951800000000003</v>
      </c>
      <c r="AD62" s="16">
        <v>0.51024000000000003</v>
      </c>
      <c r="AE62" s="16">
        <v>0.51070099999999996</v>
      </c>
      <c r="AF62" s="16">
        <v>0.51114599999999999</v>
      </c>
      <c r="AG62" s="16">
        <v>0.51170800000000005</v>
      </c>
      <c r="AH62" s="16">
        <v>0.51249599999999995</v>
      </c>
      <c r="AI62" s="16">
        <v>0.51343899999999998</v>
      </c>
      <c r="AJ62" s="16">
        <v>0.51431400000000005</v>
      </c>
      <c r="AK62" s="16">
        <v>0.51543300000000003</v>
      </c>
      <c r="AL62" s="16">
        <v>0.51674200000000003</v>
      </c>
      <c r="AM62" s="12">
        <v>-3.385E-3</v>
      </c>
    </row>
    <row r="63" spans="1:39" ht="15" customHeight="1" x14ac:dyDescent="0.25">
      <c r="A63" s="11" t="s">
        <v>115</v>
      </c>
      <c r="B63" s="14" t="s">
        <v>97</v>
      </c>
      <c r="C63" s="16">
        <v>0.31842999999999999</v>
      </c>
      <c r="D63" s="16">
        <v>0.32457900000000001</v>
      </c>
      <c r="E63" s="16">
        <v>0.32585700000000001</v>
      </c>
      <c r="F63" s="16">
        <v>0.32356800000000002</v>
      </c>
      <c r="G63" s="16">
        <v>0.32000400000000001</v>
      </c>
      <c r="H63" s="16">
        <v>0.31653199999999998</v>
      </c>
      <c r="I63" s="16">
        <v>0.31526300000000002</v>
      </c>
      <c r="J63" s="16">
        <v>0.31547500000000001</v>
      </c>
      <c r="K63" s="16">
        <v>0.31631900000000002</v>
      </c>
      <c r="L63" s="16">
        <v>0.31703399999999998</v>
      </c>
      <c r="M63" s="16">
        <v>0.31739000000000001</v>
      </c>
      <c r="N63" s="16">
        <v>0.31767499999999999</v>
      </c>
      <c r="O63" s="16">
        <v>0.31678699999999999</v>
      </c>
      <c r="P63" s="16">
        <v>0.31636300000000001</v>
      </c>
      <c r="Q63" s="16">
        <v>0.31647900000000001</v>
      </c>
      <c r="R63" s="16">
        <v>0.31707000000000002</v>
      </c>
      <c r="S63" s="16">
        <v>0.317803</v>
      </c>
      <c r="T63" s="16">
        <v>0.31875500000000001</v>
      </c>
      <c r="U63" s="16">
        <v>0.31998100000000002</v>
      </c>
      <c r="V63" s="16">
        <v>0.32115899999999997</v>
      </c>
      <c r="W63" s="16">
        <v>0.32186100000000001</v>
      </c>
      <c r="X63" s="16">
        <v>0.32262999999999997</v>
      </c>
      <c r="Y63" s="16">
        <v>0.32339800000000002</v>
      </c>
      <c r="Z63" s="16">
        <v>0.32441700000000001</v>
      </c>
      <c r="AA63" s="16">
        <v>0.32548700000000003</v>
      </c>
      <c r="AB63" s="16">
        <v>0.32687300000000002</v>
      </c>
      <c r="AC63" s="16">
        <v>0.32827000000000001</v>
      </c>
      <c r="AD63" s="16">
        <v>0.32945999999999998</v>
      </c>
      <c r="AE63" s="16">
        <v>0.33026299999999997</v>
      </c>
      <c r="AF63" s="16">
        <v>0.33097900000000002</v>
      </c>
      <c r="AG63" s="16">
        <v>0.331708</v>
      </c>
      <c r="AH63" s="16">
        <v>0.33249600000000001</v>
      </c>
      <c r="AI63" s="16">
        <v>0.33335900000000002</v>
      </c>
      <c r="AJ63" s="16">
        <v>0.33412900000000001</v>
      </c>
      <c r="AK63" s="16">
        <v>0.33504499999999998</v>
      </c>
      <c r="AL63" s="16">
        <v>0.33579399999999998</v>
      </c>
      <c r="AM63" s="12">
        <v>1E-3</v>
      </c>
    </row>
    <row r="64" spans="1:39" ht="15" customHeight="1" x14ac:dyDescent="0.25">
      <c r="A64" s="11" t="s">
        <v>114</v>
      </c>
      <c r="B64" s="14" t="s">
        <v>95</v>
      </c>
      <c r="C64" s="16">
        <v>0.52037299999999997</v>
      </c>
      <c r="D64" s="16">
        <v>0.51978100000000005</v>
      </c>
      <c r="E64" s="16">
        <v>0.51862200000000003</v>
      </c>
      <c r="F64" s="16">
        <v>0.51742500000000002</v>
      </c>
      <c r="G64" s="16">
        <v>0.51517000000000002</v>
      </c>
      <c r="H64" s="16">
        <v>0.51093299999999997</v>
      </c>
      <c r="I64" s="16">
        <v>0.50719899999999996</v>
      </c>
      <c r="J64" s="16">
        <v>0.50086600000000003</v>
      </c>
      <c r="K64" s="16">
        <v>0.495755</v>
      </c>
      <c r="L64" s="16">
        <v>0.49238100000000001</v>
      </c>
      <c r="M64" s="16">
        <v>0.48838700000000002</v>
      </c>
      <c r="N64" s="16">
        <v>0.47611300000000001</v>
      </c>
      <c r="O64" s="16">
        <v>0.46501900000000002</v>
      </c>
      <c r="P64" s="16">
        <v>0.45505899999999999</v>
      </c>
      <c r="Q64" s="16">
        <v>0.44595299999999999</v>
      </c>
      <c r="R64" s="16">
        <v>0.43685099999999999</v>
      </c>
      <c r="S64" s="16">
        <v>0.42862699999999998</v>
      </c>
      <c r="T64" s="16">
        <v>0.42119299999999998</v>
      </c>
      <c r="U64" s="16">
        <v>0.414522</v>
      </c>
      <c r="V64" s="16">
        <v>0.40843699999999999</v>
      </c>
      <c r="W64" s="16">
        <v>0.40256599999999998</v>
      </c>
      <c r="X64" s="16">
        <v>0.39705800000000002</v>
      </c>
      <c r="Y64" s="16">
        <v>0.39213599999999998</v>
      </c>
      <c r="Z64" s="16">
        <v>0.38773800000000003</v>
      </c>
      <c r="AA64" s="16">
        <v>0.38379099999999999</v>
      </c>
      <c r="AB64" s="16">
        <v>0.37940400000000002</v>
      </c>
      <c r="AC64" s="16">
        <v>0.37557200000000002</v>
      </c>
      <c r="AD64" s="16">
        <v>0.37204100000000001</v>
      </c>
      <c r="AE64" s="16">
        <v>0.36874600000000002</v>
      </c>
      <c r="AF64" s="16">
        <v>0.365734</v>
      </c>
      <c r="AG64" s="16">
        <v>0.363124</v>
      </c>
      <c r="AH64" s="16">
        <v>0.360929</v>
      </c>
      <c r="AI64" s="16">
        <v>0.35909000000000002</v>
      </c>
      <c r="AJ64" s="16">
        <v>0.35764200000000002</v>
      </c>
      <c r="AK64" s="16">
        <v>0.35655300000000001</v>
      </c>
      <c r="AL64" s="16">
        <v>0.355715</v>
      </c>
      <c r="AM64" s="12">
        <v>-1.1093E-2</v>
      </c>
    </row>
    <row r="65" spans="1:39" ht="15" customHeight="1" x14ac:dyDescent="0.25">
      <c r="A65" s="11" t="s">
        <v>113</v>
      </c>
      <c r="B65" s="14" t="s">
        <v>93</v>
      </c>
      <c r="C65" s="16">
        <v>0.39000499999999999</v>
      </c>
      <c r="D65" s="16">
        <v>0.39886199999999999</v>
      </c>
      <c r="E65" s="16">
        <v>0.40266000000000002</v>
      </c>
      <c r="F65" s="16">
        <v>0.40314699999999998</v>
      </c>
      <c r="G65" s="16">
        <v>0.40199099999999999</v>
      </c>
      <c r="H65" s="16">
        <v>0.40133000000000002</v>
      </c>
      <c r="I65" s="16">
        <v>0.40282099999999998</v>
      </c>
      <c r="J65" s="16">
        <v>0.405831</v>
      </c>
      <c r="K65" s="16">
        <v>0.409555</v>
      </c>
      <c r="L65" s="16">
        <v>0.41314499999999998</v>
      </c>
      <c r="M65" s="16">
        <v>0.41621599999999997</v>
      </c>
      <c r="N65" s="16">
        <v>0.41886800000000002</v>
      </c>
      <c r="O65" s="16">
        <v>0.420207</v>
      </c>
      <c r="P65" s="16">
        <v>0.42220000000000002</v>
      </c>
      <c r="Q65" s="16">
        <v>0.42502000000000001</v>
      </c>
      <c r="R65" s="16">
        <v>0.42855399999999999</v>
      </c>
      <c r="S65" s="16">
        <v>0.43221100000000001</v>
      </c>
      <c r="T65" s="16">
        <v>0.43617600000000001</v>
      </c>
      <c r="U65" s="16">
        <v>0.44051699999999999</v>
      </c>
      <c r="V65" s="16">
        <v>0.44488299999999997</v>
      </c>
      <c r="W65" s="16">
        <v>0.44871</v>
      </c>
      <c r="X65" s="16">
        <v>0.45253599999999999</v>
      </c>
      <c r="Y65" s="16">
        <v>0.45635599999999998</v>
      </c>
      <c r="Z65" s="16">
        <v>0.460478</v>
      </c>
      <c r="AA65" s="16">
        <v>0.46426600000000001</v>
      </c>
      <c r="AB65" s="16">
        <v>0.46839599999999998</v>
      </c>
      <c r="AC65" s="16">
        <v>0.47255999999999998</v>
      </c>
      <c r="AD65" s="16">
        <v>0.476491</v>
      </c>
      <c r="AE65" s="16">
        <v>0.48016900000000001</v>
      </c>
      <c r="AF65" s="16">
        <v>0.48377300000000001</v>
      </c>
      <c r="AG65" s="16">
        <v>0.48741200000000001</v>
      </c>
      <c r="AH65" s="16">
        <v>0.491147</v>
      </c>
      <c r="AI65" s="16">
        <v>0.49496099999999998</v>
      </c>
      <c r="AJ65" s="16">
        <v>0.49853500000000001</v>
      </c>
      <c r="AK65" s="16">
        <v>0.50222599999999995</v>
      </c>
      <c r="AL65" s="16">
        <v>0.50574799999999998</v>
      </c>
      <c r="AM65" s="12">
        <v>7.0070000000000002E-3</v>
      </c>
    </row>
    <row r="66" spans="1:39" ht="15" customHeight="1" x14ac:dyDescent="0.25">
      <c r="A66" s="11" t="s">
        <v>112</v>
      </c>
      <c r="B66" s="14" t="s">
        <v>91</v>
      </c>
      <c r="C66" s="16">
        <v>0.52399899999999999</v>
      </c>
      <c r="D66" s="16">
        <v>0.51005199999999995</v>
      </c>
      <c r="E66" s="16">
        <v>0.50012400000000001</v>
      </c>
      <c r="F66" s="16">
        <v>0.49354799999999999</v>
      </c>
      <c r="G66" s="16">
        <v>0.48832799999999998</v>
      </c>
      <c r="H66" s="16">
        <v>0.47209400000000001</v>
      </c>
      <c r="I66" s="16">
        <v>0.45918199999999998</v>
      </c>
      <c r="J66" s="16">
        <v>0.441689</v>
      </c>
      <c r="K66" s="16">
        <v>0.42761300000000002</v>
      </c>
      <c r="L66" s="16">
        <v>0.41676200000000002</v>
      </c>
      <c r="M66" s="16">
        <v>0.40728500000000001</v>
      </c>
      <c r="N66" s="16">
        <v>0.39891100000000002</v>
      </c>
      <c r="O66" s="16">
        <v>0.39203700000000002</v>
      </c>
      <c r="P66" s="16">
        <v>0.386517</v>
      </c>
      <c r="Q66" s="16">
        <v>0.38195000000000001</v>
      </c>
      <c r="R66" s="16">
        <v>0.36840000000000001</v>
      </c>
      <c r="S66" s="16">
        <v>0.35689399999999999</v>
      </c>
      <c r="T66" s="16">
        <v>0.347163</v>
      </c>
      <c r="U66" s="16">
        <v>0.33890500000000001</v>
      </c>
      <c r="V66" s="16">
        <v>0.331818</v>
      </c>
      <c r="W66" s="16">
        <v>0.325463</v>
      </c>
      <c r="X66" s="16">
        <v>0.319859</v>
      </c>
      <c r="Y66" s="16">
        <v>0.31458700000000001</v>
      </c>
      <c r="Z66" s="16">
        <v>0.310031</v>
      </c>
      <c r="AA66" s="16">
        <v>0.30606699999999998</v>
      </c>
      <c r="AB66" s="16">
        <v>0.29829899999999998</v>
      </c>
      <c r="AC66" s="16">
        <v>0.291688</v>
      </c>
      <c r="AD66" s="16">
        <v>0.28576699999999999</v>
      </c>
      <c r="AE66" s="16">
        <v>0.28035900000000002</v>
      </c>
      <c r="AF66" s="16">
        <v>0.27553100000000003</v>
      </c>
      <c r="AG66" s="16">
        <v>0.27138499999999999</v>
      </c>
      <c r="AH66" s="16">
        <v>0.26790199999999997</v>
      </c>
      <c r="AI66" s="16">
        <v>0.26494400000000001</v>
      </c>
      <c r="AJ66" s="16">
        <v>0.26246599999999998</v>
      </c>
      <c r="AK66" s="16">
        <v>0.26042100000000001</v>
      </c>
      <c r="AL66" s="16">
        <v>0.25866</v>
      </c>
      <c r="AM66" s="12">
        <v>-1.9772000000000001E-2</v>
      </c>
    </row>
    <row r="67" spans="1:39" ht="15" customHeight="1" x14ac:dyDescent="0.25">
      <c r="A67" s="11" t="s">
        <v>111</v>
      </c>
      <c r="B67" s="14" t="s">
        <v>89</v>
      </c>
      <c r="C67" s="16">
        <v>0.63408900000000001</v>
      </c>
      <c r="D67" s="16">
        <v>0.63981100000000002</v>
      </c>
      <c r="E67" s="16">
        <v>0.64596399999999998</v>
      </c>
      <c r="F67" s="16">
        <v>0.64475300000000002</v>
      </c>
      <c r="G67" s="16">
        <v>0.64387399999999995</v>
      </c>
      <c r="H67" s="16">
        <v>0.64418200000000003</v>
      </c>
      <c r="I67" s="16">
        <v>0.64521099999999998</v>
      </c>
      <c r="J67" s="16">
        <v>0.64073599999999997</v>
      </c>
      <c r="K67" s="16">
        <v>0.63734500000000005</v>
      </c>
      <c r="L67" s="16">
        <v>0.63544599999999996</v>
      </c>
      <c r="M67" s="16">
        <v>0.629494</v>
      </c>
      <c r="N67" s="16">
        <v>0.624394</v>
      </c>
      <c r="O67" s="16">
        <v>0.62055400000000005</v>
      </c>
      <c r="P67" s="16">
        <v>0.617923</v>
      </c>
      <c r="Q67" s="16">
        <v>0.61627699999999996</v>
      </c>
      <c r="R67" s="16">
        <v>0.61064799999999997</v>
      </c>
      <c r="S67" s="16">
        <v>0.60628099999999996</v>
      </c>
      <c r="T67" s="16">
        <v>0.603043</v>
      </c>
      <c r="U67" s="16">
        <v>0.60086399999999995</v>
      </c>
      <c r="V67" s="16">
        <v>0.599553</v>
      </c>
      <c r="W67" s="16">
        <v>0.59875800000000001</v>
      </c>
      <c r="X67" s="16">
        <v>0.59845499999999996</v>
      </c>
      <c r="Y67" s="16">
        <v>0.59873399999999999</v>
      </c>
      <c r="Z67" s="16">
        <v>0.59957300000000002</v>
      </c>
      <c r="AA67" s="16">
        <v>0.60090900000000003</v>
      </c>
      <c r="AB67" s="16">
        <v>0.60235300000000003</v>
      </c>
      <c r="AC67" s="16">
        <v>0.60422200000000004</v>
      </c>
      <c r="AD67" s="16">
        <v>0.60634600000000005</v>
      </c>
      <c r="AE67" s="16">
        <v>0.60865800000000003</v>
      </c>
      <c r="AF67" s="16">
        <v>0.61115699999999995</v>
      </c>
      <c r="AG67" s="16">
        <v>0.61392400000000003</v>
      </c>
      <c r="AH67" s="16">
        <v>0.61696600000000001</v>
      </c>
      <c r="AI67" s="16">
        <v>0.62015200000000004</v>
      </c>
      <c r="AJ67" s="16">
        <v>0.62347799999999998</v>
      </c>
      <c r="AK67" s="16">
        <v>0.62693900000000002</v>
      </c>
      <c r="AL67" s="16">
        <v>0.63041599999999998</v>
      </c>
      <c r="AM67" s="12">
        <v>-4.35E-4</v>
      </c>
    </row>
    <row r="68" spans="1:39" ht="15" customHeight="1" x14ac:dyDescent="0.25">
      <c r="A68" s="11" t="s">
        <v>110</v>
      </c>
      <c r="B68" s="14" t="s">
        <v>87</v>
      </c>
      <c r="C68" s="16">
        <v>0.365338</v>
      </c>
      <c r="D68" s="16">
        <v>0.35452499999999998</v>
      </c>
      <c r="E68" s="16">
        <v>0.34451999999999999</v>
      </c>
      <c r="F68" s="16">
        <v>0.33538499999999999</v>
      </c>
      <c r="G68" s="16">
        <v>0.32769399999999999</v>
      </c>
      <c r="H68" s="16">
        <v>0.320629</v>
      </c>
      <c r="I68" s="16">
        <v>0.31425999999999998</v>
      </c>
      <c r="J68" s="16">
        <v>0.30872899999999998</v>
      </c>
      <c r="K68" s="16">
        <v>0.30390699999999998</v>
      </c>
      <c r="L68" s="16">
        <v>0.29994500000000002</v>
      </c>
      <c r="M68" s="16">
        <v>0.29664099999999999</v>
      </c>
      <c r="N68" s="16">
        <v>0.29400599999999999</v>
      </c>
      <c r="O68" s="16">
        <v>0.291796</v>
      </c>
      <c r="P68" s="16">
        <v>0.29047499999999998</v>
      </c>
      <c r="Q68" s="16">
        <v>0.28957500000000003</v>
      </c>
      <c r="R68" s="16">
        <v>0.28902099999999997</v>
      </c>
      <c r="S68" s="16">
        <v>0.28892699999999999</v>
      </c>
      <c r="T68" s="16">
        <v>0.28927799999999998</v>
      </c>
      <c r="U68" s="16">
        <v>0.28962399999999999</v>
      </c>
      <c r="V68" s="16">
        <v>0.289964</v>
      </c>
      <c r="W68" s="16">
        <v>0.29070699999999999</v>
      </c>
      <c r="X68" s="16">
        <v>0.29139799999999999</v>
      </c>
      <c r="Y68" s="16">
        <v>0.292078</v>
      </c>
      <c r="Z68" s="16">
        <v>0.29225800000000002</v>
      </c>
      <c r="AA68" s="16">
        <v>0.29242200000000002</v>
      </c>
      <c r="AB68" s="16">
        <v>0.29203600000000002</v>
      </c>
      <c r="AC68" s="16">
        <v>0.29164299999999999</v>
      </c>
      <c r="AD68" s="16">
        <v>0.29017300000000001</v>
      </c>
      <c r="AE68" s="16">
        <v>0.28863100000000003</v>
      </c>
      <c r="AF68" s="16">
        <v>0.285997</v>
      </c>
      <c r="AG68" s="16">
        <v>0.282804</v>
      </c>
      <c r="AH68" s="16">
        <v>0.27851799999999999</v>
      </c>
      <c r="AI68" s="16">
        <v>0.27308100000000002</v>
      </c>
      <c r="AJ68" s="16">
        <v>0.26648899999999998</v>
      </c>
      <c r="AK68" s="16">
        <v>0.25872099999999998</v>
      </c>
      <c r="AL68" s="16">
        <v>0.24972800000000001</v>
      </c>
      <c r="AM68" s="12">
        <v>-1.0253E-2</v>
      </c>
    </row>
    <row r="69" spans="1:39" ht="15" customHeight="1" x14ac:dyDescent="0.25">
      <c r="A69" s="11" t="s">
        <v>109</v>
      </c>
      <c r="B69" s="14" t="s">
        <v>85</v>
      </c>
      <c r="C69" s="16">
        <v>0.22495999999999999</v>
      </c>
      <c r="D69" s="16">
        <v>0.230237</v>
      </c>
      <c r="E69" s="16">
        <v>0.23430100000000001</v>
      </c>
      <c r="F69" s="16">
        <v>0.23736399999999999</v>
      </c>
      <c r="G69" s="16">
        <v>0.238984</v>
      </c>
      <c r="H69" s="16">
        <v>0.24037900000000001</v>
      </c>
      <c r="I69" s="16">
        <v>0.24249799999999999</v>
      </c>
      <c r="J69" s="16">
        <v>0.24512300000000001</v>
      </c>
      <c r="K69" s="16">
        <v>0.24845999999999999</v>
      </c>
      <c r="L69" s="16">
        <v>0.25312600000000002</v>
      </c>
      <c r="M69" s="16">
        <v>0.25846799999999998</v>
      </c>
      <c r="N69" s="16">
        <v>0.26474799999999998</v>
      </c>
      <c r="O69" s="16">
        <v>0.27088600000000002</v>
      </c>
      <c r="P69" s="16">
        <v>0.276642</v>
      </c>
      <c r="Q69" s="16">
        <v>0.28223500000000001</v>
      </c>
      <c r="R69" s="16">
        <v>0.28757300000000002</v>
      </c>
      <c r="S69" s="16">
        <v>0.29272199999999998</v>
      </c>
      <c r="T69" s="16">
        <v>0.29765399999999997</v>
      </c>
      <c r="U69" s="16">
        <v>0.30265399999999998</v>
      </c>
      <c r="V69" s="16">
        <v>0.30718400000000001</v>
      </c>
      <c r="W69" s="16">
        <v>0.31195600000000001</v>
      </c>
      <c r="X69" s="16">
        <v>0.31671300000000002</v>
      </c>
      <c r="Y69" s="16">
        <v>0.32149800000000001</v>
      </c>
      <c r="Z69" s="16">
        <v>0.32606200000000002</v>
      </c>
      <c r="AA69" s="16">
        <v>0.330953</v>
      </c>
      <c r="AB69" s="16">
        <v>0.33613599999999999</v>
      </c>
      <c r="AC69" s="16">
        <v>0.34137800000000001</v>
      </c>
      <c r="AD69" s="16">
        <v>0.34721299999999999</v>
      </c>
      <c r="AE69" s="16">
        <v>0.35306900000000002</v>
      </c>
      <c r="AF69" s="16">
        <v>0.35925499999999999</v>
      </c>
      <c r="AG69" s="16">
        <v>0.36610900000000002</v>
      </c>
      <c r="AH69" s="16">
        <v>0.37335600000000002</v>
      </c>
      <c r="AI69" s="16">
        <v>0.38094800000000001</v>
      </c>
      <c r="AJ69" s="16">
        <v>0.389212</v>
      </c>
      <c r="AK69" s="16">
        <v>0.39846799999999999</v>
      </c>
      <c r="AL69" s="16">
        <v>0.40809600000000001</v>
      </c>
      <c r="AM69" s="12">
        <v>1.6978E-2</v>
      </c>
    </row>
    <row r="70" spans="1:39" ht="15" customHeight="1" x14ac:dyDescent="0.25">
      <c r="A70" s="11" t="s">
        <v>108</v>
      </c>
      <c r="B70" s="14" t="s">
        <v>83</v>
      </c>
      <c r="C70" s="16">
        <v>3.125899</v>
      </c>
      <c r="D70" s="16">
        <v>3.215455</v>
      </c>
      <c r="E70" s="16">
        <v>3.2456939999999999</v>
      </c>
      <c r="F70" s="16">
        <v>3.254006</v>
      </c>
      <c r="G70" s="16">
        <v>3.2723749999999998</v>
      </c>
      <c r="H70" s="16">
        <v>3.2997999999999998</v>
      </c>
      <c r="I70" s="16">
        <v>3.337164</v>
      </c>
      <c r="J70" s="16">
        <v>3.3729450000000001</v>
      </c>
      <c r="K70" s="16">
        <v>3.4138250000000001</v>
      </c>
      <c r="L70" s="16">
        <v>3.4593219999999998</v>
      </c>
      <c r="M70" s="16">
        <v>3.505226</v>
      </c>
      <c r="N70" s="16">
        <v>3.5540949999999998</v>
      </c>
      <c r="O70" s="16">
        <v>3.6031960000000001</v>
      </c>
      <c r="P70" s="16">
        <v>3.6559520000000001</v>
      </c>
      <c r="Q70" s="16">
        <v>3.7101980000000001</v>
      </c>
      <c r="R70" s="16">
        <v>3.7664119999999999</v>
      </c>
      <c r="S70" s="16">
        <v>3.8229959999999998</v>
      </c>
      <c r="T70" s="16">
        <v>3.882647</v>
      </c>
      <c r="U70" s="16">
        <v>3.9490789999999998</v>
      </c>
      <c r="V70" s="16">
        <v>4.0148080000000004</v>
      </c>
      <c r="W70" s="16">
        <v>4.082306</v>
      </c>
      <c r="X70" s="16">
        <v>4.1479489999999997</v>
      </c>
      <c r="Y70" s="16">
        <v>4.2202279999999996</v>
      </c>
      <c r="Z70" s="16">
        <v>4.2943959999999999</v>
      </c>
      <c r="AA70" s="16">
        <v>4.3693669999999996</v>
      </c>
      <c r="AB70" s="16">
        <v>4.449541</v>
      </c>
      <c r="AC70" s="16">
        <v>4.5319700000000003</v>
      </c>
      <c r="AD70" s="16">
        <v>4.6191610000000001</v>
      </c>
      <c r="AE70" s="16">
        <v>4.7090949999999996</v>
      </c>
      <c r="AF70" s="16">
        <v>4.803121</v>
      </c>
      <c r="AG70" s="16">
        <v>4.8976199999999999</v>
      </c>
      <c r="AH70" s="16">
        <v>4.9939439999999999</v>
      </c>
      <c r="AI70" s="16">
        <v>5.0910869999999999</v>
      </c>
      <c r="AJ70" s="16">
        <v>5.1909150000000004</v>
      </c>
      <c r="AK70" s="16">
        <v>5.2922830000000003</v>
      </c>
      <c r="AL70" s="16">
        <v>5.3953100000000003</v>
      </c>
      <c r="AM70" s="12">
        <v>1.5339E-2</v>
      </c>
    </row>
    <row r="71" spans="1:39" ht="15" customHeight="1" x14ac:dyDescent="0.2">
      <c r="A71" s="11" t="s">
        <v>107</v>
      </c>
      <c r="B71" s="10" t="s">
        <v>106</v>
      </c>
      <c r="C71" s="15">
        <v>8.669416</v>
      </c>
      <c r="D71" s="15">
        <v>8.7651489999999992</v>
      </c>
      <c r="E71" s="15">
        <v>8.8216730000000005</v>
      </c>
      <c r="F71" s="15">
        <v>8.8181589999999996</v>
      </c>
      <c r="G71" s="15">
        <v>8.7765009999999997</v>
      </c>
      <c r="H71" s="15">
        <v>8.7363630000000008</v>
      </c>
      <c r="I71" s="15">
        <v>8.7312030000000007</v>
      </c>
      <c r="J71" s="15">
        <v>8.7227750000000004</v>
      </c>
      <c r="K71" s="15">
        <v>8.7268500000000007</v>
      </c>
      <c r="L71" s="15">
        <v>8.7444579999999998</v>
      </c>
      <c r="M71" s="15">
        <v>8.7575319999999994</v>
      </c>
      <c r="N71" s="15">
        <v>8.7678080000000005</v>
      </c>
      <c r="O71" s="15">
        <v>8.7786190000000008</v>
      </c>
      <c r="P71" s="15">
        <v>8.8002760000000002</v>
      </c>
      <c r="Q71" s="15">
        <v>8.8295750000000002</v>
      </c>
      <c r="R71" s="15">
        <v>8.8505179999999992</v>
      </c>
      <c r="S71" s="15">
        <v>8.8779950000000003</v>
      </c>
      <c r="T71" s="15">
        <v>8.9142799999999998</v>
      </c>
      <c r="U71" s="15">
        <v>8.9634649999999993</v>
      </c>
      <c r="V71" s="15">
        <v>9.0136299999999991</v>
      </c>
      <c r="W71" s="15">
        <v>9.0633060000000008</v>
      </c>
      <c r="X71" s="15">
        <v>9.1129300000000004</v>
      </c>
      <c r="Y71" s="15">
        <v>9.1716560000000005</v>
      </c>
      <c r="Z71" s="15">
        <v>9.2355239999999998</v>
      </c>
      <c r="AA71" s="15">
        <v>9.3017570000000003</v>
      </c>
      <c r="AB71" s="15">
        <v>9.370927</v>
      </c>
      <c r="AC71" s="15">
        <v>9.4448840000000001</v>
      </c>
      <c r="AD71" s="15">
        <v>9.5228079999999995</v>
      </c>
      <c r="AE71" s="15">
        <v>9.6023510000000005</v>
      </c>
      <c r="AF71" s="15">
        <v>9.6856380000000009</v>
      </c>
      <c r="AG71" s="15">
        <v>9.7707289999999993</v>
      </c>
      <c r="AH71" s="15">
        <v>9.8586810000000007</v>
      </c>
      <c r="AI71" s="15">
        <v>9.9482800000000005</v>
      </c>
      <c r="AJ71" s="15">
        <v>10.04013</v>
      </c>
      <c r="AK71" s="15">
        <v>10.135597000000001</v>
      </c>
      <c r="AL71" s="15">
        <v>10.231766</v>
      </c>
      <c r="AM71" s="8">
        <v>4.561E-3</v>
      </c>
    </row>
    <row r="73" spans="1:39" ht="15" customHeight="1" x14ac:dyDescent="0.2">
      <c r="A73" s="11" t="s">
        <v>105</v>
      </c>
      <c r="B73" s="10" t="s">
        <v>104</v>
      </c>
      <c r="C73" s="15">
        <v>9.2863299999999995</v>
      </c>
      <c r="D73" s="15">
        <v>9.0555260000000004</v>
      </c>
      <c r="E73" s="15">
        <v>9.0107879999999998</v>
      </c>
      <c r="F73" s="15">
        <v>8.9632810000000003</v>
      </c>
      <c r="G73" s="15">
        <v>9.002319</v>
      </c>
      <c r="H73" s="15">
        <v>9.0311880000000002</v>
      </c>
      <c r="I73" s="15">
        <v>9.0187050000000006</v>
      </c>
      <c r="J73" s="15">
        <v>8.9833049999999997</v>
      </c>
      <c r="K73" s="15">
        <v>8.9789770000000004</v>
      </c>
      <c r="L73" s="15">
        <v>8.9575990000000001</v>
      </c>
      <c r="M73" s="15">
        <v>8.9088159999999998</v>
      </c>
      <c r="N73" s="15">
        <v>8.8279549999999993</v>
      </c>
      <c r="O73" s="15">
        <v>8.7852449999999997</v>
      </c>
      <c r="P73" s="15">
        <v>8.7486080000000008</v>
      </c>
      <c r="Q73" s="15">
        <v>8.7371099999999995</v>
      </c>
      <c r="R73" s="15">
        <v>8.7121849999999998</v>
      </c>
      <c r="S73" s="15">
        <v>8.7088420000000006</v>
      </c>
      <c r="T73" s="15">
        <v>8.7008600000000005</v>
      </c>
      <c r="U73" s="15">
        <v>8.7323599999999999</v>
      </c>
      <c r="V73" s="15">
        <v>8.7219219999999993</v>
      </c>
      <c r="W73" s="15">
        <v>8.7023489999999999</v>
      </c>
      <c r="X73" s="15">
        <v>8.7443399999999993</v>
      </c>
      <c r="Y73" s="15">
        <v>8.7428889999999999</v>
      </c>
      <c r="Z73" s="15">
        <v>8.7740910000000003</v>
      </c>
      <c r="AA73" s="15">
        <v>8.8126499999999997</v>
      </c>
      <c r="AB73" s="15">
        <v>8.8677639999999993</v>
      </c>
      <c r="AC73" s="15">
        <v>8.9136690000000005</v>
      </c>
      <c r="AD73" s="15">
        <v>8.9672330000000002</v>
      </c>
      <c r="AE73" s="15">
        <v>9.0352650000000008</v>
      </c>
      <c r="AF73" s="15">
        <v>9.0859170000000002</v>
      </c>
      <c r="AG73" s="15">
        <v>9.1142699999999994</v>
      </c>
      <c r="AH73" s="15">
        <v>9.1653640000000003</v>
      </c>
      <c r="AI73" s="15">
        <v>9.2133900000000004</v>
      </c>
      <c r="AJ73" s="15">
        <v>9.2837200000000006</v>
      </c>
      <c r="AK73" s="15">
        <v>9.3702480000000001</v>
      </c>
      <c r="AL73" s="15">
        <v>9.4082980000000003</v>
      </c>
      <c r="AM73" s="8">
        <v>1.1249999999999999E-3</v>
      </c>
    </row>
    <row r="75" spans="1:39" ht="15" customHeight="1" x14ac:dyDescent="0.2">
      <c r="B75" s="10" t="s">
        <v>103</v>
      </c>
    </row>
    <row r="76" spans="1:39" ht="15" customHeight="1" x14ac:dyDescent="0.25">
      <c r="A76" s="11" t="s">
        <v>102</v>
      </c>
      <c r="B76" s="14" t="s">
        <v>101</v>
      </c>
      <c r="C76" s="16">
        <v>2.2366630000000001</v>
      </c>
      <c r="D76" s="16">
        <v>2.2158419999999999</v>
      </c>
      <c r="E76" s="16">
        <v>2.3171689999999998</v>
      </c>
      <c r="F76" s="16">
        <v>2.3063410000000002</v>
      </c>
      <c r="G76" s="16">
        <v>2.265755</v>
      </c>
      <c r="H76" s="16">
        <v>2.2295690000000001</v>
      </c>
      <c r="I76" s="16">
        <v>2.2060050000000002</v>
      </c>
      <c r="J76" s="16">
        <v>2.190445</v>
      </c>
      <c r="K76" s="16">
        <v>2.174919</v>
      </c>
      <c r="L76" s="16">
        <v>2.1583030000000001</v>
      </c>
      <c r="M76" s="16">
        <v>2.1394959999999998</v>
      </c>
      <c r="N76" s="16">
        <v>2.1195270000000002</v>
      </c>
      <c r="O76" s="16">
        <v>2.0983610000000001</v>
      </c>
      <c r="P76" s="16">
        <v>2.0785040000000001</v>
      </c>
      <c r="Q76" s="16">
        <v>2.0605790000000002</v>
      </c>
      <c r="R76" s="16">
        <v>2.0447199999999999</v>
      </c>
      <c r="S76" s="16">
        <v>2.0302030000000002</v>
      </c>
      <c r="T76" s="16">
        <v>2.0162930000000001</v>
      </c>
      <c r="U76" s="16">
        <v>2.0048910000000002</v>
      </c>
      <c r="V76" s="16">
        <v>1.9920009999999999</v>
      </c>
      <c r="W76" s="16">
        <v>1.9755</v>
      </c>
      <c r="X76" s="16">
        <v>1.9606980000000001</v>
      </c>
      <c r="Y76" s="16">
        <v>1.94574</v>
      </c>
      <c r="Z76" s="16">
        <v>1.9327989999999999</v>
      </c>
      <c r="AA76" s="16">
        <v>1.9199040000000001</v>
      </c>
      <c r="AB76" s="16">
        <v>1.908838</v>
      </c>
      <c r="AC76" s="16">
        <v>1.897529</v>
      </c>
      <c r="AD76" s="16">
        <v>1.885089</v>
      </c>
      <c r="AE76" s="16">
        <v>1.871753</v>
      </c>
      <c r="AF76" s="16">
        <v>1.857507</v>
      </c>
      <c r="AG76" s="16">
        <v>1.842517</v>
      </c>
      <c r="AH76" s="16">
        <v>1.827931</v>
      </c>
      <c r="AI76" s="16">
        <v>1.8135429999999999</v>
      </c>
      <c r="AJ76" s="16">
        <v>1.7989839999999999</v>
      </c>
      <c r="AK76" s="16">
        <v>1.7855209999999999</v>
      </c>
      <c r="AL76" s="16">
        <v>1.7703899999999999</v>
      </c>
      <c r="AM76" s="12">
        <v>-6.5789999999999998E-3</v>
      </c>
    </row>
    <row r="77" spans="1:39" ht="15" customHeight="1" x14ac:dyDescent="0.25">
      <c r="A77" s="11" t="s">
        <v>100</v>
      </c>
      <c r="B77" s="14" t="s">
        <v>99</v>
      </c>
      <c r="C77" s="16">
        <v>1.644425</v>
      </c>
      <c r="D77" s="16">
        <v>1.6578010000000001</v>
      </c>
      <c r="E77" s="16">
        <v>1.4906759999999999</v>
      </c>
      <c r="F77" s="16">
        <v>1.523515</v>
      </c>
      <c r="G77" s="16">
        <v>1.5212669999999999</v>
      </c>
      <c r="H77" s="16">
        <v>1.517536</v>
      </c>
      <c r="I77" s="16">
        <v>1.5094559999999999</v>
      </c>
      <c r="J77" s="16">
        <v>1.4969269999999999</v>
      </c>
      <c r="K77" s="16">
        <v>1.48919</v>
      </c>
      <c r="L77" s="16">
        <v>1.4803789999999999</v>
      </c>
      <c r="M77" s="16">
        <v>1.467746</v>
      </c>
      <c r="N77" s="16">
        <v>1.4522729999999999</v>
      </c>
      <c r="O77" s="16">
        <v>1.4415100000000001</v>
      </c>
      <c r="P77" s="16">
        <v>1.4321969999999999</v>
      </c>
      <c r="Q77" s="16">
        <v>1.4254659999999999</v>
      </c>
      <c r="R77" s="16">
        <v>1.4184110000000001</v>
      </c>
      <c r="S77" s="16">
        <v>1.413891</v>
      </c>
      <c r="T77" s="16">
        <v>1.4089069999999999</v>
      </c>
      <c r="U77" s="16">
        <v>1.408304</v>
      </c>
      <c r="V77" s="16">
        <v>1.4026069999999999</v>
      </c>
      <c r="W77" s="16">
        <v>1.395089</v>
      </c>
      <c r="X77" s="16">
        <v>1.3930959999999999</v>
      </c>
      <c r="Y77" s="16">
        <v>1.3862159999999999</v>
      </c>
      <c r="Z77" s="16">
        <v>1.383184</v>
      </c>
      <c r="AA77" s="16">
        <v>1.3806259999999999</v>
      </c>
      <c r="AB77" s="16">
        <v>1.3805069999999999</v>
      </c>
      <c r="AC77" s="16">
        <v>1.3794869999999999</v>
      </c>
      <c r="AD77" s="16">
        <v>1.3789530000000001</v>
      </c>
      <c r="AE77" s="16">
        <v>1.3787689999999999</v>
      </c>
      <c r="AF77" s="16">
        <v>1.376579</v>
      </c>
      <c r="AG77" s="16">
        <v>1.3723160000000001</v>
      </c>
      <c r="AH77" s="16">
        <v>1.370293</v>
      </c>
      <c r="AI77" s="16">
        <v>1.368293</v>
      </c>
      <c r="AJ77" s="16">
        <v>1.3678170000000001</v>
      </c>
      <c r="AK77" s="16">
        <v>1.3691120000000001</v>
      </c>
      <c r="AL77" s="16">
        <v>1.3662049999999999</v>
      </c>
      <c r="AM77" s="12">
        <v>-5.6740000000000002E-3</v>
      </c>
    </row>
    <row r="78" spans="1:39" ht="15" customHeight="1" x14ac:dyDescent="0.25">
      <c r="A78" s="11" t="s">
        <v>98</v>
      </c>
      <c r="B78" s="14" t="s">
        <v>97</v>
      </c>
      <c r="C78" s="16">
        <v>0.35219</v>
      </c>
      <c r="D78" s="16">
        <v>0.35736400000000001</v>
      </c>
      <c r="E78" s="16">
        <v>0.35864000000000001</v>
      </c>
      <c r="F78" s="16">
        <v>0.355854</v>
      </c>
      <c r="G78" s="16">
        <v>0.35216700000000001</v>
      </c>
      <c r="H78" s="16">
        <v>0.34856500000000001</v>
      </c>
      <c r="I78" s="16">
        <v>0.34699799999999997</v>
      </c>
      <c r="J78" s="16">
        <v>0.34683199999999997</v>
      </c>
      <c r="K78" s="16">
        <v>0.34734700000000002</v>
      </c>
      <c r="L78" s="16">
        <v>0.347667</v>
      </c>
      <c r="M78" s="16">
        <v>0.34753899999999999</v>
      </c>
      <c r="N78" s="16">
        <v>0.347246</v>
      </c>
      <c r="O78" s="16">
        <v>0.34589900000000001</v>
      </c>
      <c r="P78" s="16">
        <v>0.34503499999999998</v>
      </c>
      <c r="Q78" s="16">
        <v>0.344779</v>
      </c>
      <c r="R78" s="16">
        <v>0.34494900000000001</v>
      </c>
      <c r="S78" s="16">
        <v>0.34531899999999999</v>
      </c>
      <c r="T78" s="16">
        <v>0.34588000000000002</v>
      </c>
      <c r="U78" s="16">
        <v>0.34683000000000003</v>
      </c>
      <c r="V78" s="16">
        <v>0.34759200000000001</v>
      </c>
      <c r="W78" s="16">
        <v>0.34782299999999999</v>
      </c>
      <c r="X78" s="16">
        <v>0.34829900000000003</v>
      </c>
      <c r="Y78" s="16">
        <v>0.34864200000000001</v>
      </c>
      <c r="Z78" s="16">
        <v>0.34933399999999998</v>
      </c>
      <c r="AA78" s="16">
        <v>0.35009299999999999</v>
      </c>
      <c r="AB78" s="16">
        <v>0.35123500000000002</v>
      </c>
      <c r="AC78" s="16">
        <v>0.352356</v>
      </c>
      <c r="AD78" s="16">
        <v>0.35328100000000001</v>
      </c>
      <c r="AE78" s="16">
        <v>0.35384500000000002</v>
      </c>
      <c r="AF78" s="16">
        <v>0.354265</v>
      </c>
      <c r="AG78" s="16">
        <v>0.35464200000000001</v>
      </c>
      <c r="AH78" s="16">
        <v>0.355128</v>
      </c>
      <c r="AI78" s="16">
        <v>0.35568699999999998</v>
      </c>
      <c r="AJ78" s="16">
        <v>0.35620200000000002</v>
      </c>
      <c r="AK78" s="16">
        <v>0.356902</v>
      </c>
      <c r="AL78" s="16">
        <v>0.35731499999999999</v>
      </c>
      <c r="AM78" s="12">
        <v>-3.9999999999999998E-6</v>
      </c>
    </row>
    <row r="79" spans="1:39" ht="15" customHeight="1" x14ac:dyDescent="0.25">
      <c r="A79" s="11" t="s">
        <v>96</v>
      </c>
      <c r="B79" s="14" t="s">
        <v>95</v>
      </c>
      <c r="C79" s="16">
        <v>1.5629690000000001</v>
      </c>
      <c r="D79" s="16">
        <v>1.5339769999999999</v>
      </c>
      <c r="E79" s="16">
        <v>1.5351699999999999</v>
      </c>
      <c r="F79" s="16">
        <v>1.5216689999999999</v>
      </c>
      <c r="G79" s="16">
        <v>1.518626</v>
      </c>
      <c r="H79" s="16">
        <v>1.5113700000000001</v>
      </c>
      <c r="I79" s="16">
        <v>1.4993179999999999</v>
      </c>
      <c r="J79" s="16">
        <v>1.479301</v>
      </c>
      <c r="K79" s="16">
        <v>1.463751</v>
      </c>
      <c r="L79" s="16">
        <v>1.448941</v>
      </c>
      <c r="M79" s="16">
        <v>1.430156</v>
      </c>
      <c r="N79" s="16">
        <v>1.3849560000000001</v>
      </c>
      <c r="O79" s="16">
        <v>1.346306</v>
      </c>
      <c r="P79" s="16">
        <v>1.3108569999999999</v>
      </c>
      <c r="Q79" s="16">
        <v>1.2797510000000001</v>
      </c>
      <c r="R79" s="16">
        <v>1.2498229999999999</v>
      </c>
      <c r="S79" s="16">
        <v>1.223598</v>
      </c>
      <c r="T79" s="16">
        <v>1.1983330000000001</v>
      </c>
      <c r="U79" s="16">
        <v>1.1781010000000001</v>
      </c>
      <c r="V79" s="16">
        <v>1.155335</v>
      </c>
      <c r="W79" s="16">
        <v>1.132266</v>
      </c>
      <c r="X79" s="16">
        <v>1.115264</v>
      </c>
      <c r="Y79" s="16">
        <v>1.0959490000000001</v>
      </c>
      <c r="Z79" s="16">
        <v>1.0805400000000001</v>
      </c>
      <c r="AA79" s="16">
        <v>1.066635</v>
      </c>
      <c r="AB79" s="16">
        <v>1.0532440000000001</v>
      </c>
      <c r="AC79" s="16">
        <v>1.040222</v>
      </c>
      <c r="AD79" s="16">
        <v>1.028392</v>
      </c>
      <c r="AE79" s="16">
        <v>1.0180309999999999</v>
      </c>
      <c r="AF79" s="16">
        <v>1.007036</v>
      </c>
      <c r="AG79" s="16">
        <v>0.99543599999999999</v>
      </c>
      <c r="AH79" s="16">
        <v>0.98623899999999998</v>
      </c>
      <c r="AI79" s="16">
        <v>0.97778799999999999</v>
      </c>
      <c r="AJ79" s="16">
        <v>0.971665</v>
      </c>
      <c r="AK79" s="16">
        <v>0.96735000000000004</v>
      </c>
      <c r="AL79" s="16">
        <v>0.96037799999999995</v>
      </c>
      <c r="AM79" s="12">
        <v>-1.3679E-2</v>
      </c>
    </row>
    <row r="80" spans="1:39" ht="15" customHeight="1" x14ac:dyDescent="0.25">
      <c r="A80" s="11" t="s">
        <v>94</v>
      </c>
      <c r="B80" s="14" t="s">
        <v>93</v>
      </c>
      <c r="C80" s="16">
        <v>0.55630100000000005</v>
      </c>
      <c r="D80" s="16">
        <v>0.55959400000000004</v>
      </c>
      <c r="E80" s="16">
        <v>0.56281099999999995</v>
      </c>
      <c r="F80" s="16">
        <v>0.56068799999999996</v>
      </c>
      <c r="G80" s="16">
        <v>0.55883799999999995</v>
      </c>
      <c r="H80" s="16">
        <v>0.55762</v>
      </c>
      <c r="I80" s="16">
        <v>0.55763799999999997</v>
      </c>
      <c r="J80" s="16">
        <v>0.55872500000000003</v>
      </c>
      <c r="K80" s="16">
        <v>0.56082699999999996</v>
      </c>
      <c r="L80" s="16">
        <v>0.56252199999999997</v>
      </c>
      <c r="M80" s="16">
        <v>0.56323999999999996</v>
      </c>
      <c r="N80" s="16">
        <v>0.56311500000000003</v>
      </c>
      <c r="O80" s="16">
        <v>0.56226900000000002</v>
      </c>
      <c r="P80" s="16">
        <v>0.562191</v>
      </c>
      <c r="Q80" s="16">
        <v>0.56330199999999997</v>
      </c>
      <c r="R80" s="16">
        <v>0.56530800000000003</v>
      </c>
      <c r="S80" s="16">
        <v>0.56769499999999995</v>
      </c>
      <c r="T80" s="16">
        <v>0.57024699999999995</v>
      </c>
      <c r="U80" s="16">
        <v>0.57372599999999996</v>
      </c>
      <c r="V80" s="16">
        <v>0.57651300000000005</v>
      </c>
      <c r="W80" s="16">
        <v>0.57850599999999996</v>
      </c>
      <c r="X80" s="16">
        <v>0.58133100000000004</v>
      </c>
      <c r="Y80" s="16">
        <v>0.58347599999999999</v>
      </c>
      <c r="Z80" s="16">
        <v>0.58637399999999995</v>
      </c>
      <c r="AA80" s="16">
        <v>0.58898899999999998</v>
      </c>
      <c r="AB80" s="16">
        <v>0.59226299999999998</v>
      </c>
      <c r="AC80" s="16">
        <v>0.59538199999999997</v>
      </c>
      <c r="AD80" s="16">
        <v>0.59830099999999997</v>
      </c>
      <c r="AE80" s="16">
        <v>0.60107100000000002</v>
      </c>
      <c r="AF80" s="16">
        <v>0.60347300000000004</v>
      </c>
      <c r="AG80" s="16">
        <v>0.60558599999999996</v>
      </c>
      <c r="AH80" s="16">
        <v>0.60803700000000005</v>
      </c>
      <c r="AI80" s="16">
        <v>0.61051800000000001</v>
      </c>
      <c r="AJ80" s="16">
        <v>0.61298900000000001</v>
      </c>
      <c r="AK80" s="16">
        <v>0.61573599999999995</v>
      </c>
      <c r="AL80" s="16">
        <v>0.61768500000000004</v>
      </c>
      <c r="AM80" s="12">
        <v>2.9090000000000001E-3</v>
      </c>
    </row>
    <row r="81" spans="1:39" ht="15" customHeight="1" x14ac:dyDescent="0.25">
      <c r="A81" s="11" t="s">
        <v>92</v>
      </c>
      <c r="B81" s="14" t="s">
        <v>91</v>
      </c>
      <c r="C81" s="16">
        <v>1.5738620000000001</v>
      </c>
      <c r="D81" s="16">
        <v>1.5052650000000001</v>
      </c>
      <c r="E81" s="16">
        <v>1.4804139999999999</v>
      </c>
      <c r="F81" s="16">
        <v>1.451449</v>
      </c>
      <c r="G81" s="16">
        <v>1.4395009999999999</v>
      </c>
      <c r="H81" s="16">
        <v>1.3964810000000001</v>
      </c>
      <c r="I81" s="16">
        <v>1.3573770000000001</v>
      </c>
      <c r="J81" s="16">
        <v>1.304521</v>
      </c>
      <c r="K81" s="16">
        <v>1.262554</v>
      </c>
      <c r="L81" s="16">
        <v>1.2264170000000001</v>
      </c>
      <c r="M81" s="16">
        <v>1.1926639999999999</v>
      </c>
      <c r="N81" s="16">
        <v>1.1603829999999999</v>
      </c>
      <c r="O81" s="16">
        <v>1.1350100000000001</v>
      </c>
      <c r="P81" s="16">
        <v>1.113413</v>
      </c>
      <c r="Q81" s="16">
        <v>1.0960829999999999</v>
      </c>
      <c r="R81" s="16">
        <v>1.0539860000000001</v>
      </c>
      <c r="S81" s="16">
        <v>1.018824</v>
      </c>
      <c r="T81" s="16">
        <v>0.98770899999999995</v>
      </c>
      <c r="U81" s="16">
        <v>0.96319399999999999</v>
      </c>
      <c r="V81" s="16">
        <v>0.93860600000000005</v>
      </c>
      <c r="W81" s="16">
        <v>0.91540500000000002</v>
      </c>
      <c r="X81" s="16">
        <v>0.89842699999999998</v>
      </c>
      <c r="Y81" s="16">
        <v>0.87921400000000005</v>
      </c>
      <c r="Z81" s="16">
        <v>0.86398799999999998</v>
      </c>
      <c r="AA81" s="16">
        <v>0.85062499999999996</v>
      </c>
      <c r="AB81" s="16">
        <v>0.82809100000000002</v>
      </c>
      <c r="AC81" s="16">
        <v>0.80788899999999997</v>
      </c>
      <c r="AD81" s="16">
        <v>0.78991299999999998</v>
      </c>
      <c r="AE81" s="16">
        <v>0.77401399999999998</v>
      </c>
      <c r="AF81" s="16">
        <v>0.75866400000000001</v>
      </c>
      <c r="AG81" s="16">
        <v>0.74395199999999995</v>
      </c>
      <c r="AH81" s="16">
        <v>0.73204199999999997</v>
      </c>
      <c r="AI81" s="16">
        <v>0.72143299999999999</v>
      </c>
      <c r="AJ81" s="16">
        <v>0.71308400000000005</v>
      </c>
      <c r="AK81" s="16">
        <v>0.706538</v>
      </c>
      <c r="AL81" s="16">
        <v>0.69834300000000005</v>
      </c>
      <c r="AM81" s="12">
        <v>-2.2335000000000001E-2</v>
      </c>
    </row>
    <row r="82" spans="1:39" ht="15" customHeight="1" x14ac:dyDescent="0.25">
      <c r="A82" s="11" t="s">
        <v>90</v>
      </c>
      <c r="B82" s="14" t="s">
        <v>89</v>
      </c>
      <c r="C82" s="16">
        <v>1.904522</v>
      </c>
      <c r="D82" s="16">
        <v>1.8882080000000001</v>
      </c>
      <c r="E82" s="16">
        <v>1.912113</v>
      </c>
      <c r="F82" s="16">
        <v>1.8961220000000001</v>
      </c>
      <c r="G82" s="16">
        <v>1.8980239999999999</v>
      </c>
      <c r="H82" s="16">
        <v>1.905527</v>
      </c>
      <c r="I82" s="16">
        <v>1.9072929999999999</v>
      </c>
      <c r="J82" s="16">
        <v>1.8924049999999999</v>
      </c>
      <c r="K82" s="16">
        <v>1.881804</v>
      </c>
      <c r="L82" s="16">
        <v>1.8699440000000001</v>
      </c>
      <c r="M82" s="16">
        <v>1.843364</v>
      </c>
      <c r="N82" s="16">
        <v>1.8162879999999999</v>
      </c>
      <c r="O82" s="16">
        <v>1.7966070000000001</v>
      </c>
      <c r="P82" s="16">
        <v>1.7800069999999999</v>
      </c>
      <c r="Q82" s="16">
        <v>1.7685299999999999</v>
      </c>
      <c r="R82" s="16">
        <v>1.747052</v>
      </c>
      <c r="S82" s="16">
        <v>1.7307459999999999</v>
      </c>
      <c r="T82" s="16">
        <v>1.715711</v>
      </c>
      <c r="U82" s="16">
        <v>1.7076979999999999</v>
      </c>
      <c r="V82" s="16">
        <v>1.6959390000000001</v>
      </c>
      <c r="W82" s="16">
        <v>1.684078</v>
      </c>
      <c r="X82" s="16">
        <v>1.680952</v>
      </c>
      <c r="Y82" s="16">
        <v>1.6733560000000001</v>
      </c>
      <c r="Z82" s="16">
        <v>1.670876</v>
      </c>
      <c r="AA82" s="16">
        <v>1.6700520000000001</v>
      </c>
      <c r="AB82" s="16">
        <v>1.672158</v>
      </c>
      <c r="AC82" s="16">
        <v>1.6735150000000001</v>
      </c>
      <c r="AD82" s="16">
        <v>1.6760520000000001</v>
      </c>
      <c r="AE82" s="16">
        <v>1.68038</v>
      </c>
      <c r="AF82" s="16">
        <v>1.682798</v>
      </c>
      <c r="AG82" s="16">
        <v>1.6829590000000001</v>
      </c>
      <c r="AH82" s="16">
        <v>1.685864</v>
      </c>
      <c r="AI82" s="16">
        <v>1.6886490000000001</v>
      </c>
      <c r="AJ82" s="16">
        <v>1.6939029999999999</v>
      </c>
      <c r="AK82" s="16">
        <v>1.700923</v>
      </c>
      <c r="AL82" s="16">
        <v>1.702029</v>
      </c>
      <c r="AM82" s="12">
        <v>-3.0479999999999999E-3</v>
      </c>
    </row>
    <row r="83" spans="1:39" ht="15" customHeight="1" x14ac:dyDescent="0.25">
      <c r="A83" s="11" t="s">
        <v>88</v>
      </c>
      <c r="B83" s="14" t="s">
        <v>87</v>
      </c>
      <c r="C83" s="16">
        <v>1.0973139999999999</v>
      </c>
      <c r="D83" s="16">
        <v>1.046273</v>
      </c>
      <c r="E83" s="16">
        <v>1.019811</v>
      </c>
      <c r="F83" s="16">
        <v>0.98631800000000003</v>
      </c>
      <c r="G83" s="16">
        <v>0.96598300000000004</v>
      </c>
      <c r="H83" s="16">
        <v>0.948438</v>
      </c>
      <c r="I83" s="16">
        <v>0.928975</v>
      </c>
      <c r="J83" s="16">
        <v>0.91182600000000003</v>
      </c>
      <c r="K83" s="16">
        <v>0.89730500000000002</v>
      </c>
      <c r="L83" s="16">
        <v>0.88265499999999997</v>
      </c>
      <c r="M83" s="16">
        <v>0.86866100000000002</v>
      </c>
      <c r="N83" s="16">
        <v>0.85522699999999996</v>
      </c>
      <c r="O83" s="16">
        <v>0.84479700000000002</v>
      </c>
      <c r="P83" s="16">
        <v>0.83674999999999999</v>
      </c>
      <c r="Q83" s="16">
        <v>0.83099500000000004</v>
      </c>
      <c r="R83" s="16">
        <v>0.82688399999999995</v>
      </c>
      <c r="S83" s="16">
        <v>0.82479899999999995</v>
      </c>
      <c r="T83" s="16">
        <v>0.823021</v>
      </c>
      <c r="U83" s="16">
        <v>0.823133</v>
      </c>
      <c r="V83" s="16">
        <v>0.82021299999999997</v>
      </c>
      <c r="W83" s="16">
        <v>0.81764899999999996</v>
      </c>
      <c r="X83" s="16">
        <v>0.81848600000000005</v>
      </c>
      <c r="Y83" s="16">
        <v>0.81630499999999995</v>
      </c>
      <c r="Z83" s="16">
        <v>0.81445800000000002</v>
      </c>
      <c r="AA83" s="16">
        <v>0.81270200000000004</v>
      </c>
      <c r="AB83" s="16">
        <v>0.81070500000000001</v>
      </c>
      <c r="AC83" s="16">
        <v>0.80776300000000001</v>
      </c>
      <c r="AD83" s="16">
        <v>0.80209299999999994</v>
      </c>
      <c r="AE83" s="16">
        <v>0.796852</v>
      </c>
      <c r="AF83" s="16">
        <v>0.78748099999999999</v>
      </c>
      <c r="AG83" s="16">
        <v>0.77525500000000003</v>
      </c>
      <c r="AH83" s="16">
        <v>0.76105199999999995</v>
      </c>
      <c r="AI83" s="16">
        <v>0.74358800000000003</v>
      </c>
      <c r="AJ83" s="16">
        <v>0.72401499999999996</v>
      </c>
      <c r="AK83" s="16">
        <v>0.70192699999999997</v>
      </c>
      <c r="AL83" s="16">
        <v>0.67423</v>
      </c>
      <c r="AM83" s="12">
        <v>-1.2841E-2</v>
      </c>
    </row>
    <row r="84" spans="1:39" ht="15" customHeight="1" x14ac:dyDescent="0.25">
      <c r="A84" s="11" t="s">
        <v>86</v>
      </c>
      <c r="B84" s="14" t="s">
        <v>85</v>
      </c>
      <c r="C84" s="16">
        <v>0.67568099999999998</v>
      </c>
      <c r="D84" s="16">
        <v>0.67947400000000002</v>
      </c>
      <c r="E84" s="16">
        <v>0.69355299999999998</v>
      </c>
      <c r="F84" s="16">
        <v>0.69805300000000003</v>
      </c>
      <c r="G84" s="16">
        <v>0.70448100000000002</v>
      </c>
      <c r="H84" s="16">
        <v>0.71105499999999999</v>
      </c>
      <c r="I84" s="16">
        <v>0.71684300000000001</v>
      </c>
      <c r="J84" s="16">
        <v>0.72396700000000003</v>
      </c>
      <c r="K84" s="16">
        <v>0.73359399999999997</v>
      </c>
      <c r="L84" s="16">
        <v>0.74487999999999999</v>
      </c>
      <c r="M84" s="16">
        <v>0.75688</v>
      </c>
      <c r="N84" s="16">
        <v>0.770119</v>
      </c>
      <c r="O84" s="16">
        <v>0.78425900000000004</v>
      </c>
      <c r="P84" s="16">
        <v>0.79690399999999995</v>
      </c>
      <c r="Q84" s="16">
        <v>0.80993099999999996</v>
      </c>
      <c r="R84" s="16">
        <v>0.82274000000000003</v>
      </c>
      <c r="S84" s="16">
        <v>0.83563200000000004</v>
      </c>
      <c r="T84" s="16">
        <v>0.84685200000000005</v>
      </c>
      <c r="U84" s="16">
        <v>0.86016499999999996</v>
      </c>
      <c r="V84" s="16">
        <v>0.86892199999999997</v>
      </c>
      <c r="W84" s="16">
        <v>0.87741499999999994</v>
      </c>
      <c r="X84" s="16">
        <v>0.88958899999999996</v>
      </c>
      <c r="Y84" s="16">
        <v>0.89852799999999999</v>
      </c>
      <c r="Z84" s="16">
        <v>0.90866199999999997</v>
      </c>
      <c r="AA84" s="16">
        <v>0.91978700000000002</v>
      </c>
      <c r="AB84" s="16">
        <v>0.93312799999999996</v>
      </c>
      <c r="AC84" s="16">
        <v>0.94551700000000005</v>
      </c>
      <c r="AD84" s="16">
        <v>0.95976099999999998</v>
      </c>
      <c r="AE84" s="16">
        <v>0.97475199999999995</v>
      </c>
      <c r="AF84" s="16">
        <v>0.98919500000000005</v>
      </c>
      <c r="AG84" s="16">
        <v>1.0036210000000001</v>
      </c>
      <c r="AH84" s="16">
        <v>1.0201979999999999</v>
      </c>
      <c r="AI84" s="16">
        <v>1.037307</v>
      </c>
      <c r="AJ84" s="16">
        <v>1.057436</v>
      </c>
      <c r="AK84" s="16">
        <v>1.08107</v>
      </c>
      <c r="AL84" s="16">
        <v>1.101799</v>
      </c>
      <c r="AM84" s="12">
        <v>1.4319E-2</v>
      </c>
    </row>
    <row r="85" spans="1:39" ht="15" customHeight="1" x14ac:dyDescent="0.25">
      <c r="A85" s="11" t="s">
        <v>84</v>
      </c>
      <c r="B85" s="14" t="s">
        <v>83</v>
      </c>
      <c r="C85" s="16">
        <v>6.35182</v>
      </c>
      <c r="D85" s="16">
        <v>6.3768770000000004</v>
      </c>
      <c r="E85" s="16">
        <v>6.4621029999999999</v>
      </c>
      <c r="F85" s="16">
        <v>6.4814319999999999</v>
      </c>
      <c r="G85" s="16">
        <v>6.5541780000000003</v>
      </c>
      <c r="H85" s="16">
        <v>6.6413900000000003</v>
      </c>
      <c r="I85" s="16">
        <v>6.7200040000000003</v>
      </c>
      <c r="J85" s="16">
        <v>6.8011299999999997</v>
      </c>
      <c r="K85" s="16">
        <v>6.8945360000000004</v>
      </c>
      <c r="L85" s="16">
        <v>6.9803490000000004</v>
      </c>
      <c r="M85" s="16">
        <v>7.0566019999999998</v>
      </c>
      <c r="N85" s="16">
        <v>7.1266299999999996</v>
      </c>
      <c r="O85" s="16">
        <v>7.208844</v>
      </c>
      <c r="P85" s="16">
        <v>7.2930279999999996</v>
      </c>
      <c r="Q85" s="16">
        <v>7.3872689999999999</v>
      </c>
      <c r="R85" s="16">
        <v>7.488829</v>
      </c>
      <c r="S85" s="16">
        <v>7.5961309999999997</v>
      </c>
      <c r="T85" s="16">
        <v>7.7021879999999996</v>
      </c>
      <c r="U85" s="16">
        <v>7.8297829999999999</v>
      </c>
      <c r="V85" s="16">
        <v>7.9378250000000001</v>
      </c>
      <c r="W85" s="16">
        <v>8.0419210000000003</v>
      </c>
      <c r="X85" s="16">
        <v>8.1711279999999995</v>
      </c>
      <c r="Y85" s="16">
        <v>8.2871190000000006</v>
      </c>
      <c r="Z85" s="16">
        <v>8.4193990000000003</v>
      </c>
      <c r="AA85" s="16">
        <v>8.5549929999999996</v>
      </c>
      <c r="AB85" s="16">
        <v>8.7085229999999996</v>
      </c>
      <c r="AC85" s="16">
        <v>8.8588939999999994</v>
      </c>
      <c r="AD85" s="16">
        <v>9.0182079999999996</v>
      </c>
      <c r="AE85" s="16">
        <v>9.1881500000000003</v>
      </c>
      <c r="AF85" s="16">
        <v>9.3545610000000003</v>
      </c>
      <c r="AG85" s="16">
        <v>9.5087170000000008</v>
      </c>
      <c r="AH85" s="16">
        <v>9.6772589999999994</v>
      </c>
      <c r="AI85" s="16">
        <v>9.8448650000000004</v>
      </c>
      <c r="AJ85" s="16">
        <v>10.027754</v>
      </c>
      <c r="AK85" s="16">
        <v>10.220765999999999</v>
      </c>
      <c r="AL85" s="16">
        <v>10.391690000000001</v>
      </c>
      <c r="AM85" s="12">
        <v>1.4466E-2</v>
      </c>
    </row>
    <row r="86" spans="1:39" ht="15" customHeight="1" x14ac:dyDescent="0.2">
      <c r="A86" s="11" t="s">
        <v>82</v>
      </c>
      <c r="B86" s="10" t="s">
        <v>81</v>
      </c>
      <c r="C86" s="15">
        <v>17.955746000000001</v>
      </c>
      <c r="D86" s="15">
        <v>17.820675000000001</v>
      </c>
      <c r="E86" s="15">
        <v>17.832462</v>
      </c>
      <c r="F86" s="15">
        <v>17.781441000000001</v>
      </c>
      <c r="G86" s="15">
        <v>17.77882</v>
      </c>
      <c r="H86" s="15">
        <v>17.767551000000001</v>
      </c>
      <c r="I86" s="15">
        <v>17.749908000000001</v>
      </c>
      <c r="J86" s="15">
        <v>17.706078999999999</v>
      </c>
      <c r="K86" s="15">
        <v>17.705825999999998</v>
      </c>
      <c r="L86" s="15">
        <v>17.702057</v>
      </c>
      <c r="M86" s="15">
        <v>17.666347999999999</v>
      </c>
      <c r="N86" s="15">
        <v>17.595763999999999</v>
      </c>
      <c r="O86" s="15">
        <v>17.563863999999999</v>
      </c>
      <c r="P86" s="15">
        <v>17.548883</v>
      </c>
      <c r="Q86" s="15">
        <v>17.566685</v>
      </c>
      <c r="R86" s="15">
        <v>17.562702000000002</v>
      </c>
      <c r="S86" s="15">
        <v>17.586838</v>
      </c>
      <c r="T86" s="15">
        <v>17.615138999999999</v>
      </c>
      <c r="U86" s="15">
        <v>17.695824000000002</v>
      </c>
      <c r="V86" s="15">
        <v>17.735551999999998</v>
      </c>
      <c r="W86" s="15">
        <v>17.765656</v>
      </c>
      <c r="X86" s="15">
        <v>17.857268999999999</v>
      </c>
      <c r="Y86" s="15">
        <v>17.914545</v>
      </c>
      <c r="Z86" s="15">
        <v>18.009615</v>
      </c>
      <c r="AA86" s="15">
        <v>18.114407</v>
      </c>
      <c r="AB86" s="15">
        <v>18.238690999999999</v>
      </c>
      <c r="AC86" s="15">
        <v>18.358553000000001</v>
      </c>
      <c r="AD86" s="15">
        <v>18.49004</v>
      </c>
      <c r="AE86" s="15">
        <v>18.637615</v>
      </c>
      <c r="AF86" s="15">
        <v>18.771557000000001</v>
      </c>
      <c r="AG86" s="15">
        <v>18.884998</v>
      </c>
      <c r="AH86" s="15">
        <v>19.024044</v>
      </c>
      <c r="AI86" s="15">
        <v>19.161670999999998</v>
      </c>
      <c r="AJ86" s="15">
        <v>19.323848999999999</v>
      </c>
      <c r="AK86" s="15">
        <v>19.505844</v>
      </c>
      <c r="AL86" s="15">
        <v>19.640063999999999</v>
      </c>
      <c r="AM86" s="8">
        <v>2.8630000000000001E-3</v>
      </c>
    </row>
    <row r="88" spans="1:39" ht="15" customHeight="1" x14ac:dyDescent="0.2">
      <c r="B88" s="10" t="s">
        <v>80</v>
      </c>
    </row>
    <row r="89" spans="1:39" ht="15" customHeight="1" x14ac:dyDescent="0.25">
      <c r="A89" s="11" t="s">
        <v>79</v>
      </c>
      <c r="B89" s="14" t="s">
        <v>78</v>
      </c>
      <c r="C89" s="16">
        <v>7.1459999999999996E-2</v>
      </c>
      <c r="D89" s="16">
        <v>7.1972999999999995E-2</v>
      </c>
      <c r="E89" s="16">
        <v>7.2460999999999998E-2</v>
      </c>
      <c r="F89" s="16">
        <v>7.2886000000000006E-2</v>
      </c>
      <c r="G89" s="16">
        <v>7.3303999999999994E-2</v>
      </c>
      <c r="H89" s="16">
        <v>7.3754E-2</v>
      </c>
      <c r="I89" s="16">
        <v>7.4157000000000001E-2</v>
      </c>
      <c r="J89" s="16">
        <v>7.4449000000000001E-2</v>
      </c>
      <c r="K89" s="16">
        <v>7.4737999999999999E-2</v>
      </c>
      <c r="L89" s="16">
        <v>7.5015999999999999E-2</v>
      </c>
      <c r="M89" s="16">
        <v>7.5288999999999995E-2</v>
      </c>
      <c r="N89" s="16">
        <v>7.5575000000000003E-2</v>
      </c>
      <c r="O89" s="16">
        <v>7.5861999999999999E-2</v>
      </c>
      <c r="P89" s="16">
        <v>7.6138999999999998E-2</v>
      </c>
      <c r="Q89" s="16">
        <v>7.6408000000000004E-2</v>
      </c>
      <c r="R89" s="16">
        <v>7.6883999999999994E-2</v>
      </c>
      <c r="S89" s="16">
        <v>7.7342999999999995E-2</v>
      </c>
      <c r="T89" s="16">
        <v>7.7783000000000005E-2</v>
      </c>
      <c r="U89" s="16">
        <v>7.8204999999999997E-2</v>
      </c>
      <c r="V89" s="16">
        <v>7.8608999999999998E-2</v>
      </c>
      <c r="W89" s="16">
        <v>7.9001000000000002E-2</v>
      </c>
      <c r="X89" s="16">
        <v>7.9378000000000004E-2</v>
      </c>
      <c r="Y89" s="16">
        <v>7.9737000000000002E-2</v>
      </c>
      <c r="Z89" s="16">
        <v>8.0079999999999998E-2</v>
      </c>
      <c r="AA89" s="16">
        <v>8.0408999999999994E-2</v>
      </c>
      <c r="AB89" s="16">
        <v>8.0726000000000006E-2</v>
      </c>
      <c r="AC89" s="16">
        <v>8.1029000000000004E-2</v>
      </c>
      <c r="AD89" s="16">
        <v>8.1325999999999996E-2</v>
      </c>
      <c r="AE89" s="16">
        <v>8.1614000000000006E-2</v>
      </c>
      <c r="AF89" s="16">
        <v>8.1890000000000004E-2</v>
      </c>
      <c r="AG89" s="16">
        <v>8.2156999999999994E-2</v>
      </c>
      <c r="AH89" s="16">
        <v>8.2431000000000004E-2</v>
      </c>
      <c r="AI89" s="16">
        <v>8.2696000000000006E-2</v>
      </c>
      <c r="AJ89" s="16">
        <v>8.2962999999999995E-2</v>
      </c>
      <c r="AK89" s="16">
        <v>8.3214999999999997E-2</v>
      </c>
      <c r="AL89" s="16">
        <v>8.3458000000000004E-2</v>
      </c>
      <c r="AM89" s="12">
        <v>4.3639999999999998E-3</v>
      </c>
    </row>
    <row r="90" spans="1:39" ht="15" customHeight="1" x14ac:dyDescent="0.25">
      <c r="A90" s="11" t="s">
        <v>77</v>
      </c>
      <c r="B90" s="14" t="s">
        <v>76</v>
      </c>
      <c r="C90" s="16">
        <v>7.6214000000000004E-2</v>
      </c>
      <c r="D90" s="16">
        <v>8.4265999999999994E-2</v>
      </c>
      <c r="E90" s="16">
        <v>9.3522999999999995E-2</v>
      </c>
      <c r="F90" s="16">
        <v>0.104258</v>
      </c>
      <c r="G90" s="16">
        <v>0.116869</v>
      </c>
      <c r="H90" s="16">
        <v>0.12981899999999999</v>
      </c>
      <c r="I90" s="16">
        <v>0.14279500000000001</v>
      </c>
      <c r="J90" s="16">
        <v>0.154472</v>
      </c>
      <c r="K90" s="16">
        <v>0.15950600000000001</v>
      </c>
      <c r="L90" s="16">
        <v>0.16542299999999999</v>
      </c>
      <c r="M90" s="16">
        <v>0.17324000000000001</v>
      </c>
      <c r="N90" s="16">
        <v>0.18277099999999999</v>
      </c>
      <c r="O90" s="16">
        <v>0.19389999999999999</v>
      </c>
      <c r="P90" s="16">
        <v>0.206678</v>
      </c>
      <c r="Q90" s="16">
        <v>0.22109699999999999</v>
      </c>
      <c r="R90" s="16">
        <v>0.23710100000000001</v>
      </c>
      <c r="S90" s="16">
        <v>0.25415500000000002</v>
      </c>
      <c r="T90" s="16">
        <v>0.27209499999999998</v>
      </c>
      <c r="U90" s="16">
        <v>0.29072700000000001</v>
      </c>
      <c r="V90" s="16">
        <v>0.31008000000000002</v>
      </c>
      <c r="W90" s="16">
        <v>0.33010800000000001</v>
      </c>
      <c r="X90" s="16">
        <v>0.350547</v>
      </c>
      <c r="Y90" s="16">
        <v>0.37134699999999998</v>
      </c>
      <c r="Z90" s="16">
        <v>0.39250099999999999</v>
      </c>
      <c r="AA90" s="16">
        <v>0.41403099999999998</v>
      </c>
      <c r="AB90" s="16">
        <v>0.43587999999999999</v>
      </c>
      <c r="AC90" s="16">
        <v>0.457922</v>
      </c>
      <c r="AD90" s="16">
        <v>0.48020699999999999</v>
      </c>
      <c r="AE90" s="16">
        <v>0.502803</v>
      </c>
      <c r="AF90" s="16">
        <v>0.52570799999999995</v>
      </c>
      <c r="AG90" s="16">
        <v>0.54892200000000002</v>
      </c>
      <c r="AH90" s="16">
        <v>0.57224200000000003</v>
      </c>
      <c r="AI90" s="16">
        <v>0.59567400000000004</v>
      </c>
      <c r="AJ90" s="16">
        <v>0.61920399999999998</v>
      </c>
      <c r="AK90" s="16">
        <v>0.64282899999999998</v>
      </c>
      <c r="AL90" s="16">
        <v>0.66656800000000005</v>
      </c>
      <c r="AM90" s="12">
        <v>6.2715999999999994E-2</v>
      </c>
    </row>
    <row r="91" spans="1:39" ht="15" customHeight="1" x14ac:dyDescent="0.25">
      <c r="A91" s="11" t="s">
        <v>75</v>
      </c>
      <c r="B91" s="14" t="s">
        <v>74</v>
      </c>
      <c r="C91" s="16">
        <v>6.3930000000000002E-3</v>
      </c>
      <c r="D91" s="16">
        <v>6.4099999999999999E-3</v>
      </c>
      <c r="E91" s="16">
        <v>6.4099999999999999E-3</v>
      </c>
      <c r="F91" s="16">
        <v>6.411E-3</v>
      </c>
      <c r="G91" s="16">
        <v>6.4120000000000002E-3</v>
      </c>
      <c r="H91" s="16">
        <v>6.4149999999999997E-3</v>
      </c>
      <c r="I91" s="16">
        <v>6.4200000000000004E-3</v>
      </c>
      <c r="J91" s="16">
        <v>6.4359999999999999E-3</v>
      </c>
      <c r="K91" s="16">
        <v>6.4749999999999999E-3</v>
      </c>
      <c r="L91" s="16">
        <v>6.5539999999999999E-3</v>
      </c>
      <c r="M91" s="16">
        <v>6.7029999999999998E-3</v>
      </c>
      <c r="N91" s="16">
        <v>6.9579999999999998E-3</v>
      </c>
      <c r="O91" s="16">
        <v>7.3169999999999997E-3</v>
      </c>
      <c r="P91" s="16">
        <v>7.7609999999999997E-3</v>
      </c>
      <c r="Q91" s="16">
        <v>8.2699999999999996E-3</v>
      </c>
      <c r="R91" s="16">
        <v>8.8389999999999996E-3</v>
      </c>
      <c r="S91" s="16">
        <v>9.4470000000000005E-3</v>
      </c>
      <c r="T91" s="16">
        <v>1.0102999999999999E-2</v>
      </c>
      <c r="U91" s="16">
        <v>1.0812E-2</v>
      </c>
      <c r="V91" s="16">
        <v>1.1561999999999999E-2</v>
      </c>
      <c r="W91" s="16">
        <v>1.235E-2</v>
      </c>
      <c r="X91" s="16">
        <v>1.3171E-2</v>
      </c>
      <c r="Y91" s="16">
        <v>1.4037000000000001E-2</v>
      </c>
      <c r="Z91" s="16">
        <v>1.4982000000000001E-2</v>
      </c>
      <c r="AA91" s="16">
        <v>1.5966000000000001E-2</v>
      </c>
      <c r="AB91" s="16">
        <v>1.7232999999999998E-2</v>
      </c>
      <c r="AC91" s="16">
        <v>1.8544999999999999E-2</v>
      </c>
      <c r="AD91" s="16">
        <v>1.9928999999999999E-2</v>
      </c>
      <c r="AE91" s="16">
        <v>2.1406000000000001E-2</v>
      </c>
      <c r="AF91" s="16">
        <v>2.2977000000000001E-2</v>
      </c>
      <c r="AG91" s="16">
        <v>2.4546999999999999E-2</v>
      </c>
      <c r="AH91" s="16">
        <v>2.6117000000000001E-2</v>
      </c>
      <c r="AI91" s="16">
        <v>2.7708E-2</v>
      </c>
      <c r="AJ91" s="16">
        <v>2.9260000000000001E-2</v>
      </c>
      <c r="AK91" s="16">
        <v>3.0742999999999999E-2</v>
      </c>
      <c r="AL91" s="16">
        <v>3.2327000000000002E-2</v>
      </c>
      <c r="AM91" s="12">
        <v>4.8741E-2</v>
      </c>
    </row>
    <row r="92" spans="1:39" ht="15" customHeight="1" x14ac:dyDescent="0.2">
      <c r="A92" s="11" t="s">
        <v>73</v>
      </c>
      <c r="B92" s="10" t="s">
        <v>72</v>
      </c>
      <c r="C92" s="15">
        <v>0.15406700000000001</v>
      </c>
      <c r="D92" s="15">
        <v>0.16264899999999999</v>
      </c>
      <c r="E92" s="15">
        <v>0.17239399999999999</v>
      </c>
      <c r="F92" s="15">
        <v>0.183555</v>
      </c>
      <c r="G92" s="15">
        <v>0.19658600000000001</v>
      </c>
      <c r="H92" s="15">
        <v>0.20998800000000001</v>
      </c>
      <c r="I92" s="15">
        <v>0.22337199999999999</v>
      </c>
      <c r="J92" s="15">
        <v>0.23535700000000001</v>
      </c>
      <c r="K92" s="15">
        <v>0.24071899999999999</v>
      </c>
      <c r="L92" s="15">
        <v>0.24699399999999999</v>
      </c>
      <c r="M92" s="15">
        <v>0.25523099999999999</v>
      </c>
      <c r="N92" s="15">
        <v>0.26530399999999998</v>
      </c>
      <c r="O92" s="15">
        <v>0.27707900000000002</v>
      </c>
      <c r="P92" s="15">
        <v>0.290578</v>
      </c>
      <c r="Q92" s="15">
        <v>0.30577399999999999</v>
      </c>
      <c r="R92" s="15">
        <v>0.322824</v>
      </c>
      <c r="S92" s="15">
        <v>0.340945</v>
      </c>
      <c r="T92" s="15">
        <v>0.35998000000000002</v>
      </c>
      <c r="U92" s="15">
        <v>0.37974400000000003</v>
      </c>
      <c r="V92" s="15">
        <v>0.40025100000000002</v>
      </c>
      <c r="W92" s="15">
        <v>0.42145899999999997</v>
      </c>
      <c r="X92" s="15">
        <v>0.44309500000000002</v>
      </c>
      <c r="Y92" s="15">
        <v>0.46512100000000001</v>
      </c>
      <c r="Z92" s="15">
        <v>0.48756300000000002</v>
      </c>
      <c r="AA92" s="15">
        <v>0.51040600000000003</v>
      </c>
      <c r="AB92" s="15">
        <v>0.53383899999999995</v>
      </c>
      <c r="AC92" s="15">
        <v>0.55749599999999999</v>
      </c>
      <c r="AD92" s="15">
        <v>0.58146200000000003</v>
      </c>
      <c r="AE92" s="15">
        <v>0.60582400000000003</v>
      </c>
      <c r="AF92" s="15">
        <v>0.63057600000000003</v>
      </c>
      <c r="AG92" s="15">
        <v>0.65562600000000004</v>
      </c>
      <c r="AH92" s="15">
        <v>0.68079000000000001</v>
      </c>
      <c r="AI92" s="15">
        <v>0.70607699999999995</v>
      </c>
      <c r="AJ92" s="15">
        <v>0.73142700000000005</v>
      </c>
      <c r="AK92" s="15">
        <v>0.75678699999999999</v>
      </c>
      <c r="AL92" s="15">
        <v>0.78235200000000005</v>
      </c>
      <c r="AM92" s="8">
        <v>4.7280999999999997E-2</v>
      </c>
    </row>
    <row r="94" spans="1:39" ht="15" customHeight="1" x14ac:dyDescent="0.2">
      <c r="B94" s="10" t="s">
        <v>71</v>
      </c>
    </row>
    <row r="95" spans="1:39" ht="15" customHeight="1" x14ac:dyDescent="0.25">
      <c r="A95" s="11" t="s">
        <v>70</v>
      </c>
      <c r="B95" s="14" t="s">
        <v>58</v>
      </c>
      <c r="C95" s="13">
        <v>6514</v>
      </c>
      <c r="D95" s="13">
        <v>5995</v>
      </c>
      <c r="E95" s="13">
        <v>6371</v>
      </c>
      <c r="F95" s="13">
        <v>6184</v>
      </c>
      <c r="G95" s="13">
        <v>6167</v>
      </c>
      <c r="H95" s="13">
        <v>6150</v>
      </c>
      <c r="I95" s="13">
        <v>6133</v>
      </c>
      <c r="J95" s="13">
        <v>6116</v>
      </c>
      <c r="K95" s="13">
        <v>6099</v>
      </c>
      <c r="L95" s="13">
        <v>6082</v>
      </c>
      <c r="M95" s="13">
        <v>6065</v>
      </c>
      <c r="N95" s="13">
        <v>6048</v>
      </c>
      <c r="O95" s="13">
        <v>6031</v>
      </c>
      <c r="P95" s="13">
        <v>6014</v>
      </c>
      <c r="Q95" s="13">
        <v>5997</v>
      </c>
      <c r="R95" s="13">
        <v>5980</v>
      </c>
      <c r="S95" s="13">
        <v>5963</v>
      </c>
      <c r="T95" s="13">
        <v>5946</v>
      </c>
      <c r="U95" s="13">
        <v>5929</v>
      </c>
      <c r="V95" s="13">
        <v>5912</v>
      </c>
      <c r="W95" s="13">
        <v>5895</v>
      </c>
      <c r="X95" s="13">
        <v>5878</v>
      </c>
      <c r="Y95" s="13">
        <v>5860</v>
      </c>
      <c r="Z95" s="13">
        <v>5843</v>
      </c>
      <c r="AA95" s="13">
        <v>5826</v>
      </c>
      <c r="AB95" s="13">
        <v>5809</v>
      </c>
      <c r="AC95" s="13">
        <v>5792</v>
      </c>
      <c r="AD95" s="13">
        <v>5774</v>
      </c>
      <c r="AE95" s="13">
        <v>5757</v>
      </c>
      <c r="AF95" s="13">
        <v>5740</v>
      </c>
      <c r="AG95" s="13">
        <v>5723</v>
      </c>
      <c r="AH95" s="13">
        <v>5706</v>
      </c>
      <c r="AI95" s="13">
        <v>5689</v>
      </c>
      <c r="AJ95" s="13">
        <v>5671</v>
      </c>
      <c r="AK95" s="13">
        <v>5654</v>
      </c>
      <c r="AL95" s="13">
        <v>5637</v>
      </c>
      <c r="AM95" s="12">
        <v>-1.8090000000000001E-3</v>
      </c>
    </row>
    <row r="96" spans="1:39" ht="15" customHeight="1" x14ac:dyDescent="0.25">
      <c r="A96" s="11" t="s">
        <v>69</v>
      </c>
      <c r="B96" s="14" t="s">
        <v>56</v>
      </c>
      <c r="C96" s="13">
        <v>5774</v>
      </c>
      <c r="D96" s="13">
        <v>5442</v>
      </c>
      <c r="E96" s="13">
        <v>5663</v>
      </c>
      <c r="F96" s="13">
        <v>5582</v>
      </c>
      <c r="G96" s="13">
        <v>5568</v>
      </c>
      <c r="H96" s="13">
        <v>5554</v>
      </c>
      <c r="I96" s="13">
        <v>5540</v>
      </c>
      <c r="J96" s="13">
        <v>5526</v>
      </c>
      <c r="K96" s="13">
        <v>5511</v>
      </c>
      <c r="L96" s="13">
        <v>5497</v>
      </c>
      <c r="M96" s="13">
        <v>5483</v>
      </c>
      <c r="N96" s="13">
        <v>5469</v>
      </c>
      <c r="O96" s="13">
        <v>5455</v>
      </c>
      <c r="P96" s="13">
        <v>5440</v>
      </c>
      <c r="Q96" s="13">
        <v>5426</v>
      </c>
      <c r="R96" s="13">
        <v>5412</v>
      </c>
      <c r="S96" s="13">
        <v>5398</v>
      </c>
      <c r="T96" s="13">
        <v>5384</v>
      </c>
      <c r="U96" s="13">
        <v>5369</v>
      </c>
      <c r="V96" s="13">
        <v>5355</v>
      </c>
      <c r="W96" s="13">
        <v>5341</v>
      </c>
      <c r="X96" s="13">
        <v>5327</v>
      </c>
      <c r="Y96" s="13">
        <v>5313</v>
      </c>
      <c r="Z96" s="13">
        <v>5299</v>
      </c>
      <c r="AA96" s="13">
        <v>5285</v>
      </c>
      <c r="AB96" s="13">
        <v>5271</v>
      </c>
      <c r="AC96" s="13">
        <v>5257</v>
      </c>
      <c r="AD96" s="13">
        <v>5243</v>
      </c>
      <c r="AE96" s="13">
        <v>5229</v>
      </c>
      <c r="AF96" s="13">
        <v>5215</v>
      </c>
      <c r="AG96" s="13">
        <v>5202</v>
      </c>
      <c r="AH96" s="13">
        <v>5188</v>
      </c>
      <c r="AI96" s="13">
        <v>5174</v>
      </c>
      <c r="AJ96" s="13">
        <v>5160</v>
      </c>
      <c r="AK96" s="13">
        <v>5146</v>
      </c>
      <c r="AL96" s="13">
        <v>5132</v>
      </c>
      <c r="AM96" s="12">
        <v>-1.7240000000000001E-3</v>
      </c>
    </row>
    <row r="97" spans="1:39" ht="15" customHeight="1" x14ac:dyDescent="0.25">
      <c r="A97" s="11" t="s">
        <v>68</v>
      </c>
      <c r="B97" s="14" t="s">
        <v>54</v>
      </c>
      <c r="C97" s="13">
        <v>6169</v>
      </c>
      <c r="D97" s="13">
        <v>5913</v>
      </c>
      <c r="E97" s="13">
        <v>6192</v>
      </c>
      <c r="F97" s="13">
        <v>6233</v>
      </c>
      <c r="G97" s="13">
        <v>6230</v>
      </c>
      <c r="H97" s="13">
        <v>6226</v>
      </c>
      <c r="I97" s="13">
        <v>6223</v>
      </c>
      <c r="J97" s="13">
        <v>6220</v>
      </c>
      <c r="K97" s="13">
        <v>6216</v>
      </c>
      <c r="L97" s="13">
        <v>6213</v>
      </c>
      <c r="M97" s="13">
        <v>6210</v>
      </c>
      <c r="N97" s="13">
        <v>6206</v>
      </c>
      <c r="O97" s="13">
        <v>6203</v>
      </c>
      <c r="P97" s="13">
        <v>6200</v>
      </c>
      <c r="Q97" s="13">
        <v>6196</v>
      </c>
      <c r="R97" s="13">
        <v>6193</v>
      </c>
      <c r="S97" s="13">
        <v>6190</v>
      </c>
      <c r="T97" s="13">
        <v>6186</v>
      </c>
      <c r="U97" s="13">
        <v>6183</v>
      </c>
      <c r="V97" s="13">
        <v>6180</v>
      </c>
      <c r="W97" s="13">
        <v>6177</v>
      </c>
      <c r="X97" s="13">
        <v>6173</v>
      </c>
      <c r="Y97" s="13">
        <v>6170</v>
      </c>
      <c r="Z97" s="13">
        <v>6167</v>
      </c>
      <c r="AA97" s="13">
        <v>6163</v>
      </c>
      <c r="AB97" s="13">
        <v>6160</v>
      </c>
      <c r="AC97" s="13">
        <v>6157</v>
      </c>
      <c r="AD97" s="13">
        <v>6153</v>
      </c>
      <c r="AE97" s="13">
        <v>6150</v>
      </c>
      <c r="AF97" s="13">
        <v>6147</v>
      </c>
      <c r="AG97" s="13">
        <v>6143</v>
      </c>
      <c r="AH97" s="13">
        <v>6140</v>
      </c>
      <c r="AI97" s="13">
        <v>6137</v>
      </c>
      <c r="AJ97" s="13">
        <v>6133</v>
      </c>
      <c r="AK97" s="13">
        <v>6130</v>
      </c>
      <c r="AL97" s="13">
        <v>6127</v>
      </c>
      <c r="AM97" s="12">
        <v>1.0460000000000001E-3</v>
      </c>
    </row>
    <row r="98" spans="1:39" ht="15" customHeight="1" x14ac:dyDescent="0.25">
      <c r="A98" s="11" t="s">
        <v>67</v>
      </c>
      <c r="B98" s="14" t="s">
        <v>52</v>
      </c>
      <c r="C98" s="13">
        <v>6093</v>
      </c>
      <c r="D98" s="13">
        <v>6067</v>
      </c>
      <c r="E98" s="13">
        <v>6429</v>
      </c>
      <c r="F98" s="13">
        <v>6521</v>
      </c>
      <c r="G98" s="13">
        <v>6521</v>
      </c>
      <c r="H98" s="13">
        <v>6520</v>
      </c>
      <c r="I98" s="13">
        <v>6520</v>
      </c>
      <c r="J98" s="13">
        <v>6519</v>
      </c>
      <c r="K98" s="13">
        <v>6518</v>
      </c>
      <c r="L98" s="13">
        <v>6518</v>
      </c>
      <c r="M98" s="13">
        <v>6517</v>
      </c>
      <c r="N98" s="13">
        <v>6515</v>
      </c>
      <c r="O98" s="13">
        <v>6514</v>
      </c>
      <c r="P98" s="13">
        <v>6513</v>
      </c>
      <c r="Q98" s="13">
        <v>6512</v>
      </c>
      <c r="R98" s="13">
        <v>6510</v>
      </c>
      <c r="S98" s="13">
        <v>6509</v>
      </c>
      <c r="T98" s="13">
        <v>6508</v>
      </c>
      <c r="U98" s="13">
        <v>6506</v>
      </c>
      <c r="V98" s="13">
        <v>6505</v>
      </c>
      <c r="W98" s="13">
        <v>6504</v>
      </c>
      <c r="X98" s="13">
        <v>6502</v>
      </c>
      <c r="Y98" s="13">
        <v>6501</v>
      </c>
      <c r="Z98" s="13">
        <v>6499</v>
      </c>
      <c r="AA98" s="13">
        <v>6498</v>
      </c>
      <c r="AB98" s="13">
        <v>6496</v>
      </c>
      <c r="AC98" s="13">
        <v>6494</v>
      </c>
      <c r="AD98" s="13">
        <v>6493</v>
      </c>
      <c r="AE98" s="13">
        <v>6491</v>
      </c>
      <c r="AF98" s="13">
        <v>6490</v>
      </c>
      <c r="AG98" s="13">
        <v>6488</v>
      </c>
      <c r="AH98" s="13">
        <v>6486</v>
      </c>
      <c r="AI98" s="13">
        <v>6484</v>
      </c>
      <c r="AJ98" s="13">
        <v>6483</v>
      </c>
      <c r="AK98" s="13">
        <v>6481</v>
      </c>
      <c r="AL98" s="13">
        <v>6479</v>
      </c>
      <c r="AM98" s="12">
        <v>1.934E-3</v>
      </c>
    </row>
    <row r="99" spans="1:39" ht="15" customHeight="1" x14ac:dyDescent="0.25">
      <c r="A99" s="11" t="s">
        <v>66</v>
      </c>
      <c r="B99" s="14" t="s">
        <v>50</v>
      </c>
      <c r="C99" s="13">
        <v>2487</v>
      </c>
      <c r="D99" s="13">
        <v>2591</v>
      </c>
      <c r="E99" s="13">
        <v>2619</v>
      </c>
      <c r="F99" s="13">
        <v>2605</v>
      </c>
      <c r="G99" s="13">
        <v>2597</v>
      </c>
      <c r="H99" s="13">
        <v>2589</v>
      </c>
      <c r="I99" s="13">
        <v>2582</v>
      </c>
      <c r="J99" s="13">
        <v>2574</v>
      </c>
      <c r="K99" s="13">
        <v>2566</v>
      </c>
      <c r="L99" s="13">
        <v>2559</v>
      </c>
      <c r="M99" s="13">
        <v>2551</v>
      </c>
      <c r="N99" s="13">
        <v>2543</v>
      </c>
      <c r="O99" s="13">
        <v>2536</v>
      </c>
      <c r="P99" s="13">
        <v>2528</v>
      </c>
      <c r="Q99" s="13">
        <v>2521</v>
      </c>
      <c r="R99" s="13">
        <v>2513</v>
      </c>
      <c r="S99" s="13">
        <v>2505</v>
      </c>
      <c r="T99" s="13">
        <v>2498</v>
      </c>
      <c r="U99" s="13">
        <v>2490</v>
      </c>
      <c r="V99" s="13">
        <v>2483</v>
      </c>
      <c r="W99" s="13">
        <v>2475</v>
      </c>
      <c r="X99" s="13">
        <v>2468</v>
      </c>
      <c r="Y99" s="13">
        <v>2461</v>
      </c>
      <c r="Z99" s="13">
        <v>2453</v>
      </c>
      <c r="AA99" s="13">
        <v>2446</v>
      </c>
      <c r="AB99" s="13">
        <v>2439</v>
      </c>
      <c r="AC99" s="13">
        <v>2432</v>
      </c>
      <c r="AD99" s="13">
        <v>2424</v>
      </c>
      <c r="AE99" s="13">
        <v>2417</v>
      </c>
      <c r="AF99" s="13">
        <v>2410</v>
      </c>
      <c r="AG99" s="13">
        <v>2404</v>
      </c>
      <c r="AH99" s="13">
        <v>2397</v>
      </c>
      <c r="AI99" s="13">
        <v>2390</v>
      </c>
      <c r="AJ99" s="13">
        <v>2383</v>
      </c>
      <c r="AK99" s="13">
        <v>2376</v>
      </c>
      <c r="AL99" s="13">
        <v>2369</v>
      </c>
      <c r="AM99" s="12">
        <v>-2.6310000000000001E-3</v>
      </c>
    </row>
    <row r="100" spans="1:39" ht="15" customHeight="1" x14ac:dyDescent="0.25">
      <c r="A100" s="11" t="s">
        <v>65</v>
      </c>
      <c r="B100" s="14" t="s">
        <v>48</v>
      </c>
      <c r="C100" s="13">
        <v>3217</v>
      </c>
      <c r="D100" s="13">
        <v>3316</v>
      </c>
      <c r="E100" s="13">
        <v>3393</v>
      </c>
      <c r="F100" s="13">
        <v>3425</v>
      </c>
      <c r="G100" s="13">
        <v>3423</v>
      </c>
      <c r="H100" s="13">
        <v>3421</v>
      </c>
      <c r="I100" s="13">
        <v>3419</v>
      </c>
      <c r="J100" s="13">
        <v>3418</v>
      </c>
      <c r="K100" s="13">
        <v>3416</v>
      </c>
      <c r="L100" s="13">
        <v>3414</v>
      </c>
      <c r="M100" s="13">
        <v>3413</v>
      </c>
      <c r="N100" s="13">
        <v>3411</v>
      </c>
      <c r="O100" s="13">
        <v>3409</v>
      </c>
      <c r="P100" s="13">
        <v>3408</v>
      </c>
      <c r="Q100" s="13">
        <v>3406</v>
      </c>
      <c r="R100" s="13">
        <v>3404</v>
      </c>
      <c r="S100" s="13">
        <v>3403</v>
      </c>
      <c r="T100" s="13">
        <v>3401</v>
      </c>
      <c r="U100" s="13">
        <v>3399</v>
      </c>
      <c r="V100" s="13">
        <v>3397</v>
      </c>
      <c r="W100" s="13">
        <v>3395</v>
      </c>
      <c r="X100" s="13">
        <v>3394</v>
      </c>
      <c r="Y100" s="13">
        <v>3392</v>
      </c>
      <c r="Z100" s="13">
        <v>3390</v>
      </c>
      <c r="AA100" s="13">
        <v>3388</v>
      </c>
      <c r="AB100" s="13">
        <v>3386</v>
      </c>
      <c r="AC100" s="13">
        <v>3384</v>
      </c>
      <c r="AD100" s="13">
        <v>3383</v>
      </c>
      <c r="AE100" s="13">
        <v>3381</v>
      </c>
      <c r="AF100" s="13">
        <v>3379</v>
      </c>
      <c r="AG100" s="13">
        <v>3377</v>
      </c>
      <c r="AH100" s="13">
        <v>3375</v>
      </c>
      <c r="AI100" s="13">
        <v>3374</v>
      </c>
      <c r="AJ100" s="13">
        <v>3372</v>
      </c>
      <c r="AK100" s="13">
        <v>3370</v>
      </c>
      <c r="AL100" s="13">
        <v>3368</v>
      </c>
      <c r="AM100" s="12">
        <v>4.5800000000000002E-4</v>
      </c>
    </row>
    <row r="101" spans="1:39" ht="15" customHeight="1" x14ac:dyDescent="0.25">
      <c r="A101" s="11" t="s">
        <v>64</v>
      </c>
      <c r="B101" s="14" t="s">
        <v>46</v>
      </c>
      <c r="C101" s="13">
        <v>2089</v>
      </c>
      <c r="D101" s="13">
        <v>1903</v>
      </c>
      <c r="E101" s="13">
        <v>2019</v>
      </c>
      <c r="F101" s="13">
        <v>2071</v>
      </c>
      <c r="G101" s="13">
        <v>2065</v>
      </c>
      <c r="H101" s="13">
        <v>2059</v>
      </c>
      <c r="I101" s="13">
        <v>2054</v>
      </c>
      <c r="J101" s="13">
        <v>2049</v>
      </c>
      <c r="K101" s="13">
        <v>2043</v>
      </c>
      <c r="L101" s="13">
        <v>2038</v>
      </c>
      <c r="M101" s="13">
        <v>2033</v>
      </c>
      <c r="N101" s="13">
        <v>2027</v>
      </c>
      <c r="O101" s="13">
        <v>2022</v>
      </c>
      <c r="P101" s="13">
        <v>2017</v>
      </c>
      <c r="Q101" s="13">
        <v>2011</v>
      </c>
      <c r="R101" s="13">
        <v>2006</v>
      </c>
      <c r="S101" s="13">
        <v>2001</v>
      </c>
      <c r="T101" s="13">
        <v>1996</v>
      </c>
      <c r="U101" s="13">
        <v>1991</v>
      </c>
      <c r="V101" s="13">
        <v>1986</v>
      </c>
      <c r="W101" s="13">
        <v>1980</v>
      </c>
      <c r="X101" s="13">
        <v>1975</v>
      </c>
      <c r="Y101" s="13">
        <v>1970</v>
      </c>
      <c r="Z101" s="13">
        <v>1965</v>
      </c>
      <c r="AA101" s="13">
        <v>1960</v>
      </c>
      <c r="AB101" s="13">
        <v>1955</v>
      </c>
      <c r="AC101" s="13">
        <v>1950</v>
      </c>
      <c r="AD101" s="13">
        <v>1945</v>
      </c>
      <c r="AE101" s="13">
        <v>1940</v>
      </c>
      <c r="AF101" s="13">
        <v>1935</v>
      </c>
      <c r="AG101" s="13">
        <v>1930</v>
      </c>
      <c r="AH101" s="13">
        <v>1924</v>
      </c>
      <c r="AI101" s="13">
        <v>1919</v>
      </c>
      <c r="AJ101" s="13">
        <v>1914</v>
      </c>
      <c r="AK101" s="13">
        <v>1909</v>
      </c>
      <c r="AL101" s="13">
        <v>1904</v>
      </c>
      <c r="AM101" s="12">
        <v>1.5E-5</v>
      </c>
    </row>
    <row r="102" spans="1:39" ht="15" customHeight="1" x14ac:dyDescent="0.25">
      <c r="A102" s="11" t="s">
        <v>63</v>
      </c>
      <c r="B102" s="14" t="s">
        <v>44</v>
      </c>
      <c r="C102" s="13">
        <v>4602</v>
      </c>
      <c r="D102" s="13">
        <v>4670</v>
      </c>
      <c r="E102" s="13">
        <v>4743</v>
      </c>
      <c r="F102" s="13">
        <v>4897</v>
      </c>
      <c r="G102" s="13">
        <v>4888</v>
      </c>
      <c r="H102" s="13">
        <v>4878</v>
      </c>
      <c r="I102" s="13">
        <v>4868</v>
      </c>
      <c r="J102" s="13">
        <v>4858</v>
      </c>
      <c r="K102" s="13">
        <v>4847</v>
      </c>
      <c r="L102" s="13">
        <v>4836</v>
      </c>
      <c r="M102" s="13">
        <v>4826</v>
      </c>
      <c r="N102" s="13">
        <v>4815</v>
      </c>
      <c r="O102" s="13">
        <v>4804</v>
      </c>
      <c r="P102" s="13">
        <v>4793</v>
      </c>
      <c r="Q102" s="13">
        <v>4781</v>
      </c>
      <c r="R102" s="13">
        <v>4770</v>
      </c>
      <c r="S102" s="13">
        <v>4758</v>
      </c>
      <c r="T102" s="13">
        <v>4746</v>
      </c>
      <c r="U102" s="13">
        <v>4734</v>
      </c>
      <c r="V102" s="13">
        <v>4722</v>
      </c>
      <c r="W102" s="13">
        <v>4709</v>
      </c>
      <c r="X102" s="13">
        <v>4697</v>
      </c>
      <c r="Y102" s="13">
        <v>4684</v>
      </c>
      <c r="Z102" s="13">
        <v>4672</v>
      </c>
      <c r="AA102" s="13">
        <v>4659</v>
      </c>
      <c r="AB102" s="13">
        <v>4647</v>
      </c>
      <c r="AC102" s="13">
        <v>4634</v>
      </c>
      <c r="AD102" s="13">
        <v>4622</v>
      </c>
      <c r="AE102" s="13">
        <v>4609</v>
      </c>
      <c r="AF102" s="13">
        <v>4597</v>
      </c>
      <c r="AG102" s="13">
        <v>4584</v>
      </c>
      <c r="AH102" s="13">
        <v>4572</v>
      </c>
      <c r="AI102" s="13">
        <v>4559</v>
      </c>
      <c r="AJ102" s="13">
        <v>4547</v>
      </c>
      <c r="AK102" s="13">
        <v>4534</v>
      </c>
      <c r="AL102" s="13">
        <v>4522</v>
      </c>
      <c r="AM102" s="12">
        <v>-9.4700000000000003E-4</v>
      </c>
    </row>
    <row r="103" spans="1:39" ht="15" customHeight="1" x14ac:dyDescent="0.25">
      <c r="A103" s="11" t="s">
        <v>62</v>
      </c>
      <c r="B103" s="14" t="s">
        <v>42</v>
      </c>
      <c r="C103" s="13">
        <v>2889</v>
      </c>
      <c r="D103" s="13">
        <v>2941</v>
      </c>
      <c r="E103" s="13">
        <v>3057</v>
      </c>
      <c r="F103" s="13">
        <v>3342</v>
      </c>
      <c r="G103" s="13">
        <v>3336</v>
      </c>
      <c r="H103" s="13">
        <v>3329</v>
      </c>
      <c r="I103" s="13">
        <v>3322</v>
      </c>
      <c r="J103" s="13">
        <v>3315</v>
      </c>
      <c r="K103" s="13">
        <v>3308</v>
      </c>
      <c r="L103" s="13">
        <v>3301</v>
      </c>
      <c r="M103" s="13">
        <v>3294</v>
      </c>
      <c r="N103" s="13">
        <v>3287</v>
      </c>
      <c r="O103" s="13">
        <v>3280</v>
      </c>
      <c r="P103" s="13">
        <v>3273</v>
      </c>
      <c r="Q103" s="13">
        <v>3266</v>
      </c>
      <c r="R103" s="13">
        <v>3260</v>
      </c>
      <c r="S103" s="13">
        <v>3253</v>
      </c>
      <c r="T103" s="13">
        <v>3246</v>
      </c>
      <c r="U103" s="13">
        <v>3239</v>
      </c>
      <c r="V103" s="13">
        <v>3233</v>
      </c>
      <c r="W103" s="13">
        <v>3226</v>
      </c>
      <c r="X103" s="13">
        <v>3219</v>
      </c>
      <c r="Y103" s="13">
        <v>3213</v>
      </c>
      <c r="Z103" s="13">
        <v>3206</v>
      </c>
      <c r="AA103" s="13">
        <v>3200</v>
      </c>
      <c r="AB103" s="13">
        <v>3193</v>
      </c>
      <c r="AC103" s="13">
        <v>3186</v>
      </c>
      <c r="AD103" s="13">
        <v>3179</v>
      </c>
      <c r="AE103" s="13">
        <v>3173</v>
      </c>
      <c r="AF103" s="13">
        <v>3166</v>
      </c>
      <c r="AG103" s="13">
        <v>3159</v>
      </c>
      <c r="AH103" s="13">
        <v>3152</v>
      </c>
      <c r="AI103" s="13">
        <v>3145</v>
      </c>
      <c r="AJ103" s="13">
        <v>3138</v>
      </c>
      <c r="AK103" s="13">
        <v>3131</v>
      </c>
      <c r="AL103" s="13">
        <v>3124</v>
      </c>
      <c r="AM103" s="12">
        <v>1.7769999999999999E-3</v>
      </c>
    </row>
    <row r="104" spans="1:39" ht="15" customHeight="1" x14ac:dyDescent="0.2">
      <c r="A104" s="11" t="s">
        <v>61</v>
      </c>
      <c r="B104" s="10" t="s">
        <v>40</v>
      </c>
      <c r="C104" s="9">
        <v>4083.5996089999999</v>
      </c>
      <c r="D104" s="9">
        <v>3988.9697270000001</v>
      </c>
      <c r="E104" s="9">
        <v>4140.8876950000003</v>
      </c>
      <c r="F104" s="9">
        <v>4191.8696289999998</v>
      </c>
      <c r="G104" s="9">
        <v>4179.2558589999999</v>
      </c>
      <c r="H104" s="9">
        <v>4166.3833009999998</v>
      </c>
      <c r="I104" s="9">
        <v>4154.1918949999999</v>
      </c>
      <c r="J104" s="9">
        <v>4141.8896480000003</v>
      </c>
      <c r="K104" s="9">
        <v>4129.1391599999997</v>
      </c>
      <c r="L104" s="9">
        <v>4117.1000979999999</v>
      </c>
      <c r="M104" s="9">
        <v>4104.9755859999996</v>
      </c>
      <c r="N104" s="9">
        <v>4092.428711</v>
      </c>
      <c r="O104" s="9">
        <v>4080.4604490000002</v>
      </c>
      <c r="P104" s="9">
        <v>4068.2634280000002</v>
      </c>
      <c r="Q104" s="9">
        <v>4056.0183109999998</v>
      </c>
      <c r="R104" s="9">
        <v>4044.0341800000001</v>
      </c>
      <c r="S104" s="9">
        <v>4031.9350589999999</v>
      </c>
      <c r="T104" s="9">
        <v>4019.8652339999999</v>
      </c>
      <c r="U104" s="9">
        <v>4007.5603030000002</v>
      </c>
      <c r="V104" s="9">
        <v>3995.8266600000002</v>
      </c>
      <c r="W104" s="9">
        <v>3983.5095209999999</v>
      </c>
      <c r="X104" s="9">
        <v>3971.4748540000001</v>
      </c>
      <c r="Y104" s="9">
        <v>3959.6147460000002</v>
      </c>
      <c r="Z104" s="9">
        <v>3947.4331050000001</v>
      </c>
      <c r="AA104" s="9">
        <v>3935.4648440000001</v>
      </c>
      <c r="AB104" s="9">
        <v>3923.461914</v>
      </c>
      <c r="AC104" s="9">
        <v>3911.3588869999999</v>
      </c>
      <c r="AD104" s="9">
        <v>3899.0593260000001</v>
      </c>
      <c r="AE104" s="9">
        <v>3887.088135</v>
      </c>
      <c r="AF104" s="9">
        <v>3875.08374</v>
      </c>
      <c r="AG104" s="9">
        <v>3863.1201169999999</v>
      </c>
      <c r="AH104" s="9">
        <v>3850.936768</v>
      </c>
      <c r="AI104" s="9">
        <v>3838.9233399999998</v>
      </c>
      <c r="AJ104" s="9">
        <v>3826.9528810000002</v>
      </c>
      <c r="AK104" s="9">
        <v>3815.1616210000002</v>
      </c>
      <c r="AL104" s="9">
        <v>3803.5541990000002</v>
      </c>
      <c r="AM104" s="8">
        <v>-1.3990000000000001E-3</v>
      </c>
    </row>
    <row r="106" spans="1:39" ht="15" customHeight="1" x14ac:dyDescent="0.2">
      <c r="B106" s="10" t="s">
        <v>60</v>
      </c>
    </row>
    <row r="107" spans="1:39" ht="15" customHeight="1" x14ac:dyDescent="0.25">
      <c r="A107" s="11" t="s">
        <v>59</v>
      </c>
      <c r="B107" s="14" t="s">
        <v>58</v>
      </c>
      <c r="C107" s="13">
        <v>558</v>
      </c>
      <c r="D107" s="13">
        <v>631</v>
      </c>
      <c r="E107" s="13">
        <v>499</v>
      </c>
      <c r="F107" s="13">
        <v>550</v>
      </c>
      <c r="G107" s="13">
        <v>556</v>
      </c>
      <c r="H107" s="13">
        <v>562</v>
      </c>
      <c r="I107" s="13">
        <v>567</v>
      </c>
      <c r="J107" s="13">
        <v>573</v>
      </c>
      <c r="K107" s="13">
        <v>579</v>
      </c>
      <c r="L107" s="13">
        <v>585</v>
      </c>
      <c r="M107" s="13">
        <v>591</v>
      </c>
      <c r="N107" s="13">
        <v>596</v>
      </c>
      <c r="O107" s="13">
        <v>602</v>
      </c>
      <c r="P107" s="13">
        <v>608</v>
      </c>
      <c r="Q107" s="13">
        <v>614</v>
      </c>
      <c r="R107" s="13">
        <v>620</v>
      </c>
      <c r="S107" s="13">
        <v>625</v>
      </c>
      <c r="T107" s="13">
        <v>631</v>
      </c>
      <c r="U107" s="13">
        <v>637</v>
      </c>
      <c r="V107" s="13">
        <v>643</v>
      </c>
      <c r="W107" s="13">
        <v>649</v>
      </c>
      <c r="X107" s="13">
        <v>654</v>
      </c>
      <c r="Y107" s="13">
        <v>660</v>
      </c>
      <c r="Z107" s="13">
        <v>666</v>
      </c>
      <c r="AA107" s="13">
        <v>672</v>
      </c>
      <c r="AB107" s="13">
        <v>678</v>
      </c>
      <c r="AC107" s="13">
        <v>684</v>
      </c>
      <c r="AD107" s="13">
        <v>690</v>
      </c>
      <c r="AE107" s="13">
        <v>695</v>
      </c>
      <c r="AF107" s="13">
        <v>701</v>
      </c>
      <c r="AG107" s="13">
        <v>707</v>
      </c>
      <c r="AH107" s="13">
        <v>713</v>
      </c>
      <c r="AI107" s="13">
        <v>719</v>
      </c>
      <c r="AJ107" s="13">
        <v>725</v>
      </c>
      <c r="AK107" s="13">
        <v>731</v>
      </c>
      <c r="AL107" s="13">
        <v>737</v>
      </c>
      <c r="AM107" s="12">
        <v>4.5779999999999996E-3</v>
      </c>
    </row>
    <row r="108" spans="1:39" ht="15" customHeight="1" x14ac:dyDescent="0.25">
      <c r="A108" s="11" t="s">
        <v>57</v>
      </c>
      <c r="B108" s="14" t="s">
        <v>56</v>
      </c>
      <c r="C108" s="13">
        <v>804</v>
      </c>
      <c r="D108" s="13">
        <v>898</v>
      </c>
      <c r="E108" s="13">
        <v>735</v>
      </c>
      <c r="F108" s="13">
        <v>769</v>
      </c>
      <c r="G108" s="13">
        <v>776</v>
      </c>
      <c r="H108" s="13">
        <v>782</v>
      </c>
      <c r="I108" s="13">
        <v>789</v>
      </c>
      <c r="J108" s="13">
        <v>795</v>
      </c>
      <c r="K108" s="13">
        <v>802</v>
      </c>
      <c r="L108" s="13">
        <v>808</v>
      </c>
      <c r="M108" s="13">
        <v>815</v>
      </c>
      <c r="N108" s="13">
        <v>821</v>
      </c>
      <c r="O108" s="13">
        <v>828</v>
      </c>
      <c r="P108" s="13">
        <v>834</v>
      </c>
      <c r="Q108" s="13">
        <v>841</v>
      </c>
      <c r="R108" s="13">
        <v>847</v>
      </c>
      <c r="S108" s="13">
        <v>854</v>
      </c>
      <c r="T108" s="13">
        <v>860</v>
      </c>
      <c r="U108" s="13">
        <v>867</v>
      </c>
      <c r="V108" s="13">
        <v>873</v>
      </c>
      <c r="W108" s="13">
        <v>880</v>
      </c>
      <c r="X108" s="13">
        <v>886</v>
      </c>
      <c r="Y108" s="13">
        <v>892</v>
      </c>
      <c r="Z108" s="13">
        <v>899</v>
      </c>
      <c r="AA108" s="13">
        <v>905</v>
      </c>
      <c r="AB108" s="13">
        <v>912</v>
      </c>
      <c r="AC108" s="13">
        <v>918</v>
      </c>
      <c r="AD108" s="13">
        <v>925</v>
      </c>
      <c r="AE108" s="13">
        <v>931</v>
      </c>
      <c r="AF108" s="13">
        <v>937</v>
      </c>
      <c r="AG108" s="13">
        <v>944</v>
      </c>
      <c r="AH108" s="13">
        <v>950</v>
      </c>
      <c r="AI108" s="13">
        <v>957</v>
      </c>
      <c r="AJ108" s="13">
        <v>963</v>
      </c>
      <c r="AK108" s="13">
        <v>969</v>
      </c>
      <c r="AL108" s="13">
        <v>976</v>
      </c>
      <c r="AM108" s="12">
        <v>2.4529999999999999E-3</v>
      </c>
    </row>
    <row r="109" spans="1:39" ht="15" customHeight="1" x14ac:dyDescent="0.25">
      <c r="A109" s="11" t="s">
        <v>55</v>
      </c>
      <c r="B109" s="14" t="s">
        <v>54</v>
      </c>
      <c r="C109" s="13">
        <v>728</v>
      </c>
      <c r="D109" s="13">
        <v>947</v>
      </c>
      <c r="E109" s="13">
        <v>797</v>
      </c>
      <c r="F109" s="13">
        <v>770</v>
      </c>
      <c r="G109" s="13">
        <v>772</v>
      </c>
      <c r="H109" s="13">
        <v>773</v>
      </c>
      <c r="I109" s="13">
        <v>775</v>
      </c>
      <c r="J109" s="13">
        <v>777</v>
      </c>
      <c r="K109" s="13">
        <v>779</v>
      </c>
      <c r="L109" s="13">
        <v>781</v>
      </c>
      <c r="M109" s="13">
        <v>782</v>
      </c>
      <c r="N109" s="13">
        <v>784</v>
      </c>
      <c r="O109" s="13">
        <v>786</v>
      </c>
      <c r="P109" s="13">
        <v>788</v>
      </c>
      <c r="Q109" s="13">
        <v>790</v>
      </c>
      <c r="R109" s="13">
        <v>792</v>
      </c>
      <c r="S109" s="13">
        <v>793</v>
      </c>
      <c r="T109" s="13">
        <v>795</v>
      </c>
      <c r="U109" s="13">
        <v>797</v>
      </c>
      <c r="V109" s="13">
        <v>799</v>
      </c>
      <c r="W109" s="13">
        <v>801</v>
      </c>
      <c r="X109" s="13">
        <v>803</v>
      </c>
      <c r="Y109" s="13">
        <v>805</v>
      </c>
      <c r="Z109" s="13">
        <v>806</v>
      </c>
      <c r="AA109" s="13">
        <v>808</v>
      </c>
      <c r="AB109" s="13">
        <v>810</v>
      </c>
      <c r="AC109" s="13">
        <v>812</v>
      </c>
      <c r="AD109" s="13">
        <v>814</v>
      </c>
      <c r="AE109" s="13">
        <v>816</v>
      </c>
      <c r="AF109" s="13">
        <v>818</v>
      </c>
      <c r="AG109" s="13">
        <v>819</v>
      </c>
      <c r="AH109" s="13">
        <v>821</v>
      </c>
      <c r="AI109" s="13">
        <v>823</v>
      </c>
      <c r="AJ109" s="13">
        <v>825</v>
      </c>
      <c r="AK109" s="13">
        <v>827</v>
      </c>
      <c r="AL109" s="13">
        <v>829</v>
      </c>
      <c r="AM109" s="12">
        <v>-3.9060000000000002E-3</v>
      </c>
    </row>
    <row r="110" spans="1:39" ht="15" customHeight="1" x14ac:dyDescent="0.25">
      <c r="A110" s="11" t="s">
        <v>53</v>
      </c>
      <c r="B110" s="14" t="s">
        <v>52</v>
      </c>
      <c r="C110" s="13">
        <v>940</v>
      </c>
      <c r="D110" s="13">
        <v>1056</v>
      </c>
      <c r="E110" s="13">
        <v>996</v>
      </c>
      <c r="F110" s="13">
        <v>965</v>
      </c>
      <c r="G110" s="13">
        <v>967</v>
      </c>
      <c r="H110" s="13">
        <v>969</v>
      </c>
      <c r="I110" s="13">
        <v>970</v>
      </c>
      <c r="J110" s="13">
        <v>972</v>
      </c>
      <c r="K110" s="13">
        <v>974</v>
      </c>
      <c r="L110" s="13">
        <v>976</v>
      </c>
      <c r="M110" s="13">
        <v>978</v>
      </c>
      <c r="N110" s="13">
        <v>980</v>
      </c>
      <c r="O110" s="13">
        <v>981</v>
      </c>
      <c r="P110" s="13">
        <v>983</v>
      </c>
      <c r="Q110" s="13">
        <v>985</v>
      </c>
      <c r="R110" s="13">
        <v>987</v>
      </c>
      <c r="S110" s="13">
        <v>989</v>
      </c>
      <c r="T110" s="13">
        <v>991</v>
      </c>
      <c r="U110" s="13">
        <v>993</v>
      </c>
      <c r="V110" s="13">
        <v>995</v>
      </c>
      <c r="W110" s="13">
        <v>997</v>
      </c>
      <c r="X110" s="13">
        <v>999</v>
      </c>
      <c r="Y110" s="13">
        <v>1001</v>
      </c>
      <c r="Z110" s="13">
        <v>1003</v>
      </c>
      <c r="AA110" s="13">
        <v>1005</v>
      </c>
      <c r="AB110" s="13">
        <v>1007</v>
      </c>
      <c r="AC110" s="13">
        <v>1009</v>
      </c>
      <c r="AD110" s="13">
        <v>1011</v>
      </c>
      <c r="AE110" s="13">
        <v>1013</v>
      </c>
      <c r="AF110" s="13">
        <v>1015</v>
      </c>
      <c r="AG110" s="13">
        <v>1017</v>
      </c>
      <c r="AH110" s="13">
        <v>1019</v>
      </c>
      <c r="AI110" s="13">
        <v>1021</v>
      </c>
      <c r="AJ110" s="13">
        <v>1023</v>
      </c>
      <c r="AK110" s="13">
        <v>1025</v>
      </c>
      <c r="AL110" s="13">
        <v>1027</v>
      </c>
      <c r="AM110" s="12">
        <v>-8.1899999999999996E-4</v>
      </c>
    </row>
    <row r="111" spans="1:39" ht="15" customHeight="1" x14ac:dyDescent="0.25">
      <c r="A111" s="11" t="s">
        <v>51</v>
      </c>
      <c r="B111" s="14" t="s">
        <v>50</v>
      </c>
      <c r="C111" s="13">
        <v>2403</v>
      </c>
      <c r="D111" s="13">
        <v>2367</v>
      </c>
      <c r="E111" s="13">
        <v>2141</v>
      </c>
      <c r="F111" s="13">
        <v>2200</v>
      </c>
      <c r="G111" s="13">
        <v>2209</v>
      </c>
      <c r="H111" s="13">
        <v>2218</v>
      </c>
      <c r="I111" s="13">
        <v>2226</v>
      </c>
      <c r="J111" s="13">
        <v>2235</v>
      </c>
      <c r="K111" s="13">
        <v>2244</v>
      </c>
      <c r="L111" s="13">
        <v>2253</v>
      </c>
      <c r="M111" s="13">
        <v>2261</v>
      </c>
      <c r="N111" s="13">
        <v>2270</v>
      </c>
      <c r="O111" s="13">
        <v>2279</v>
      </c>
      <c r="P111" s="13">
        <v>2288</v>
      </c>
      <c r="Q111" s="13">
        <v>2297</v>
      </c>
      <c r="R111" s="13">
        <v>2305</v>
      </c>
      <c r="S111" s="13">
        <v>2314</v>
      </c>
      <c r="T111" s="13">
        <v>2323</v>
      </c>
      <c r="U111" s="13">
        <v>2332</v>
      </c>
      <c r="V111" s="13">
        <v>2341</v>
      </c>
      <c r="W111" s="13">
        <v>2350</v>
      </c>
      <c r="X111" s="13">
        <v>2359</v>
      </c>
      <c r="Y111" s="13">
        <v>2367</v>
      </c>
      <c r="Z111" s="13">
        <v>2376</v>
      </c>
      <c r="AA111" s="13">
        <v>2385</v>
      </c>
      <c r="AB111" s="13">
        <v>2394</v>
      </c>
      <c r="AC111" s="13">
        <v>2403</v>
      </c>
      <c r="AD111" s="13">
        <v>2411</v>
      </c>
      <c r="AE111" s="13">
        <v>2420</v>
      </c>
      <c r="AF111" s="13">
        <v>2429</v>
      </c>
      <c r="AG111" s="13">
        <v>2437</v>
      </c>
      <c r="AH111" s="13">
        <v>2446</v>
      </c>
      <c r="AI111" s="13">
        <v>2455</v>
      </c>
      <c r="AJ111" s="13">
        <v>2463</v>
      </c>
      <c r="AK111" s="13">
        <v>2472</v>
      </c>
      <c r="AL111" s="13">
        <v>2481</v>
      </c>
      <c r="AM111" s="12">
        <v>1.384E-3</v>
      </c>
    </row>
    <row r="112" spans="1:39" ht="15" customHeight="1" x14ac:dyDescent="0.25">
      <c r="A112" s="11" t="s">
        <v>49</v>
      </c>
      <c r="B112" s="14" t="s">
        <v>48</v>
      </c>
      <c r="C112" s="13">
        <v>1723</v>
      </c>
      <c r="D112" s="13">
        <v>1902</v>
      </c>
      <c r="E112" s="13">
        <v>1677</v>
      </c>
      <c r="F112" s="13">
        <v>1685</v>
      </c>
      <c r="G112" s="13">
        <v>1690</v>
      </c>
      <c r="H112" s="13">
        <v>1695</v>
      </c>
      <c r="I112" s="13">
        <v>1699</v>
      </c>
      <c r="J112" s="13">
        <v>1704</v>
      </c>
      <c r="K112" s="13">
        <v>1709</v>
      </c>
      <c r="L112" s="13">
        <v>1714</v>
      </c>
      <c r="M112" s="13">
        <v>1719</v>
      </c>
      <c r="N112" s="13">
        <v>1724</v>
      </c>
      <c r="O112" s="13">
        <v>1729</v>
      </c>
      <c r="P112" s="13">
        <v>1734</v>
      </c>
      <c r="Q112" s="13">
        <v>1738</v>
      </c>
      <c r="R112" s="13">
        <v>1743</v>
      </c>
      <c r="S112" s="13">
        <v>1748</v>
      </c>
      <c r="T112" s="13">
        <v>1753</v>
      </c>
      <c r="U112" s="13">
        <v>1758</v>
      </c>
      <c r="V112" s="13">
        <v>1763</v>
      </c>
      <c r="W112" s="13">
        <v>1768</v>
      </c>
      <c r="X112" s="13">
        <v>1772</v>
      </c>
      <c r="Y112" s="13">
        <v>1777</v>
      </c>
      <c r="Z112" s="13">
        <v>1782</v>
      </c>
      <c r="AA112" s="13">
        <v>1787</v>
      </c>
      <c r="AB112" s="13">
        <v>1792</v>
      </c>
      <c r="AC112" s="13">
        <v>1797</v>
      </c>
      <c r="AD112" s="13">
        <v>1802</v>
      </c>
      <c r="AE112" s="13">
        <v>1806</v>
      </c>
      <c r="AF112" s="13">
        <v>1811</v>
      </c>
      <c r="AG112" s="13">
        <v>1816</v>
      </c>
      <c r="AH112" s="13">
        <v>1821</v>
      </c>
      <c r="AI112" s="13">
        <v>1826</v>
      </c>
      <c r="AJ112" s="13">
        <v>1830</v>
      </c>
      <c r="AK112" s="13">
        <v>1835</v>
      </c>
      <c r="AL112" s="13">
        <v>1840</v>
      </c>
      <c r="AM112" s="12">
        <v>-9.7400000000000004E-4</v>
      </c>
    </row>
    <row r="113" spans="1:39" ht="15" customHeight="1" x14ac:dyDescent="0.25">
      <c r="A113" s="11" t="s">
        <v>47</v>
      </c>
      <c r="B113" s="14" t="s">
        <v>46</v>
      </c>
      <c r="C113" s="13">
        <v>2745</v>
      </c>
      <c r="D113" s="13">
        <v>2769</v>
      </c>
      <c r="E113" s="13">
        <v>2671</v>
      </c>
      <c r="F113" s="13">
        <v>2798</v>
      </c>
      <c r="G113" s="13">
        <v>2812</v>
      </c>
      <c r="H113" s="13">
        <v>2827</v>
      </c>
      <c r="I113" s="13">
        <v>2841</v>
      </c>
      <c r="J113" s="13">
        <v>2855</v>
      </c>
      <c r="K113" s="13">
        <v>2870</v>
      </c>
      <c r="L113" s="13">
        <v>2884</v>
      </c>
      <c r="M113" s="13">
        <v>2898</v>
      </c>
      <c r="N113" s="13">
        <v>2913</v>
      </c>
      <c r="O113" s="13">
        <v>2927</v>
      </c>
      <c r="P113" s="13">
        <v>2941</v>
      </c>
      <c r="Q113" s="13">
        <v>2955</v>
      </c>
      <c r="R113" s="13">
        <v>2970</v>
      </c>
      <c r="S113" s="13">
        <v>2984</v>
      </c>
      <c r="T113" s="13">
        <v>2998</v>
      </c>
      <c r="U113" s="13">
        <v>3013</v>
      </c>
      <c r="V113" s="13">
        <v>3027</v>
      </c>
      <c r="W113" s="13">
        <v>3041</v>
      </c>
      <c r="X113" s="13">
        <v>3056</v>
      </c>
      <c r="Y113" s="13">
        <v>3070</v>
      </c>
      <c r="Z113" s="13">
        <v>3084</v>
      </c>
      <c r="AA113" s="13">
        <v>3099</v>
      </c>
      <c r="AB113" s="13">
        <v>3113</v>
      </c>
      <c r="AC113" s="13">
        <v>3127</v>
      </c>
      <c r="AD113" s="13">
        <v>3142</v>
      </c>
      <c r="AE113" s="13">
        <v>3156</v>
      </c>
      <c r="AF113" s="13">
        <v>3170</v>
      </c>
      <c r="AG113" s="13">
        <v>3185</v>
      </c>
      <c r="AH113" s="13">
        <v>3199</v>
      </c>
      <c r="AI113" s="13">
        <v>3213</v>
      </c>
      <c r="AJ113" s="13">
        <v>3228</v>
      </c>
      <c r="AK113" s="13">
        <v>3242</v>
      </c>
      <c r="AL113" s="13">
        <v>3257</v>
      </c>
      <c r="AM113" s="12">
        <v>4.7860000000000003E-3</v>
      </c>
    </row>
    <row r="114" spans="1:39" ht="15" customHeight="1" x14ac:dyDescent="0.25">
      <c r="A114" s="11" t="s">
        <v>45</v>
      </c>
      <c r="B114" s="14" t="s">
        <v>44</v>
      </c>
      <c r="C114" s="13">
        <v>1480</v>
      </c>
      <c r="D114" s="13">
        <v>1477</v>
      </c>
      <c r="E114" s="13">
        <v>1523</v>
      </c>
      <c r="F114" s="13">
        <v>1523</v>
      </c>
      <c r="G114" s="13">
        <v>1532</v>
      </c>
      <c r="H114" s="13">
        <v>1540</v>
      </c>
      <c r="I114" s="13">
        <v>1550</v>
      </c>
      <c r="J114" s="13">
        <v>1559</v>
      </c>
      <c r="K114" s="13">
        <v>1568</v>
      </c>
      <c r="L114" s="13">
        <v>1577</v>
      </c>
      <c r="M114" s="13">
        <v>1587</v>
      </c>
      <c r="N114" s="13">
        <v>1596</v>
      </c>
      <c r="O114" s="13">
        <v>1606</v>
      </c>
      <c r="P114" s="13">
        <v>1615</v>
      </c>
      <c r="Q114" s="13">
        <v>1625</v>
      </c>
      <c r="R114" s="13">
        <v>1635</v>
      </c>
      <c r="S114" s="13">
        <v>1645</v>
      </c>
      <c r="T114" s="13">
        <v>1655</v>
      </c>
      <c r="U114" s="13">
        <v>1665</v>
      </c>
      <c r="V114" s="13">
        <v>1676</v>
      </c>
      <c r="W114" s="13">
        <v>1686</v>
      </c>
      <c r="X114" s="13">
        <v>1697</v>
      </c>
      <c r="Y114" s="13">
        <v>1707</v>
      </c>
      <c r="Z114" s="13">
        <v>1718</v>
      </c>
      <c r="AA114" s="13">
        <v>1728</v>
      </c>
      <c r="AB114" s="13">
        <v>1739</v>
      </c>
      <c r="AC114" s="13">
        <v>1749</v>
      </c>
      <c r="AD114" s="13">
        <v>1760</v>
      </c>
      <c r="AE114" s="13">
        <v>1771</v>
      </c>
      <c r="AF114" s="13">
        <v>1781</v>
      </c>
      <c r="AG114" s="13">
        <v>1792</v>
      </c>
      <c r="AH114" s="13">
        <v>1803</v>
      </c>
      <c r="AI114" s="13">
        <v>1813</v>
      </c>
      <c r="AJ114" s="13">
        <v>1824</v>
      </c>
      <c r="AK114" s="13">
        <v>1835</v>
      </c>
      <c r="AL114" s="13">
        <v>1845</v>
      </c>
      <c r="AM114" s="12">
        <v>6.5649999999999997E-3</v>
      </c>
    </row>
    <row r="115" spans="1:39" ht="15" customHeight="1" x14ac:dyDescent="0.25">
      <c r="A115" s="11" t="s">
        <v>43</v>
      </c>
      <c r="B115" s="14" t="s">
        <v>42</v>
      </c>
      <c r="C115" s="13">
        <v>1074</v>
      </c>
      <c r="D115" s="13">
        <v>926</v>
      </c>
      <c r="E115" s="13">
        <v>873</v>
      </c>
      <c r="F115" s="13">
        <v>965</v>
      </c>
      <c r="G115" s="13">
        <v>974</v>
      </c>
      <c r="H115" s="13">
        <v>983</v>
      </c>
      <c r="I115" s="13">
        <v>992</v>
      </c>
      <c r="J115" s="13">
        <v>1001</v>
      </c>
      <c r="K115" s="13">
        <v>1010</v>
      </c>
      <c r="L115" s="13">
        <v>1019</v>
      </c>
      <c r="M115" s="13">
        <v>1027</v>
      </c>
      <c r="N115" s="13">
        <v>1036</v>
      </c>
      <c r="O115" s="13">
        <v>1045</v>
      </c>
      <c r="P115" s="13">
        <v>1054</v>
      </c>
      <c r="Q115" s="13">
        <v>1063</v>
      </c>
      <c r="R115" s="13">
        <v>1071</v>
      </c>
      <c r="S115" s="13">
        <v>1080</v>
      </c>
      <c r="T115" s="13">
        <v>1089</v>
      </c>
      <c r="U115" s="13">
        <v>1098</v>
      </c>
      <c r="V115" s="13">
        <v>1106</v>
      </c>
      <c r="W115" s="13">
        <v>1115</v>
      </c>
      <c r="X115" s="13">
        <v>1124</v>
      </c>
      <c r="Y115" s="13">
        <v>1132</v>
      </c>
      <c r="Z115" s="13">
        <v>1141</v>
      </c>
      <c r="AA115" s="13">
        <v>1150</v>
      </c>
      <c r="AB115" s="13">
        <v>1158</v>
      </c>
      <c r="AC115" s="13">
        <v>1167</v>
      </c>
      <c r="AD115" s="13">
        <v>1176</v>
      </c>
      <c r="AE115" s="13">
        <v>1184</v>
      </c>
      <c r="AF115" s="13">
        <v>1193</v>
      </c>
      <c r="AG115" s="13">
        <v>1202</v>
      </c>
      <c r="AH115" s="13">
        <v>1210</v>
      </c>
      <c r="AI115" s="13">
        <v>1219</v>
      </c>
      <c r="AJ115" s="13">
        <v>1227</v>
      </c>
      <c r="AK115" s="13">
        <v>1236</v>
      </c>
      <c r="AL115" s="13">
        <v>1245</v>
      </c>
      <c r="AM115" s="12">
        <v>8.744E-3</v>
      </c>
    </row>
    <row r="116" spans="1:39" ht="15" customHeight="1" x14ac:dyDescent="0.2">
      <c r="A116" s="11" t="s">
        <v>41</v>
      </c>
      <c r="B116" s="10" t="s">
        <v>40</v>
      </c>
      <c r="C116" s="9">
        <v>1489.0383300000001</v>
      </c>
      <c r="D116" s="9">
        <v>1528.4769289999999</v>
      </c>
      <c r="E116" s="9">
        <v>1403.334595</v>
      </c>
      <c r="F116" s="9">
        <v>1449.5399170000001</v>
      </c>
      <c r="G116" s="9">
        <v>1459.570557</v>
      </c>
      <c r="H116" s="9">
        <v>1469.341919</v>
      </c>
      <c r="I116" s="9">
        <v>1479.024048</v>
      </c>
      <c r="J116" s="9">
        <v>1488.8801269999999</v>
      </c>
      <c r="K116" s="9">
        <v>1498.9964600000001</v>
      </c>
      <c r="L116" s="9">
        <v>1508.8774410000001</v>
      </c>
      <c r="M116" s="9">
        <v>1518.4663089999999</v>
      </c>
      <c r="N116" s="9">
        <v>1528.460327</v>
      </c>
      <c r="O116" s="9">
        <v>1538.516846</v>
      </c>
      <c r="P116" s="9">
        <v>1548.451294</v>
      </c>
      <c r="Q116" s="9">
        <v>1558.5424800000001</v>
      </c>
      <c r="R116" s="9">
        <v>1568.3479</v>
      </c>
      <c r="S116" s="9">
        <v>1578.3618160000001</v>
      </c>
      <c r="T116" s="9">
        <v>1588.459961</v>
      </c>
      <c r="U116" s="9">
        <v>1598.8295900000001</v>
      </c>
      <c r="V116" s="9">
        <v>1608.8901370000001</v>
      </c>
      <c r="W116" s="9">
        <v>1619.1773679999999</v>
      </c>
      <c r="X116" s="9">
        <v>1629.497803</v>
      </c>
      <c r="Y116" s="9">
        <v>1639.3460689999999</v>
      </c>
      <c r="Z116" s="9">
        <v>1649.6636960000001</v>
      </c>
      <c r="AA116" s="9">
        <v>1660.075317</v>
      </c>
      <c r="AB116" s="9">
        <v>1670.4067379999999</v>
      </c>
      <c r="AC116" s="9">
        <v>1680.7335210000001</v>
      </c>
      <c r="AD116" s="9">
        <v>1691.2060550000001</v>
      </c>
      <c r="AE116" s="9">
        <v>1701.4085689999999</v>
      </c>
      <c r="AF116" s="9">
        <v>1711.8133539999999</v>
      </c>
      <c r="AG116" s="9">
        <v>1722.2357179999999</v>
      </c>
      <c r="AH116" s="9">
        <v>1732.5982670000001</v>
      </c>
      <c r="AI116" s="9">
        <v>1743.162842</v>
      </c>
      <c r="AJ116" s="9">
        <v>1753.391846</v>
      </c>
      <c r="AK116" s="9">
        <v>1763.8275149999999</v>
      </c>
      <c r="AL116" s="9">
        <v>1774.3460689999999</v>
      </c>
      <c r="AM116" s="8">
        <v>4.3969999999999999E-3</v>
      </c>
    </row>
    <row r="117" spans="1:39" ht="15" customHeight="1" thickBot="1" x14ac:dyDescent="0.25"/>
    <row r="118" spans="1:39" ht="15" customHeight="1" x14ac:dyDescent="0.2">
      <c r="B118" s="39" t="s">
        <v>39</v>
      </c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</row>
    <row r="119" spans="1:39" ht="15" customHeight="1" x14ac:dyDescent="0.2">
      <c r="B119" s="7" t="s">
        <v>38</v>
      </c>
    </row>
    <row r="120" spans="1:39" ht="15" customHeight="1" x14ac:dyDescent="0.2">
      <c r="B120" s="7" t="s">
        <v>37</v>
      </c>
    </row>
    <row r="121" spans="1:39" ht="15" customHeight="1" x14ac:dyDescent="0.2">
      <c r="B121" s="7" t="s">
        <v>36</v>
      </c>
    </row>
    <row r="122" spans="1:39" ht="15" customHeight="1" x14ac:dyDescent="0.2">
      <c r="B122" s="7" t="s">
        <v>35</v>
      </c>
    </row>
    <row r="123" spans="1:39" ht="15" customHeight="1" x14ac:dyDescent="0.2">
      <c r="B123" s="7" t="s">
        <v>34</v>
      </c>
    </row>
    <row r="124" spans="1:39" ht="15" customHeight="1" x14ac:dyDescent="0.2">
      <c r="B124" s="7" t="s">
        <v>33</v>
      </c>
    </row>
    <row r="125" spans="1:39" ht="15" customHeight="1" x14ac:dyDescent="0.2">
      <c r="B125" s="7" t="s">
        <v>32</v>
      </c>
    </row>
    <row r="126" spans="1:39" ht="15" customHeight="1" x14ac:dyDescent="0.2">
      <c r="B126" s="7" t="s">
        <v>31</v>
      </c>
    </row>
    <row r="127" spans="1:39" ht="15" customHeight="1" x14ac:dyDescent="0.2">
      <c r="B127" s="7" t="s">
        <v>30</v>
      </c>
    </row>
    <row r="128" spans="1:39" ht="15" customHeight="1" x14ac:dyDescent="0.2">
      <c r="B128" s="7" t="s">
        <v>29</v>
      </c>
    </row>
    <row r="129" spans="2:2" ht="15" customHeight="1" x14ac:dyDescent="0.2">
      <c r="B129" s="7" t="s">
        <v>28</v>
      </c>
    </row>
    <row r="130" spans="2:2" ht="15" customHeight="1" x14ac:dyDescent="0.2">
      <c r="B130" s="7" t="s">
        <v>27</v>
      </c>
    </row>
    <row r="131" spans="2:2" ht="15" customHeight="1" x14ac:dyDescent="0.2">
      <c r="B131" s="7" t="s">
        <v>26</v>
      </c>
    </row>
    <row r="132" spans="2:2" ht="15" customHeight="1" x14ac:dyDescent="0.2">
      <c r="B132" s="7" t="s">
        <v>25</v>
      </c>
    </row>
    <row r="133" spans="2:2" ht="15" customHeight="1" x14ac:dyDescent="0.2">
      <c r="B133" s="7" t="s">
        <v>24</v>
      </c>
    </row>
    <row r="134" spans="2:2" ht="15" customHeight="1" x14ac:dyDescent="0.2">
      <c r="B134" s="7" t="s">
        <v>23</v>
      </c>
    </row>
    <row r="135" spans="2:2" ht="15" customHeight="1" x14ac:dyDescent="0.2">
      <c r="B135" s="7" t="s">
        <v>22</v>
      </c>
    </row>
    <row r="136" spans="2:2" ht="15" customHeight="1" x14ac:dyDescent="0.2">
      <c r="B136" s="7" t="s">
        <v>21</v>
      </c>
    </row>
    <row r="137" spans="2:2" ht="15" customHeight="1" x14ac:dyDescent="0.2">
      <c r="B137" s="7" t="s">
        <v>20</v>
      </c>
    </row>
    <row r="138" spans="2:2" ht="15" customHeight="1" x14ac:dyDescent="0.2">
      <c r="B138" s="7" t="s">
        <v>19</v>
      </c>
    </row>
    <row r="139" spans="2:2" ht="15" customHeight="1" x14ac:dyDescent="0.2">
      <c r="B139" s="7" t="s">
        <v>18</v>
      </c>
    </row>
  </sheetData>
  <mergeCells count="1">
    <mergeCell ref="B118:AM118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67"/>
  <sheetViews>
    <sheetView topLeftCell="A26" workbookViewId="0">
      <selection activeCell="B55" sqref="B55:B59"/>
    </sheetView>
  </sheetViews>
  <sheetFormatPr defaultColWidth="8.85546875" defaultRowHeight="15" x14ac:dyDescent="0.25"/>
  <cols>
    <col min="1" max="1" width="21" customWidth="1"/>
    <col min="2" max="2" width="13.140625" customWidth="1"/>
    <col min="3" max="3" width="11" customWidth="1"/>
  </cols>
  <sheetData>
    <row r="1" spans="1:37" x14ac:dyDescent="0.25">
      <c r="A1" s="30" t="s">
        <v>182</v>
      </c>
      <c r="B1" s="31"/>
      <c r="C1" s="31"/>
    </row>
    <row r="2" spans="1:37" x14ac:dyDescent="0.25"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  <c r="S2">
        <v>2032</v>
      </c>
      <c r="T2">
        <v>2033</v>
      </c>
      <c r="U2">
        <v>2034</v>
      </c>
      <c r="V2">
        <v>2035</v>
      </c>
      <c r="W2">
        <v>2036</v>
      </c>
      <c r="X2">
        <v>2037</v>
      </c>
      <c r="Y2">
        <v>2038</v>
      </c>
      <c r="Z2">
        <v>2039</v>
      </c>
      <c r="AA2">
        <v>2040</v>
      </c>
      <c r="AB2">
        <v>2041</v>
      </c>
      <c r="AC2">
        <v>2042</v>
      </c>
      <c r="AD2">
        <v>2043</v>
      </c>
      <c r="AE2">
        <v>2044</v>
      </c>
      <c r="AF2">
        <v>2045</v>
      </c>
      <c r="AG2">
        <v>2046</v>
      </c>
      <c r="AH2">
        <v>2047</v>
      </c>
      <c r="AI2">
        <v>2048</v>
      </c>
      <c r="AJ2">
        <v>2049</v>
      </c>
      <c r="AK2">
        <v>2050</v>
      </c>
    </row>
    <row r="3" spans="1:37" x14ac:dyDescent="0.25">
      <c r="A3" t="s">
        <v>345</v>
      </c>
      <c r="B3" s="24">
        <f>'AEO T5'!C19/'AEO T5'!C20</f>
        <v>2.0332202846828233E-2</v>
      </c>
      <c r="C3" s="24">
        <f>'AEO T5'!D19/'AEO T5'!D20</f>
        <v>2.2235322453158828E-2</v>
      </c>
      <c r="D3" s="24">
        <f>'AEO T5'!E19/'AEO T5'!E20</f>
        <v>2.2885939550516002E-2</v>
      </c>
      <c r="E3" s="24">
        <f>'AEO T5'!F19/'AEO T5'!F20</f>
        <v>2.352838600599301E-2</v>
      </c>
      <c r="F3" s="24">
        <f>'AEO T5'!G19/'AEO T5'!G20</f>
        <v>2.385808123450504E-2</v>
      </c>
      <c r="G3" s="24">
        <f>'AEO T5'!H19/'AEO T5'!H20</f>
        <v>2.3692602253764149E-2</v>
      </c>
      <c r="H3" s="24">
        <f>'AEO T5'!I19/'AEO T5'!I20</f>
        <v>2.3671677764849824E-2</v>
      </c>
      <c r="I3" s="24">
        <f>'AEO T5'!J19/'AEO T5'!J20</f>
        <v>2.3445819957389952E-2</v>
      </c>
      <c r="J3" s="24">
        <f>'AEO T5'!K19/'AEO T5'!K20</f>
        <v>2.3253665856306994E-2</v>
      </c>
      <c r="K3" s="24">
        <f>'AEO T5'!L19/'AEO T5'!L20</f>
        <v>2.3055918323963847E-2</v>
      </c>
      <c r="L3" s="24">
        <f>'AEO T5'!M19/'AEO T5'!M20</f>
        <v>2.279118607494051E-2</v>
      </c>
      <c r="M3" s="24">
        <f>'AEO T5'!N19/'AEO T5'!N20</f>
        <v>2.2522537643773828E-2</v>
      </c>
      <c r="N3" s="24">
        <f>'AEO T5'!O19/'AEO T5'!O20</f>
        <v>2.2331748145791308E-2</v>
      </c>
      <c r="O3" s="24">
        <f>'AEO T5'!P19/'AEO T5'!P20</f>
        <v>2.2269310498795731E-2</v>
      </c>
      <c r="P3" s="24">
        <f>'AEO T5'!Q19/'AEO T5'!Q20</f>
        <v>2.2207053579239504E-2</v>
      </c>
      <c r="Q3" s="24">
        <f>'AEO T5'!R19/'AEO T5'!R20</f>
        <v>2.2099949418194584E-2</v>
      </c>
      <c r="R3" s="24">
        <f>'AEO T5'!S19/'AEO T5'!S20</f>
        <v>2.2019342033440397E-2</v>
      </c>
      <c r="S3" s="24">
        <f>'AEO T5'!T19/'AEO T5'!T20</f>
        <v>2.1882732054729018E-2</v>
      </c>
      <c r="T3" s="24">
        <f>'AEO T5'!U19/'AEO T5'!U20</f>
        <v>2.1814624603498874E-2</v>
      </c>
      <c r="U3" s="24">
        <f>'AEO T5'!V19/'AEO T5'!V20</f>
        <v>2.1766277478308099E-2</v>
      </c>
      <c r="V3" s="24">
        <f>'AEO T5'!W19/'AEO T5'!W20</f>
        <v>2.1621823868056441E-2</v>
      </c>
      <c r="W3" s="24">
        <f>'AEO T5'!X19/'AEO T5'!X20</f>
        <v>2.1468600290523918E-2</v>
      </c>
      <c r="X3" s="24">
        <f>'AEO T5'!Y19/'AEO T5'!Y20</f>
        <v>2.132775084558244E-2</v>
      </c>
      <c r="Y3" s="24">
        <f>'AEO T5'!Z19/'AEO T5'!Z20</f>
        <v>2.1283993202032364E-2</v>
      </c>
      <c r="Z3" s="24">
        <f>'AEO T5'!AA19/'AEO T5'!AA20</f>
        <v>2.1215561919362826E-2</v>
      </c>
      <c r="AA3" s="24">
        <f>'AEO T5'!AB19/'AEO T5'!AB20</f>
        <v>2.1145862906680375E-2</v>
      </c>
      <c r="AB3" s="24">
        <f>'AEO T5'!AC19/'AEO T5'!AC20</f>
        <v>2.1048771901061504E-2</v>
      </c>
      <c r="AC3" s="24">
        <f>'AEO T5'!AD19/'AEO T5'!AD20</f>
        <v>2.0973773460902057E-2</v>
      </c>
      <c r="AD3" s="24">
        <f>'AEO T5'!AE19/'AEO T5'!AE20</f>
        <v>2.0908184949995814E-2</v>
      </c>
      <c r="AE3" s="24">
        <f>'AEO T5'!AF19/'AEO T5'!AF20</f>
        <v>2.0859300123065902E-2</v>
      </c>
      <c r="AF3" s="24">
        <f>'AEO T5'!AG19/'AEO T5'!AG20</f>
        <v>2.0818884280223871E-2</v>
      </c>
      <c r="AG3" s="24">
        <f>'AEO T5'!AH19/'AEO T5'!AH20</f>
        <v>2.0772715046427165E-2</v>
      </c>
      <c r="AH3" s="24">
        <f>'AEO T5'!AI19/'AEO T5'!AI20</f>
        <v>2.0664019653177542E-2</v>
      </c>
      <c r="AI3" s="24">
        <f>'AEO T5'!AJ19/'AEO T5'!AJ20</f>
        <v>2.0558260593019372E-2</v>
      </c>
      <c r="AJ3" s="24">
        <f>'AEO T5'!AK19/'AEO T5'!AK20</f>
        <v>2.0460857108882836E-2</v>
      </c>
      <c r="AK3" s="24">
        <f>'AEO T5'!AL19/'AEO T5'!AL20</f>
        <v>2.0387429639167166E-2</v>
      </c>
    </row>
    <row r="5" spans="1:37" x14ac:dyDescent="0.25">
      <c r="A5" t="s">
        <v>183</v>
      </c>
      <c r="B5" s="26">
        <f>AVERAGE(B3:AK3)</f>
        <v>2.1866115765726366E-2</v>
      </c>
    </row>
    <row r="8" spans="1:37" x14ac:dyDescent="0.25">
      <c r="A8" s="30" t="s">
        <v>184</v>
      </c>
      <c r="B8" s="31"/>
      <c r="C8" s="31"/>
    </row>
    <row r="10" spans="1:37" x14ac:dyDescent="0.25">
      <c r="A10" t="s">
        <v>343</v>
      </c>
    </row>
    <row r="12" spans="1:37" x14ac:dyDescent="0.25">
      <c r="B12" s="27" t="s">
        <v>344</v>
      </c>
      <c r="C12" t="s">
        <v>348</v>
      </c>
    </row>
    <row r="13" spans="1:37" x14ac:dyDescent="0.25">
      <c r="A13" t="s">
        <v>340</v>
      </c>
      <c r="B13">
        <v>0.997</v>
      </c>
    </row>
    <row r="14" spans="1:37" x14ac:dyDescent="0.25">
      <c r="A14" t="s">
        <v>341</v>
      </c>
      <c r="B14">
        <v>0.995</v>
      </c>
    </row>
    <row r="15" spans="1:37" x14ac:dyDescent="0.25">
      <c r="A15" t="s">
        <v>342</v>
      </c>
      <c r="B15">
        <v>0.96599999999999997</v>
      </c>
    </row>
    <row r="17" spans="1:37" x14ac:dyDescent="0.25">
      <c r="A17" s="1" t="s">
        <v>346</v>
      </c>
    </row>
    <row r="18" spans="1:37" x14ac:dyDescent="0.25">
      <c r="B18">
        <v>2015</v>
      </c>
      <c r="C18">
        <v>2016</v>
      </c>
      <c r="D18">
        <v>2017</v>
      </c>
      <c r="E18">
        <v>2018</v>
      </c>
      <c r="F18">
        <v>2019</v>
      </c>
      <c r="G18">
        <v>2020</v>
      </c>
      <c r="H18">
        <v>2021</v>
      </c>
      <c r="I18">
        <v>2022</v>
      </c>
      <c r="J18">
        <v>2023</v>
      </c>
      <c r="K18">
        <v>2024</v>
      </c>
      <c r="L18">
        <v>2025</v>
      </c>
      <c r="M18">
        <v>2026</v>
      </c>
      <c r="N18">
        <v>2027</v>
      </c>
      <c r="O18">
        <v>2028</v>
      </c>
      <c r="P18">
        <v>2029</v>
      </c>
      <c r="Q18">
        <v>2030</v>
      </c>
      <c r="R18">
        <v>2031</v>
      </c>
      <c r="S18">
        <v>2032</v>
      </c>
      <c r="T18">
        <v>2033</v>
      </c>
      <c r="U18">
        <v>2034</v>
      </c>
      <c r="V18">
        <v>2035</v>
      </c>
      <c r="W18">
        <v>2036</v>
      </c>
      <c r="X18">
        <v>2037</v>
      </c>
      <c r="Y18">
        <v>2038</v>
      </c>
      <c r="Z18">
        <v>2039</v>
      </c>
      <c r="AA18">
        <v>2040</v>
      </c>
      <c r="AB18">
        <v>2041</v>
      </c>
      <c r="AC18">
        <v>2042</v>
      </c>
      <c r="AD18">
        <v>2043</v>
      </c>
      <c r="AE18">
        <v>2044</v>
      </c>
      <c r="AF18">
        <v>2045</v>
      </c>
      <c r="AG18">
        <v>2046</v>
      </c>
      <c r="AH18">
        <v>2047</v>
      </c>
      <c r="AI18">
        <v>2048</v>
      </c>
      <c r="AJ18">
        <v>2049</v>
      </c>
      <c r="AK18">
        <v>2050</v>
      </c>
    </row>
    <row r="19" spans="1:37" x14ac:dyDescent="0.25">
      <c r="A19" t="s">
        <v>340</v>
      </c>
      <c r="C19" s="29">
        <f>'AEO T4'!C17*$B13</f>
        <v>80.307235353999999</v>
      </c>
      <c r="D19" s="29">
        <f>'AEO T4'!D17*$B13</f>
        <v>80.859710939999999</v>
      </c>
      <c r="E19" s="29">
        <f>'AEO T4'!E17*$B13</f>
        <v>81.577909860000005</v>
      </c>
      <c r="F19" s="29">
        <f>'AEO T4'!F17*$B13</f>
        <v>82.397335186999996</v>
      </c>
      <c r="G19" s="29">
        <f>'AEO T4'!G17*$B13</f>
        <v>83.215194226999998</v>
      </c>
      <c r="H19" s="29">
        <f>'AEO T4'!H17*$B13</f>
        <v>84.048746047000009</v>
      </c>
      <c r="I19" s="29">
        <f>'AEO T4'!I17*$B13</f>
        <v>84.891744442000004</v>
      </c>
      <c r="J19" s="29">
        <f>'AEO T4'!J17*$B13</f>
        <v>85.755090610000011</v>
      </c>
      <c r="K19" s="29">
        <f>'AEO T4'!K17*$B13</f>
        <v>86.629139573000003</v>
      </c>
      <c r="L19" s="29">
        <f>'AEO T4'!L17*$B13</f>
        <v>87.50895319</v>
      </c>
      <c r="M19" s="29">
        <f>'AEO T4'!M17*$B13</f>
        <v>88.382081921999998</v>
      </c>
      <c r="N19" s="29">
        <f>'AEO T4'!N17*$B13</f>
        <v>89.234968562999995</v>
      </c>
      <c r="O19" s="29">
        <f>'AEO T4'!O17*$B13</f>
        <v>90.053611244999999</v>
      </c>
      <c r="P19" s="29">
        <f>'AEO T4'!P17*$B13</f>
        <v>90.826431807000006</v>
      </c>
      <c r="Q19" s="29">
        <f>'AEO T4'!Q17*$B13</f>
        <v>91.581013251000002</v>
      </c>
      <c r="R19" s="29">
        <f>'AEO T4'!R17*$B13</f>
        <v>92.34212703899999</v>
      </c>
      <c r="S19" s="29">
        <f>'AEO T4'!S17*$B13</f>
        <v>93.081601939000009</v>
      </c>
      <c r="T19" s="29">
        <f>'AEO T4'!T17*$B13</f>
        <v>93.768871924999999</v>
      </c>
      <c r="U19" s="29">
        <f>'AEO T4'!U17*$B13</f>
        <v>94.448863810999995</v>
      </c>
      <c r="V19" s="29">
        <f>'AEO T4'!V17*$B13</f>
        <v>95.162985000999996</v>
      </c>
      <c r="W19" s="29">
        <f>'AEO T4'!W17*$B13</f>
        <v>95.910856635000002</v>
      </c>
      <c r="X19" s="29">
        <f>'AEO T4'!X17*$B13</f>
        <v>96.666373265000004</v>
      </c>
      <c r="Y19" s="29">
        <f>'AEO T4'!Y17*$B13</f>
        <v>97.420595788999989</v>
      </c>
      <c r="Z19" s="29">
        <f>'AEO T4'!Z17*$B13</f>
        <v>98.17972554699999</v>
      </c>
      <c r="AA19" s="29">
        <f>'AEO T4'!AA17*$B13</f>
        <v>98.933316969999993</v>
      </c>
      <c r="AB19" s="29">
        <f>'AEO T4'!AB17*$B13</f>
        <v>99.689967189000001</v>
      </c>
      <c r="AC19" s="29">
        <f>'AEO T4'!AC17*$B13</f>
        <v>100.44821360500001</v>
      </c>
      <c r="AD19" s="29">
        <f>'AEO T4'!AD17*$B13</f>
        <v>101.19857275400001</v>
      </c>
      <c r="AE19" s="29">
        <f>'AEO T4'!AE17*$B13</f>
        <v>101.95984007999999</v>
      </c>
      <c r="AF19" s="29">
        <f>'AEO T4'!AF17*$B13</f>
        <v>102.74433650899999</v>
      </c>
      <c r="AG19" s="29">
        <f>'AEO T4'!AG17*$B13</f>
        <v>103.551774905</v>
      </c>
      <c r="AH19" s="29">
        <f>'AEO T4'!AH17*$B13</f>
        <v>104.373186256</v>
      </c>
      <c r="AI19" s="29">
        <f>'AEO T4'!AI17*$B13</f>
        <v>105.196370273</v>
      </c>
      <c r="AJ19" s="29">
        <f>'AEO T4'!AJ17*$B13</f>
        <v>106.006417818</v>
      </c>
      <c r="AK19" s="29">
        <f>'AEO T4'!AK17*$B13</f>
        <v>106.80688818099999</v>
      </c>
    </row>
    <row r="20" spans="1:37" x14ac:dyDescent="0.25">
      <c r="A20" t="s">
        <v>341</v>
      </c>
      <c r="C20" s="29">
        <f>'AEO T4'!C18*$B14</f>
        <v>28.726529580000001</v>
      </c>
      <c r="D20" s="29">
        <f>'AEO T4'!D18*$B14</f>
        <v>28.96454353</v>
      </c>
      <c r="E20" s="29">
        <f>'AEO T4'!E18*$B14</f>
        <v>29.233337804999998</v>
      </c>
      <c r="F20" s="29">
        <f>'AEO T4'!F18*$B14</f>
        <v>29.532412915000002</v>
      </c>
      <c r="G20" s="29">
        <f>'AEO T4'!G18*$B14</f>
        <v>29.864089199999999</v>
      </c>
      <c r="H20" s="29">
        <f>'AEO T4'!H18*$B14</f>
        <v>30.221713095000002</v>
      </c>
      <c r="I20" s="29">
        <f>'AEO T4'!I18*$B14</f>
        <v>30.602449844999999</v>
      </c>
      <c r="J20" s="29">
        <f>'AEO T4'!J18*$B14</f>
        <v>30.997916574999998</v>
      </c>
      <c r="K20" s="29">
        <f>'AEO T4'!K18*$B14</f>
        <v>31.395608124999999</v>
      </c>
      <c r="L20" s="29">
        <f>'AEO T4'!L18*$B14</f>
        <v>31.797452805000002</v>
      </c>
      <c r="M20" s="29">
        <f>'AEO T4'!M18*$B14</f>
        <v>32.189667874999998</v>
      </c>
      <c r="N20" s="29">
        <f>'AEO T4'!N18*$B14</f>
        <v>32.568684269999999</v>
      </c>
      <c r="O20" s="29">
        <f>'AEO T4'!O18*$B14</f>
        <v>32.944819145000004</v>
      </c>
      <c r="P20" s="29">
        <f>'AEO T4'!P18*$B14</f>
        <v>33.325087250000003</v>
      </c>
      <c r="Q20" s="29">
        <f>'AEO T4'!Q18*$B14</f>
        <v>33.705848875000001</v>
      </c>
      <c r="R20" s="29">
        <f>'AEO T4'!R18*$B14</f>
        <v>34.086087129999996</v>
      </c>
      <c r="S20" s="29">
        <f>'AEO T4'!S18*$B14</f>
        <v>34.463500580000002</v>
      </c>
      <c r="T20" s="29">
        <f>'AEO T4'!T18*$B14</f>
        <v>34.838698165000004</v>
      </c>
      <c r="U20" s="29">
        <f>'AEO T4'!U18*$B14</f>
        <v>35.219425960000002</v>
      </c>
      <c r="V20" s="29">
        <f>'AEO T4'!V18*$B14</f>
        <v>35.606629214999998</v>
      </c>
      <c r="W20" s="29">
        <f>'AEO T4'!W18*$B14</f>
        <v>36.000250219999998</v>
      </c>
      <c r="X20" s="29">
        <f>'AEO T4'!X18*$B14</f>
        <v>36.390436485000002</v>
      </c>
      <c r="Y20" s="29">
        <f>'AEO T4'!Y18*$B14</f>
        <v>36.776823839999999</v>
      </c>
      <c r="Z20" s="29">
        <f>'AEO T4'!Z18*$B14</f>
        <v>37.160193360000001</v>
      </c>
      <c r="AA20" s="29">
        <f>'AEO T4'!AA18*$B14</f>
        <v>37.533735264999997</v>
      </c>
      <c r="AB20" s="29">
        <f>'AEO T4'!AB18*$B14</f>
        <v>37.899930089999998</v>
      </c>
      <c r="AC20" s="29">
        <f>'AEO T4'!AC18*$B14</f>
        <v>38.256816690000001</v>
      </c>
      <c r="AD20" s="29">
        <f>'AEO T4'!AD18*$B14</f>
        <v>38.612930174999995</v>
      </c>
      <c r="AE20" s="29">
        <f>'AEO T4'!AE18*$B14</f>
        <v>38.966666605</v>
      </c>
      <c r="AF20" s="29">
        <f>'AEO T4'!AF18*$B14</f>
        <v>39.317249879999999</v>
      </c>
      <c r="AG20" s="29">
        <f>'AEO T4'!AG18*$B14</f>
        <v>39.661095015000001</v>
      </c>
      <c r="AH20" s="29">
        <f>'AEO T4'!AH18*$B14</f>
        <v>40.000291510000004</v>
      </c>
      <c r="AI20" s="29">
        <f>'AEO T4'!AI18*$B14</f>
        <v>40.335531885000002</v>
      </c>
      <c r="AJ20" s="29">
        <f>'AEO T4'!AJ18*$B14</f>
        <v>40.664434110000002</v>
      </c>
      <c r="AK20" s="29">
        <f>'AEO T4'!AK18*$B14</f>
        <v>40.991097584999999</v>
      </c>
    </row>
    <row r="21" spans="1:37" x14ac:dyDescent="0.25">
      <c r="A21" t="s">
        <v>342</v>
      </c>
      <c r="C21" s="29">
        <f>'AEO T4'!C19*$B15</f>
        <v>5.76233007</v>
      </c>
      <c r="D21" s="29">
        <f>'AEO T4'!D19*$B15</f>
        <v>5.6442095219999997</v>
      </c>
      <c r="E21" s="29">
        <f>'AEO T4'!E19*$B15</f>
        <v>5.5470202620000002</v>
      </c>
      <c r="F21" s="29">
        <f>'AEO T4'!F19*$B15</f>
        <v>5.471991042</v>
      </c>
      <c r="G21" s="29">
        <f>'AEO T4'!G19*$B15</f>
        <v>5.401776366</v>
      </c>
      <c r="H21" s="29">
        <f>'AEO T4'!H19*$B15</f>
        <v>5.3370543659999994</v>
      </c>
      <c r="I21" s="29">
        <f>'AEO T4'!I19*$B15</f>
        <v>5.2863567539999998</v>
      </c>
      <c r="J21" s="29">
        <f>'AEO T4'!J19*$B15</f>
        <v>5.251766226</v>
      </c>
      <c r="K21" s="29">
        <f>'AEO T4'!K19*$B15</f>
        <v>5.2242033479999996</v>
      </c>
      <c r="L21" s="29">
        <f>'AEO T4'!L19*$B15</f>
        <v>5.2021891739999999</v>
      </c>
      <c r="M21" s="29">
        <f>'AEO T4'!M19*$B15</f>
        <v>5.1813341999999993</v>
      </c>
      <c r="N21" s="29">
        <f>'AEO T4'!N19*$B15</f>
        <v>5.1526072919999999</v>
      </c>
      <c r="O21" s="29">
        <f>'AEO T4'!O19*$B15</f>
        <v>5.1142252139999993</v>
      </c>
      <c r="P21" s="29">
        <f>'AEO T4'!P19*$B15</f>
        <v>5.0697525060000004</v>
      </c>
      <c r="Q21" s="29">
        <f>'AEO T4'!Q19*$B15</f>
        <v>5.0241592380000002</v>
      </c>
      <c r="R21" s="29">
        <f>'AEO T4'!R19*$B15</f>
        <v>4.9775584320000004</v>
      </c>
      <c r="S21" s="29">
        <f>'AEO T4'!S19*$B15</f>
        <v>4.9293424740000003</v>
      </c>
      <c r="T21" s="29">
        <f>'AEO T4'!T19*$B15</f>
        <v>4.8795509699999995</v>
      </c>
      <c r="U21" s="29">
        <f>'AEO T4'!U19*$B15</f>
        <v>4.8327849779999994</v>
      </c>
      <c r="V21" s="29">
        <f>'AEO T4'!V19*$B15</f>
        <v>4.7926660319999996</v>
      </c>
      <c r="W21" s="29">
        <f>'AEO T4'!W19*$B15</f>
        <v>4.7589342779999999</v>
      </c>
      <c r="X21" s="29">
        <f>'AEO T4'!X19*$B15</f>
        <v>4.7292336419999996</v>
      </c>
      <c r="Y21" s="29">
        <f>'AEO T4'!Y19*$B15</f>
        <v>4.7019238560000005</v>
      </c>
      <c r="Z21" s="29">
        <f>'AEO T4'!Z19*$B15</f>
        <v>4.6806032699999998</v>
      </c>
      <c r="AA21" s="29">
        <f>'AEO T4'!AA19*$B15</f>
        <v>4.6634529059999998</v>
      </c>
      <c r="AB21" s="29">
        <f>'AEO T4'!AB19*$B15</f>
        <v>4.6474395240000002</v>
      </c>
      <c r="AC21" s="29">
        <f>'AEO T4'!AC19*$B15</f>
        <v>4.6313961959999999</v>
      </c>
      <c r="AD21" s="29">
        <f>'AEO T4'!AD19*$B15</f>
        <v>4.6156610219999994</v>
      </c>
      <c r="AE21" s="29">
        <f>'AEO T4'!AE19*$B15</f>
        <v>4.5985608899999999</v>
      </c>
      <c r="AF21" s="29">
        <f>'AEO T4'!AF19*$B15</f>
        <v>4.5792718019999992</v>
      </c>
      <c r="AG21" s="29">
        <f>'AEO T4'!AG19*$B15</f>
        <v>4.5553903499999997</v>
      </c>
      <c r="AH21" s="29">
        <f>'AEO T4'!AH19*$B15</f>
        <v>4.5295160399999999</v>
      </c>
      <c r="AI21" s="29">
        <f>'AEO T4'!AI19*$B15</f>
        <v>4.5020787419999992</v>
      </c>
      <c r="AJ21" s="29">
        <f>'AEO T4'!AJ19*$B15</f>
        <v>4.4717965739999999</v>
      </c>
      <c r="AK21" s="29">
        <f>'AEO T4'!AK19*$B15</f>
        <v>4.4407329119999996</v>
      </c>
    </row>
    <row r="23" spans="1:37" x14ac:dyDescent="0.25">
      <c r="A23" s="1" t="s">
        <v>347</v>
      </c>
    </row>
    <row r="24" spans="1:37" x14ac:dyDescent="0.25">
      <c r="B24">
        <v>2015</v>
      </c>
      <c r="C24">
        <v>2016</v>
      </c>
      <c r="D24">
        <v>2017</v>
      </c>
      <c r="E24">
        <v>2018</v>
      </c>
      <c r="F24">
        <v>2019</v>
      </c>
      <c r="G24">
        <v>2020</v>
      </c>
      <c r="H24">
        <v>2021</v>
      </c>
      <c r="I24">
        <v>2022</v>
      </c>
      <c r="J24">
        <v>2023</v>
      </c>
      <c r="K24">
        <v>2024</v>
      </c>
      <c r="L24">
        <v>2025</v>
      </c>
      <c r="M24">
        <v>2026</v>
      </c>
      <c r="N24">
        <v>2027</v>
      </c>
      <c r="O24">
        <v>2028</v>
      </c>
      <c r="P24">
        <v>2029</v>
      </c>
      <c r="Q24">
        <v>2030</v>
      </c>
      <c r="R24">
        <v>2031</v>
      </c>
      <c r="S24">
        <v>2032</v>
      </c>
      <c r="T24">
        <v>2033</v>
      </c>
      <c r="U24">
        <v>2034</v>
      </c>
      <c r="V24">
        <v>2035</v>
      </c>
      <c r="W24">
        <v>2036</v>
      </c>
      <c r="X24">
        <v>2037</v>
      </c>
      <c r="Y24">
        <v>2038</v>
      </c>
      <c r="Z24">
        <v>2039</v>
      </c>
      <c r="AA24">
        <v>2040</v>
      </c>
      <c r="AB24">
        <v>2041</v>
      </c>
      <c r="AC24">
        <v>2042</v>
      </c>
      <c r="AD24">
        <v>2043</v>
      </c>
      <c r="AE24">
        <v>2044</v>
      </c>
      <c r="AF24">
        <v>2045</v>
      </c>
      <c r="AG24">
        <v>2046</v>
      </c>
      <c r="AH24">
        <v>2047</v>
      </c>
      <c r="AI24">
        <v>2048</v>
      </c>
      <c r="AJ24">
        <v>2049</v>
      </c>
      <c r="AK24">
        <v>2050</v>
      </c>
    </row>
    <row r="25" spans="1:37" x14ac:dyDescent="0.25">
      <c r="A25" t="s">
        <v>340</v>
      </c>
      <c r="C25" s="29">
        <f>'AEO T4'!D17-C19</f>
        <v>0.79578464600000132</v>
      </c>
      <c r="D25" s="29">
        <f>'AEO T4'!E17-D19</f>
        <v>0.96366906000000085</v>
      </c>
      <c r="E25" s="29">
        <f>'AEO T4'!F17-E19</f>
        <v>1.0673611399999885</v>
      </c>
      <c r="F25" s="29">
        <f>'AEO T4'!G17-F19</f>
        <v>1.0682558130000075</v>
      </c>
      <c r="G25" s="29">
        <f>'AEO T4'!H17-G19</f>
        <v>1.086456773000009</v>
      </c>
      <c r="H25" s="29">
        <f>'AEO T4'!I17-H19</f>
        <v>1.0984399529999962</v>
      </c>
      <c r="I25" s="29">
        <f>'AEO T4'!J17-I19</f>
        <v>1.1213855580000001</v>
      </c>
      <c r="J25" s="29">
        <f>'AEO T4'!K17-J19</f>
        <v>1.1347183899999891</v>
      </c>
      <c r="K25" s="29">
        <f>'AEO T4'!L17-K19</f>
        <v>1.1431304270000027</v>
      </c>
      <c r="L25" s="29">
        <f>'AEO T4'!M17-L19</f>
        <v>1.1390728100000018</v>
      </c>
      <c r="M25" s="29">
        <f>'AEO T4'!N17-M19</f>
        <v>1.1213970780000011</v>
      </c>
      <c r="N25" s="29">
        <f>'AEO T4'!O17-N19</f>
        <v>1.0896164370000037</v>
      </c>
      <c r="O25" s="29">
        <f>'AEO T4'!P17-O19</f>
        <v>1.0461197550000065</v>
      </c>
      <c r="P25" s="29">
        <f>'AEO T4'!Q17-P19</f>
        <v>1.0301511929999947</v>
      </c>
      <c r="Q25" s="29">
        <f>'AEO T4'!R17-Q19</f>
        <v>1.0389737489999931</v>
      </c>
      <c r="R25" s="29">
        <f>'AEO T4'!S17-R19</f>
        <v>1.019559961000013</v>
      </c>
      <c r="S25" s="29">
        <f>'AEO T4'!T17-S19</f>
        <v>0.96942306099998632</v>
      </c>
      <c r="T25" s="29">
        <f>'AEO T4'!U17-T19</f>
        <v>0.96419107500000223</v>
      </c>
      <c r="U25" s="29">
        <f>'AEO T4'!V17-U19</f>
        <v>1.0004691890000004</v>
      </c>
      <c r="V25" s="29">
        <f>'AEO T4'!W17-V19</f>
        <v>1.0364699990000048</v>
      </c>
      <c r="W25" s="29">
        <f>'AEO T4'!X17-W19</f>
        <v>1.0463883649999985</v>
      </c>
      <c r="X25" s="29">
        <f>'AEO T4'!Y17-X19</f>
        <v>1.0473637349999905</v>
      </c>
      <c r="Y25" s="29">
        <f>'AEO T4'!Z17-Y19</f>
        <v>1.0545552110000074</v>
      </c>
      <c r="Z25" s="29">
        <f>'AEO T4'!AA17-Z19</f>
        <v>1.0512844530000081</v>
      </c>
      <c r="AA25" s="29">
        <f>'AEO T4'!AB17-AA19</f>
        <v>1.0566200300000048</v>
      </c>
      <c r="AB25" s="29">
        <f>'AEO T4'!AC17-AB19</f>
        <v>1.0604978110000047</v>
      </c>
      <c r="AC25" s="29">
        <f>'AEO T4'!AD17-AC19</f>
        <v>1.0548683949999997</v>
      </c>
      <c r="AD25" s="29">
        <f>'AEO T4'!AE17-AD19</f>
        <v>1.068067245999984</v>
      </c>
      <c r="AE25" s="29">
        <f>'AEO T4'!AF17-AE19</f>
        <v>1.0936569200000008</v>
      </c>
      <c r="AF25" s="29">
        <f>'AEO T4'!AG17-AF19</f>
        <v>1.1190284910000088</v>
      </c>
      <c r="AG25" s="29">
        <f>'AEO T4'!AH17-AG19</f>
        <v>1.1354730949999947</v>
      </c>
      <c r="AH25" s="29">
        <f>'AEO T4'!AI17-AH19</f>
        <v>1.1397227439999966</v>
      </c>
      <c r="AI25" s="29">
        <f>'AEO T4'!AJ17-AI19</f>
        <v>1.1290237270000034</v>
      </c>
      <c r="AJ25" s="29">
        <f>'AEO T4'!AK17-AJ19</f>
        <v>1.1218551819999902</v>
      </c>
      <c r="AK25" s="29">
        <f>'AEO T4'!AL17-AK19</f>
        <v>1.1215938190000116</v>
      </c>
    </row>
    <row r="26" spans="1:37" x14ac:dyDescent="0.25">
      <c r="A26" t="s">
        <v>341</v>
      </c>
      <c r="C26" s="29">
        <f>'AEO T4'!D18-C20</f>
        <v>0.38356441999999902</v>
      </c>
      <c r="D26" s="29">
        <f>'AEO T4'!E18-D20</f>
        <v>0.41569546999999929</v>
      </c>
      <c r="E26" s="29">
        <f>'AEO T4'!F18-E20</f>
        <v>0.44747919500000322</v>
      </c>
      <c r="F26" s="29">
        <f>'AEO T4'!G18-F20</f>
        <v>0.48174708499999852</v>
      </c>
      <c r="G26" s="29">
        <f>'AEO T4'!H18-G20</f>
        <v>0.50949180000000283</v>
      </c>
      <c r="H26" s="29">
        <f>'AEO T4'!I18-H20</f>
        <v>0.53451790499999774</v>
      </c>
      <c r="I26" s="29">
        <f>'AEO T4'!J18-I20</f>
        <v>0.55123515500000053</v>
      </c>
      <c r="J26" s="29">
        <f>'AEO T4'!K18-J20</f>
        <v>0.5554584250000012</v>
      </c>
      <c r="K26" s="29">
        <f>'AEO T4'!L18-K20</f>
        <v>0.56163087500000231</v>
      </c>
      <c r="L26" s="29">
        <f>'AEO T4'!M18-L20</f>
        <v>0.5539721949999965</v>
      </c>
      <c r="M26" s="29">
        <f>'AEO T4'!N18-M20</f>
        <v>0.5426781250000019</v>
      </c>
      <c r="N26" s="29">
        <f>'AEO T4'!O18-N20</f>
        <v>0.54168673000000211</v>
      </c>
      <c r="O26" s="29">
        <f>'AEO T4'!P18-O20</f>
        <v>0.54773085499999752</v>
      </c>
      <c r="P26" s="29">
        <f>'AEO T4'!Q18-P20</f>
        <v>0.55013774999999754</v>
      </c>
      <c r="Q26" s="29">
        <f>'AEO T4'!R18-Q20</f>
        <v>0.55152512499999773</v>
      </c>
      <c r="R26" s="29">
        <f>'AEO T4'!S18-R20</f>
        <v>0.55059687000000679</v>
      </c>
      <c r="S26" s="29">
        <f>'AEO T4'!T18-S20</f>
        <v>0.55026641999999981</v>
      </c>
      <c r="T26" s="29">
        <f>'AEO T4'!U18-T20</f>
        <v>0.55770983499999716</v>
      </c>
      <c r="U26" s="29">
        <f>'AEO T4'!V18-U20</f>
        <v>0.56613103999999481</v>
      </c>
      <c r="V26" s="29">
        <f>'AEO T4'!W18-V20</f>
        <v>0.57452678500000331</v>
      </c>
      <c r="W26" s="29">
        <f>'AEO T4'!X18-W20</f>
        <v>0.5730527800000047</v>
      </c>
      <c r="X26" s="29">
        <f>'AEO T4'!Y18-X20</f>
        <v>0.57119551499999943</v>
      </c>
      <c r="Y26" s="29">
        <f>'AEO T4'!Z18-Y20</f>
        <v>0.57010415999999964</v>
      </c>
      <c r="Z26" s="29">
        <f>'AEO T4'!AA18-Z20</f>
        <v>0.56215363999999823</v>
      </c>
      <c r="AA26" s="29">
        <f>'AEO T4'!AB18-AA20</f>
        <v>0.55664673500000106</v>
      </c>
      <c r="AB26" s="29">
        <f>'AEO T4'!AC18-AB20</f>
        <v>0.54913190999999983</v>
      </c>
      <c r="AC26" s="29">
        <f>'AEO T4'!AD18-AC20</f>
        <v>0.55014830999999731</v>
      </c>
      <c r="AD26" s="29">
        <f>'AEO T4'!AE18-AD20</f>
        <v>0.54954882500000224</v>
      </c>
      <c r="AE26" s="29">
        <f>'AEO T4'!AF18-AE20</f>
        <v>0.54815739499999694</v>
      </c>
      <c r="AF26" s="29">
        <f>'AEO T4'!AG18-AF20</f>
        <v>0.54314712000000043</v>
      </c>
      <c r="AG26" s="29">
        <f>'AEO T4'!AH18-AG20</f>
        <v>0.54020298500000052</v>
      </c>
      <c r="AH26" s="29">
        <f>'AEO T4'!AI18-AH20</f>
        <v>0.53793148999999829</v>
      </c>
      <c r="AI26" s="29">
        <f>'AEO T4'!AJ18-AI20</f>
        <v>0.53324611499999719</v>
      </c>
      <c r="AJ26" s="29">
        <f>'AEO T4'!AK18-AJ20</f>
        <v>0.53264888999999727</v>
      </c>
      <c r="AK26" s="29">
        <f>'AEO T4'!AL18-AK20</f>
        <v>0.52974641499999819</v>
      </c>
    </row>
    <row r="27" spans="1:37" x14ac:dyDescent="0.25">
      <c r="A27" t="s">
        <v>342</v>
      </c>
      <c r="C27" s="29">
        <f>'AEO T4'!D19-C21</f>
        <v>8.0536930000000062E-2</v>
      </c>
      <c r="D27" s="29">
        <f>'AEO T4'!E19-D21</f>
        <v>9.8047478000000687E-2</v>
      </c>
      <c r="E27" s="29">
        <f>'AEO T4'!F19-E21</f>
        <v>0.11756673799999984</v>
      </c>
      <c r="F27" s="29">
        <f>'AEO T4'!G19-F21</f>
        <v>0.11990995800000004</v>
      </c>
      <c r="G27" s="29">
        <f>'AEO T4'!H19-G21</f>
        <v>0.12312463399999984</v>
      </c>
      <c r="H27" s="29">
        <f>'AEO T4'!I19-H21</f>
        <v>0.13536463400000098</v>
      </c>
      <c r="I27" s="29">
        <f>'AEO T4'!J19-I21</f>
        <v>0.15025424600000026</v>
      </c>
      <c r="J27" s="29">
        <f>'AEO T4'!K19-J21</f>
        <v>0.15631177399999974</v>
      </c>
      <c r="K27" s="29">
        <f>'AEO T4'!L19-K21</f>
        <v>0.16108565200000058</v>
      </c>
      <c r="L27" s="29">
        <f>'AEO T4'!M19-L21</f>
        <v>0.16151082599999977</v>
      </c>
      <c r="M27" s="29">
        <f>'AEO T4'!N19-M21</f>
        <v>0.15262780000000031</v>
      </c>
      <c r="N27" s="29">
        <f>'AEO T4'!O19-N21</f>
        <v>0.14162170799999974</v>
      </c>
      <c r="O27" s="29">
        <f>'AEO T4'!P19-O21</f>
        <v>0.13396578600000097</v>
      </c>
      <c r="P27" s="29">
        <f>'AEO T4'!Q19-P21</f>
        <v>0.13124049400000004</v>
      </c>
      <c r="Q27" s="29">
        <f>'AEO T4'!R19-Q21</f>
        <v>0.12859276200000025</v>
      </c>
      <c r="R27" s="29">
        <f>'AEO T4'!S19-R21</f>
        <v>0.12528056799999998</v>
      </c>
      <c r="S27" s="29">
        <f>'AEO T4'!T19-S21</f>
        <v>0.12195252599999939</v>
      </c>
      <c r="T27" s="29">
        <f>'AEO T4'!U19-T21</f>
        <v>0.12333203000000026</v>
      </c>
      <c r="U27" s="29">
        <f>'AEO T4'!V19-U21</f>
        <v>0.12856702200000036</v>
      </c>
      <c r="V27" s="29">
        <f>'AEO T4'!W19-V21</f>
        <v>0.13376696800000065</v>
      </c>
      <c r="W27" s="29">
        <f>'AEO T4'!X19-W21</f>
        <v>0.13675272199999977</v>
      </c>
      <c r="X27" s="29">
        <f>'AEO T4'!Y19-X21</f>
        <v>0.13818235800000078</v>
      </c>
      <c r="Y27" s="29">
        <f>'AEO T4'!Z19-Y21</f>
        <v>0.1434211439999995</v>
      </c>
      <c r="Z27" s="29">
        <f>'AEO T4'!AA19-Z21</f>
        <v>0.14698773000000021</v>
      </c>
      <c r="AA27" s="29">
        <f>'AEO T4'!AB19-AA21</f>
        <v>0.14756109400000028</v>
      </c>
      <c r="AB27" s="29">
        <f>'AEO T4'!AC19-AB21</f>
        <v>0.14696647600000023</v>
      </c>
      <c r="AC27" s="29">
        <f>'AEO T4'!AD19-AC21</f>
        <v>0.14672080400000009</v>
      </c>
      <c r="AD27" s="29">
        <f>'AEO T4'!AE19-AD21</f>
        <v>0.14475397800000067</v>
      </c>
      <c r="AE27" s="29">
        <f>'AEO T4'!AF19-AE21</f>
        <v>0.14188610999999973</v>
      </c>
      <c r="AF27" s="29">
        <f>'AEO T4'!AG19-AF21</f>
        <v>0.13645319800000077</v>
      </c>
      <c r="AG27" s="29">
        <f>'AEO T4'!AH19-AG21</f>
        <v>0.13354964999999996</v>
      </c>
      <c r="AH27" s="29">
        <f>'AEO T4'!AI19-AH21</f>
        <v>0.13102095999999985</v>
      </c>
      <c r="AI27" s="29">
        <f>'AEO T4'!AJ19-AI21</f>
        <v>0.12711025800000098</v>
      </c>
      <c r="AJ27" s="29">
        <f>'AEO T4'!AK19-AJ21</f>
        <v>0.12523542599999971</v>
      </c>
      <c r="AK27" s="29">
        <f>'AEO T4'!AL19-AK21</f>
        <v>0.12269708800000068</v>
      </c>
    </row>
    <row r="29" spans="1:37" x14ac:dyDescent="0.25">
      <c r="A29" s="1" t="s">
        <v>349</v>
      </c>
    </row>
    <row r="30" spans="1:37" x14ac:dyDescent="0.25">
      <c r="B30">
        <v>2015</v>
      </c>
      <c r="C30">
        <v>2016</v>
      </c>
      <c r="D30">
        <v>2017</v>
      </c>
      <c r="E30">
        <v>2018</v>
      </c>
      <c r="F30">
        <v>2019</v>
      </c>
      <c r="G30">
        <v>2020</v>
      </c>
      <c r="H30">
        <v>2021</v>
      </c>
      <c r="I30">
        <v>2022</v>
      </c>
      <c r="J30">
        <v>2023</v>
      </c>
      <c r="K30">
        <v>2024</v>
      </c>
      <c r="L30">
        <v>2025</v>
      </c>
      <c r="M30">
        <v>2026</v>
      </c>
      <c r="N30">
        <v>2027</v>
      </c>
      <c r="O30">
        <v>2028</v>
      </c>
      <c r="P30">
        <v>2029</v>
      </c>
      <c r="Q30">
        <v>2030</v>
      </c>
      <c r="R30">
        <v>2031</v>
      </c>
      <c r="S30">
        <v>2032</v>
      </c>
      <c r="T30">
        <v>2033</v>
      </c>
      <c r="U30">
        <v>2034</v>
      </c>
      <c r="V30">
        <v>2035</v>
      </c>
      <c r="W30">
        <v>2036</v>
      </c>
      <c r="X30">
        <v>2037</v>
      </c>
      <c r="Y30">
        <v>2038</v>
      </c>
      <c r="Z30">
        <v>2039</v>
      </c>
      <c r="AA30">
        <v>2040</v>
      </c>
      <c r="AB30">
        <v>2041</v>
      </c>
      <c r="AC30">
        <v>2042</v>
      </c>
      <c r="AD30">
        <v>2043</v>
      </c>
      <c r="AE30">
        <v>2044</v>
      </c>
      <c r="AF30">
        <v>2045</v>
      </c>
      <c r="AG30">
        <v>2046</v>
      </c>
      <c r="AH30">
        <v>2047</v>
      </c>
      <c r="AI30">
        <v>2048</v>
      </c>
      <c r="AJ30">
        <v>2049</v>
      </c>
      <c r="AK30">
        <v>2050</v>
      </c>
    </row>
    <row r="31" spans="1:37" x14ac:dyDescent="0.25">
      <c r="A31" t="s">
        <v>340</v>
      </c>
      <c r="C31" s="24">
        <f>C25/C19</f>
        <v>9.909252167530436E-3</v>
      </c>
      <c r="D31" s="24">
        <f t="shared" ref="D31:AK33" si="0">D25/D19</f>
        <v>1.1917790068716277E-2</v>
      </c>
      <c r="E31" s="24">
        <f t="shared" si="0"/>
        <v>1.3083948115755126E-2</v>
      </c>
      <c r="F31" s="24">
        <f t="shared" si="0"/>
        <v>1.2964688852808295E-2</v>
      </c>
      <c r="G31" s="24">
        <f t="shared" si="0"/>
        <v>1.3055990352390445E-2</v>
      </c>
      <c r="H31" s="24">
        <f t="shared" si="0"/>
        <v>1.3069081987085795E-2</v>
      </c>
      <c r="I31" s="24">
        <f t="shared" si="0"/>
        <v>1.3209594942016494E-2</v>
      </c>
      <c r="J31" s="24">
        <f t="shared" si="0"/>
        <v>1.3232081989866945E-2</v>
      </c>
      <c r="K31" s="24">
        <f t="shared" si="0"/>
        <v>1.3195680259951307E-2</v>
      </c>
      <c r="L31" s="24">
        <f t="shared" si="0"/>
        <v>1.3016643080243912E-2</v>
      </c>
      <c r="M31" s="24">
        <f t="shared" si="0"/>
        <v>1.268805909086493E-2</v>
      </c>
      <c r="N31" s="24">
        <f t="shared" si="0"/>
        <v>1.2210644039513873E-2</v>
      </c>
      <c r="O31" s="24">
        <f t="shared" si="0"/>
        <v>1.1616633031560849E-2</v>
      </c>
      <c r="P31" s="24">
        <f t="shared" si="0"/>
        <v>1.1341975815905616E-2</v>
      </c>
      <c r="Q31" s="24">
        <f t="shared" si="0"/>
        <v>1.134485972711869E-2</v>
      </c>
      <c r="R31" s="24">
        <f t="shared" si="0"/>
        <v>1.1041114101361448E-2</v>
      </c>
      <c r="S31" s="24">
        <f t="shared" si="0"/>
        <v>1.041476554771035E-2</v>
      </c>
      <c r="T31" s="24">
        <f t="shared" si="0"/>
        <v>1.028263490011056E-2</v>
      </c>
      <c r="U31" s="24">
        <f t="shared" si="0"/>
        <v>1.0592707509981508E-2</v>
      </c>
      <c r="V31" s="24">
        <f t="shared" si="0"/>
        <v>1.0891524672004702E-2</v>
      </c>
      <c r="W31" s="24">
        <f t="shared" si="0"/>
        <v>1.0910009582983415E-2</v>
      </c>
      <c r="X31" s="24">
        <f t="shared" si="0"/>
        <v>1.0834830144384961E-2</v>
      </c>
      <c r="Y31" s="24">
        <f t="shared" si="0"/>
        <v>1.0824766595392553E-2</v>
      </c>
      <c r="Z31" s="24">
        <f t="shared" si="0"/>
        <v>1.0707755059844242E-2</v>
      </c>
      <c r="AA31" s="24">
        <f t="shared" si="0"/>
        <v>1.0680123363501586E-2</v>
      </c>
      <c r="AB31" s="24">
        <f t="shared" si="0"/>
        <v>1.0637959274170794E-2</v>
      </c>
      <c r="AC31" s="24">
        <f t="shared" si="0"/>
        <v>1.0501614286025408E-2</v>
      </c>
      <c r="AD31" s="24">
        <f t="shared" si="0"/>
        <v>1.0554173017798487E-2</v>
      </c>
      <c r="AE31" s="24">
        <f t="shared" si="0"/>
        <v>1.0726349895624522E-2</v>
      </c>
      <c r="AF31" s="24">
        <f t="shared" si="0"/>
        <v>1.0891388557480114E-2</v>
      </c>
      <c r="AG31" s="24">
        <f t="shared" si="0"/>
        <v>1.0965269267877786E-2</v>
      </c>
      <c r="AH31" s="24">
        <f t="shared" si="0"/>
        <v>1.0919689097203148E-2</v>
      </c>
      <c r="AI31" s="24">
        <f t="shared" si="0"/>
        <v>1.0732535011141747E-2</v>
      </c>
      <c r="AJ31" s="24">
        <f t="shared" si="0"/>
        <v>1.0582898706435659E-2</v>
      </c>
      <c r="AK31" s="24">
        <f t="shared" si="0"/>
        <v>1.0501137502473678E-2</v>
      </c>
    </row>
    <row r="32" spans="1:37" x14ac:dyDescent="0.25">
      <c r="A32" t="s">
        <v>341</v>
      </c>
      <c r="C32" s="24">
        <f t="shared" ref="C32:R33" si="1">C26/C20</f>
        <v>1.3352271423243705E-2</v>
      </c>
      <c r="D32" s="24">
        <f t="shared" si="1"/>
        <v>1.4351873682022403E-2</v>
      </c>
      <c r="E32" s="24">
        <f t="shared" si="1"/>
        <v>1.5307153701876202E-2</v>
      </c>
      <c r="F32" s="24">
        <f t="shared" si="1"/>
        <v>1.6312486432671785E-2</v>
      </c>
      <c r="G32" s="24">
        <f t="shared" si="1"/>
        <v>1.7060349525074511E-2</v>
      </c>
      <c r="H32" s="24">
        <f t="shared" si="1"/>
        <v>1.7686552159362219E-2</v>
      </c>
      <c r="I32" s="24">
        <f t="shared" si="1"/>
        <v>1.8012778643277948E-2</v>
      </c>
      <c r="J32" s="24">
        <f t="shared" si="1"/>
        <v>1.7919218011186653E-2</v>
      </c>
      <c r="K32" s="24">
        <f t="shared" si="1"/>
        <v>1.7888835685676095E-2</v>
      </c>
      <c r="L32" s="24">
        <f t="shared" si="1"/>
        <v>1.7421904779520169E-2</v>
      </c>
      <c r="M32" s="24">
        <f t="shared" si="1"/>
        <v>1.6858767450082052E-2</v>
      </c>
      <c r="N32" s="24">
        <f t="shared" si="1"/>
        <v>1.6632134276881618E-2</v>
      </c>
      <c r="O32" s="24">
        <f t="shared" si="1"/>
        <v>1.662570532226236E-2</v>
      </c>
      <c r="P32" s="24">
        <f t="shared" si="1"/>
        <v>1.6508216343829603E-2</v>
      </c>
      <c r="Q32" s="24">
        <f t="shared" si="1"/>
        <v>1.6362890815934027E-2</v>
      </c>
      <c r="R32" s="24">
        <f t="shared" si="1"/>
        <v>1.6153126285809821E-2</v>
      </c>
      <c r="S32" s="24">
        <f t="shared" si="0"/>
        <v>1.5966643281713891E-2</v>
      </c>
      <c r="T32" s="24">
        <f t="shared" si="0"/>
        <v>1.6008343146423569E-2</v>
      </c>
      <c r="U32" s="24">
        <f t="shared" si="0"/>
        <v>1.6074397142161564E-2</v>
      </c>
      <c r="V32" s="24">
        <f t="shared" si="0"/>
        <v>1.6135388203440851E-2</v>
      </c>
      <c r="W32" s="24">
        <f t="shared" si="0"/>
        <v>1.5918022138680699E-2</v>
      </c>
      <c r="X32" s="24">
        <f t="shared" si="0"/>
        <v>1.5696308430800054E-2</v>
      </c>
      <c r="Y32" s="24">
        <f t="shared" si="0"/>
        <v>1.5501723652925426E-2</v>
      </c>
      <c r="Z32" s="24">
        <f t="shared" si="0"/>
        <v>1.5127844856833066E-2</v>
      </c>
      <c r="AA32" s="24">
        <f t="shared" si="0"/>
        <v>1.4830571246637184E-2</v>
      </c>
      <c r="AB32" s="24">
        <f t="shared" si="0"/>
        <v>1.4488995327853912E-2</v>
      </c>
      <c r="AC32" s="24">
        <f t="shared" si="0"/>
        <v>1.4380399562721623E-2</v>
      </c>
      <c r="AD32" s="24">
        <f t="shared" si="0"/>
        <v>1.4232248692584552E-2</v>
      </c>
      <c r="AE32" s="24">
        <f t="shared" si="0"/>
        <v>1.4067341211312652E-2</v>
      </c>
      <c r="AF32" s="24">
        <f t="shared" si="0"/>
        <v>1.3814473841831189E-2</v>
      </c>
      <c r="AG32" s="24">
        <f t="shared" si="0"/>
        <v>1.3620475803698648E-2</v>
      </c>
      <c r="AH32" s="24">
        <f t="shared" si="0"/>
        <v>1.34481892429588E-2</v>
      </c>
      <c r="AI32" s="24">
        <f t="shared" si="0"/>
        <v>1.3220257427627998E-2</v>
      </c>
      <c r="AJ32" s="24">
        <f t="shared" si="0"/>
        <v>1.30986426261127E-2</v>
      </c>
      <c r="AK32" s="24">
        <f t="shared" si="0"/>
        <v>1.2923450363862663E-2</v>
      </c>
    </row>
    <row r="33" spans="1:37" x14ac:dyDescent="0.25">
      <c r="A33" t="s">
        <v>342</v>
      </c>
      <c r="C33" s="24">
        <f t="shared" si="1"/>
        <v>1.3976452063947816E-2</v>
      </c>
      <c r="D33" s="24">
        <f t="shared" si="0"/>
        <v>1.7371339178290819E-2</v>
      </c>
      <c r="E33" s="24">
        <f t="shared" si="0"/>
        <v>2.1194575185779236E-2</v>
      </c>
      <c r="F33" s="24">
        <f t="shared" si="0"/>
        <v>2.1913405391134053E-2</v>
      </c>
      <c r="G33" s="24">
        <f t="shared" si="0"/>
        <v>2.2793360120380787E-2</v>
      </c>
      <c r="H33" s="24">
        <f t="shared" si="0"/>
        <v>2.5363173150783114E-2</v>
      </c>
      <c r="I33" s="24">
        <f t="shared" si="0"/>
        <v>2.8423024209690003E-2</v>
      </c>
      <c r="J33" s="24">
        <f t="shared" si="0"/>
        <v>2.9763658029206372E-2</v>
      </c>
      <c r="K33" s="24">
        <f t="shared" si="0"/>
        <v>3.0834491169197994E-2</v>
      </c>
      <c r="L33" s="24">
        <f t="shared" si="0"/>
        <v>3.1046703723735015E-2</v>
      </c>
      <c r="M33" s="24">
        <f t="shared" si="0"/>
        <v>2.9457239025423285E-2</v>
      </c>
      <c r="N33" s="24">
        <f t="shared" si="0"/>
        <v>2.7485445712092847E-2</v>
      </c>
      <c r="O33" s="24">
        <f t="shared" si="0"/>
        <v>2.6194737305129754E-2</v>
      </c>
      <c r="P33" s="24">
        <f t="shared" si="0"/>
        <v>2.5886962695847233E-2</v>
      </c>
      <c r="Q33" s="24">
        <f t="shared" si="0"/>
        <v>2.559488183164951E-2</v>
      </c>
      <c r="R33" s="24">
        <f t="shared" si="0"/>
        <v>2.5169080325524538E-2</v>
      </c>
      <c r="S33" s="24">
        <f t="shared" si="0"/>
        <v>2.4740120339222221E-2</v>
      </c>
      <c r="T33" s="24">
        <f t="shared" si="0"/>
        <v>2.5275282655772786E-2</v>
      </c>
      <c r="U33" s="24">
        <f t="shared" si="0"/>
        <v>2.6603091713218858E-2</v>
      </c>
      <c r="V33" s="24">
        <f t="shared" si="0"/>
        <v>2.7910763467943776E-2</v>
      </c>
      <c r="W33" s="24">
        <f t="shared" si="0"/>
        <v>2.8735997181594145E-2</v>
      </c>
      <c r="X33" s="24">
        <f t="shared" si="0"/>
        <v>2.9218763220495755E-2</v>
      </c>
      <c r="Y33" s="24">
        <f t="shared" si="0"/>
        <v>3.0502651338554447E-2</v>
      </c>
      <c r="Z33" s="24">
        <f t="shared" si="0"/>
        <v>3.1403586572292468E-2</v>
      </c>
      <c r="AA33" s="24">
        <f t="shared" si="0"/>
        <v>3.1642025120517059E-2</v>
      </c>
      <c r="AB33" s="24">
        <f t="shared" si="0"/>
        <v>3.162310671092021E-2</v>
      </c>
      <c r="AC33" s="24">
        <f t="shared" si="0"/>
        <v>3.1679605412881437E-2</v>
      </c>
      <c r="AD33" s="24">
        <f t="shared" si="0"/>
        <v>3.136148372032696E-2</v>
      </c>
      <c r="AE33" s="24">
        <f t="shared" si="0"/>
        <v>3.0854459339343387E-2</v>
      </c>
      <c r="AF33" s="24">
        <f t="shared" si="0"/>
        <v>2.9798012413328419E-2</v>
      </c>
      <c r="AG33" s="24">
        <f t="shared" si="0"/>
        <v>2.9316839993744986E-2</v>
      </c>
      <c r="AH33" s="24">
        <f t="shared" si="0"/>
        <v>2.892603952452277E-2</v>
      </c>
      <c r="AI33" s="24">
        <f t="shared" si="0"/>
        <v>2.8233681657805397E-2</v>
      </c>
      <c r="AJ33" s="24">
        <f t="shared" si="0"/>
        <v>2.8005617860200924E-2</v>
      </c>
      <c r="AK33" s="24">
        <f t="shared" si="0"/>
        <v>2.7629918401181404E-2</v>
      </c>
    </row>
    <row r="34" spans="1:37" x14ac:dyDescent="0.25">
      <c r="C34" s="25"/>
    </row>
    <row r="35" spans="1:37" x14ac:dyDescent="0.25">
      <c r="A35" s="1" t="s">
        <v>351</v>
      </c>
    </row>
    <row r="36" spans="1:37" x14ac:dyDescent="0.25">
      <c r="A36" t="s">
        <v>340</v>
      </c>
      <c r="B36" s="26">
        <f>AVERAGE(C31:AK31)</f>
        <v>1.143000484613816E-2</v>
      </c>
    </row>
    <row r="37" spans="1:37" x14ac:dyDescent="0.25">
      <c r="A37" t="s">
        <v>341</v>
      </c>
      <c r="B37" s="26">
        <f t="shared" ref="B37:B38" si="2">AVERAGE(C32:AK32)</f>
        <v>1.5514513735396921E-2</v>
      </c>
    </row>
    <row r="38" spans="1:37" x14ac:dyDescent="0.25">
      <c r="A38" t="s">
        <v>342</v>
      </c>
      <c r="B38" s="26">
        <f t="shared" si="2"/>
        <v>2.7312273593190856E-2</v>
      </c>
    </row>
    <row r="40" spans="1:37" x14ac:dyDescent="0.25">
      <c r="A40" s="1" t="s">
        <v>350</v>
      </c>
    </row>
    <row r="41" spans="1:37" x14ac:dyDescent="0.25">
      <c r="A41" t="s">
        <v>352</v>
      </c>
      <c r="B41" s="25">
        <f>SUMPRODUCT(B36:B38,'AEO T4'!D17:D19)/SUM('AEO T4'!D17:D19)</f>
        <v>1.3254110935573082E-2</v>
      </c>
    </row>
    <row r="44" spans="1:37" x14ac:dyDescent="0.25">
      <c r="A44" s="30" t="s">
        <v>356</v>
      </c>
      <c r="B44" s="31"/>
      <c r="C44" s="31"/>
    </row>
    <row r="46" spans="1:37" x14ac:dyDescent="0.25">
      <c r="A46" t="s">
        <v>357</v>
      </c>
    </row>
    <row r="47" spans="1:37" x14ac:dyDescent="0.25">
      <c r="A47" t="s">
        <v>358</v>
      </c>
    </row>
    <row r="48" spans="1:37" x14ac:dyDescent="0.25">
      <c r="A48" t="s">
        <v>359</v>
      </c>
    </row>
    <row r="50" spans="1:3" x14ac:dyDescent="0.25">
      <c r="A50" s="1" t="s">
        <v>360</v>
      </c>
    </row>
    <row r="51" spans="1:3" x14ac:dyDescent="0.25">
      <c r="A51" t="s">
        <v>361</v>
      </c>
      <c r="B51" s="24">
        <f>1-B5</f>
        <v>0.97813388423427361</v>
      </c>
    </row>
    <row r="52" spans="1:3" x14ac:dyDescent="0.25">
      <c r="A52" t="s">
        <v>362</v>
      </c>
      <c r="B52" s="26">
        <f>1-B41</f>
        <v>0.98674588906442695</v>
      </c>
    </row>
    <row r="54" spans="1:3" x14ac:dyDescent="0.25">
      <c r="A54" s="1" t="s">
        <v>363</v>
      </c>
    </row>
    <row r="55" spans="1:3" x14ac:dyDescent="0.25">
      <c r="A55" t="s">
        <v>3</v>
      </c>
      <c r="B55" s="4">
        <f>1/'Component Lifetimes'!B2</f>
        <v>5.2631578947368418E-2</v>
      </c>
    </row>
    <row r="56" spans="1:3" x14ac:dyDescent="0.25">
      <c r="A56" t="s">
        <v>4</v>
      </c>
      <c r="B56" s="4">
        <f>1/'Component Lifetimes'!B3</f>
        <v>6.3157894736842107E-2</v>
      </c>
    </row>
    <row r="57" spans="1:3" x14ac:dyDescent="0.25">
      <c r="A57" t="s">
        <v>6</v>
      </c>
      <c r="B57" s="4">
        <f>1/'Component Lifetimes'!B5</f>
        <v>0.1095</v>
      </c>
    </row>
    <row r="58" spans="1:3" x14ac:dyDescent="0.25">
      <c r="A58" t="s">
        <v>7</v>
      </c>
      <c r="B58" s="4">
        <f>1/'Component Lifetimes'!B6</f>
        <v>7.3891625615763554E-2</v>
      </c>
    </row>
    <row r="59" spans="1:3" x14ac:dyDescent="0.25">
      <c r="A59" t="s">
        <v>8</v>
      </c>
      <c r="B59" s="4">
        <f>1/'Component Lifetimes'!B7</f>
        <v>6.4935064935064929E-2</v>
      </c>
    </row>
    <row r="61" spans="1:3" x14ac:dyDescent="0.25">
      <c r="A61" s="1" t="s">
        <v>364</v>
      </c>
    </row>
    <row r="62" spans="1:3" x14ac:dyDescent="0.25">
      <c r="B62" t="s">
        <v>361</v>
      </c>
      <c r="C62" t="s">
        <v>362</v>
      </c>
    </row>
    <row r="63" spans="1:3" x14ac:dyDescent="0.25">
      <c r="A63" t="s">
        <v>3</v>
      </c>
      <c r="B63" s="28">
        <f>($B55*$B$51)+B$5</f>
        <v>7.3346846514898659E-2</v>
      </c>
      <c r="C63" s="28">
        <f>($B55*$B$52)+B$41</f>
        <v>6.5188105096858712E-2</v>
      </c>
    </row>
    <row r="64" spans="1:3" x14ac:dyDescent="0.25">
      <c r="A64" t="s">
        <v>4</v>
      </c>
      <c r="B64" s="28">
        <f t="shared" ref="B64" si="3">($B56*$B$51)+B$5</f>
        <v>8.3642992664733129E-2</v>
      </c>
      <c r="C64" s="28">
        <f t="shared" ref="C64" si="4">($B56*$B$52)+B$41</f>
        <v>7.5574903929115839E-2</v>
      </c>
    </row>
    <row r="65" spans="1:3" x14ac:dyDescent="0.25">
      <c r="A65" t="s">
        <v>6</v>
      </c>
      <c r="B65" s="28">
        <f>($B57*$B$51)+B$5</f>
        <v>0.12897177608937932</v>
      </c>
      <c r="C65" s="28">
        <f>($B57*$B$52)+B$41</f>
        <v>0.12130278578812782</v>
      </c>
    </row>
    <row r="66" spans="1:3" x14ac:dyDescent="0.25">
      <c r="A66" t="s">
        <v>7</v>
      </c>
      <c r="B66" s="28">
        <f>($B58*$B$51)+B$5</f>
        <v>9.4142018541657921E-2</v>
      </c>
      <c r="C66" s="28">
        <f>($B58*$B$52)+B$41</f>
        <v>8.6166368748215469E-2</v>
      </c>
    </row>
    <row r="67" spans="1:3" x14ac:dyDescent="0.25">
      <c r="A67" t="s">
        <v>8</v>
      </c>
      <c r="B67" s="28">
        <f>($B59*$B$51)+B$5</f>
        <v>8.5381303053666202E-2</v>
      </c>
      <c r="C67" s="28">
        <f>($B59*$B$52)+B$41</f>
        <v>7.7328519316380018E-2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7"/>
  <sheetViews>
    <sheetView workbookViewId="0">
      <selection activeCell="G39" sqref="G39"/>
    </sheetView>
  </sheetViews>
  <sheetFormatPr defaultColWidth="8.85546875" defaultRowHeight="15" x14ac:dyDescent="0.25"/>
  <cols>
    <col min="1" max="1" width="23.7109375" customWidth="1"/>
    <col min="2" max="2" width="17.7109375" customWidth="1"/>
    <col min="3" max="3" width="18.28515625" customWidth="1"/>
    <col min="4" max="4" width="14.85546875" customWidth="1"/>
  </cols>
  <sheetData>
    <row r="1" spans="1:5" x14ac:dyDescent="0.25">
      <c r="B1" s="27" t="s">
        <v>353</v>
      </c>
      <c r="C1" s="27" t="s">
        <v>354</v>
      </c>
      <c r="D1" s="27" t="s">
        <v>355</v>
      </c>
    </row>
    <row r="2" spans="1:5" x14ac:dyDescent="0.25">
      <c r="A2" t="s">
        <v>3</v>
      </c>
      <c r="B2" s="4">
        <f>Calculations!C63</f>
        <v>6.5188105096858712E-2</v>
      </c>
      <c r="C2" s="4">
        <f>B2</f>
        <v>6.5188105096858712E-2</v>
      </c>
      <c r="D2" s="4">
        <f>Calculations!B63</f>
        <v>7.3346846514898659E-2</v>
      </c>
    </row>
    <row r="3" spans="1:5" x14ac:dyDescent="0.25">
      <c r="A3" t="s">
        <v>4</v>
      </c>
      <c r="B3" s="4">
        <f>Calculations!C64</f>
        <v>7.5574903929115839E-2</v>
      </c>
      <c r="C3" s="4">
        <f>B3</f>
        <v>7.5574903929115839E-2</v>
      </c>
      <c r="D3" s="4">
        <f>Calculations!B64</f>
        <v>8.3642992664733129E-2</v>
      </c>
    </row>
    <row r="4" spans="1:5" x14ac:dyDescent="0.25">
      <c r="A4" t="s">
        <v>5</v>
      </c>
      <c r="B4" s="5">
        <v>0</v>
      </c>
      <c r="C4" s="5">
        <v>0</v>
      </c>
      <c r="D4" s="5">
        <v>0</v>
      </c>
    </row>
    <row r="5" spans="1:5" x14ac:dyDescent="0.25">
      <c r="A5" t="s">
        <v>6</v>
      </c>
      <c r="B5" s="4">
        <f>Calculations!C65</f>
        <v>0.12130278578812782</v>
      </c>
      <c r="C5" s="4">
        <f>B5</f>
        <v>0.12130278578812782</v>
      </c>
      <c r="D5" s="4">
        <f>Calculations!B65</f>
        <v>0.12897177608937932</v>
      </c>
    </row>
    <row r="6" spans="1:5" x14ac:dyDescent="0.25">
      <c r="A6" t="s">
        <v>7</v>
      </c>
      <c r="B6" s="4">
        <f>Calculations!C66</f>
        <v>8.6166368748215469E-2</v>
      </c>
      <c r="C6" s="4">
        <f>B6</f>
        <v>8.6166368748215469E-2</v>
      </c>
      <c r="D6" s="4">
        <f>Calculations!B66</f>
        <v>9.4142018541657921E-2</v>
      </c>
    </row>
    <row r="7" spans="1:5" x14ac:dyDescent="0.25">
      <c r="A7" t="s">
        <v>8</v>
      </c>
      <c r="B7" s="4">
        <f>Calculations!C67</f>
        <v>7.7328519316380018E-2</v>
      </c>
      <c r="C7" s="4">
        <f>B7</f>
        <v>7.7328519316380018E-2</v>
      </c>
      <c r="D7" s="4">
        <f>Calculations!B67</f>
        <v>8.5381303053666202E-2</v>
      </c>
    </row>
    <row r="8" spans="1:5" x14ac:dyDescent="0.25">
      <c r="D8" s="4"/>
    </row>
    <row r="10" spans="1:5" x14ac:dyDescent="0.25">
      <c r="A10" s="1" t="s">
        <v>407</v>
      </c>
    </row>
    <row r="11" spans="1:5" x14ac:dyDescent="0.25">
      <c r="B11" s="2" t="s">
        <v>10</v>
      </c>
      <c r="C11" t="s">
        <v>353</v>
      </c>
      <c r="D11" t="s">
        <v>354</v>
      </c>
      <c r="E11" t="s">
        <v>355</v>
      </c>
    </row>
    <row r="12" spans="1:5" x14ac:dyDescent="0.25">
      <c r="A12" t="s">
        <v>3</v>
      </c>
      <c r="B12" s="3">
        <v>19</v>
      </c>
      <c r="C12">
        <v>5.2631578947368418E-2</v>
      </c>
      <c r="D12">
        <v>5.2631578947368418E-2</v>
      </c>
      <c r="E12">
        <v>5.2631578947368418E-2</v>
      </c>
    </row>
    <row r="13" spans="1:5" x14ac:dyDescent="0.25">
      <c r="A13" t="s">
        <v>4</v>
      </c>
      <c r="B13" s="3">
        <v>15.833333333333334</v>
      </c>
      <c r="C13">
        <v>6.25E-2</v>
      </c>
      <c r="D13">
        <v>6.25E-2</v>
      </c>
      <c r="E13">
        <v>6.25E-2</v>
      </c>
    </row>
    <row r="14" spans="1:5" x14ac:dyDescent="0.25">
      <c r="A14" t="s">
        <v>5</v>
      </c>
      <c r="B14" s="3">
        <v>51.81818181818182</v>
      </c>
      <c r="C14">
        <v>0</v>
      </c>
      <c r="D14">
        <v>0</v>
      </c>
      <c r="E14">
        <v>0</v>
      </c>
    </row>
    <row r="15" spans="1:5" x14ac:dyDescent="0.25">
      <c r="A15" t="s">
        <v>6</v>
      </c>
      <c r="B15" s="3">
        <v>9.1324200913242013</v>
      </c>
      <c r="C15">
        <v>0.1111111111111111</v>
      </c>
      <c r="D15">
        <v>0.1111111111111111</v>
      </c>
      <c r="E15">
        <v>0.1111111111111111</v>
      </c>
    </row>
    <row r="16" spans="1:5" x14ac:dyDescent="0.25">
      <c r="A16" t="s">
        <v>7</v>
      </c>
      <c r="B16" s="3">
        <v>13.533333333333333</v>
      </c>
      <c r="C16">
        <v>7.1428571428571425E-2</v>
      </c>
      <c r="D16">
        <v>7.1428571428571425E-2</v>
      </c>
      <c r="E16">
        <v>7.1428571428571425E-2</v>
      </c>
    </row>
    <row r="17" spans="1:5" x14ac:dyDescent="0.25">
      <c r="A17" t="s">
        <v>8</v>
      </c>
      <c r="B17" s="3">
        <v>15.4</v>
      </c>
      <c r="C17">
        <v>6.6666666666666666E-2</v>
      </c>
      <c r="D17">
        <v>6.6666666666666666E-2</v>
      </c>
      <c r="E17">
        <v>6.6666666666666666E-2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D8"/>
  <sheetViews>
    <sheetView workbookViewId="0">
      <selection activeCell="H33" sqref="H33"/>
    </sheetView>
  </sheetViews>
  <sheetFormatPr defaultColWidth="8.85546875" defaultRowHeight="15" x14ac:dyDescent="0.25"/>
  <cols>
    <col min="1" max="1" width="23.7109375" customWidth="1"/>
    <col min="2" max="2" width="17.7109375" customWidth="1"/>
    <col min="3" max="3" width="18.28515625" customWidth="1"/>
    <col min="4" max="4" width="14.85546875" customWidth="1"/>
  </cols>
  <sheetData>
    <row r="1" spans="1:4" ht="45" x14ac:dyDescent="0.25">
      <c r="A1" s="34" t="s">
        <v>381</v>
      </c>
      <c r="B1" s="27" t="s">
        <v>353</v>
      </c>
      <c r="C1" s="27" t="s">
        <v>354</v>
      </c>
      <c r="D1" s="27" t="s">
        <v>355</v>
      </c>
    </row>
    <row r="2" spans="1:4" x14ac:dyDescent="0.25">
      <c r="A2" t="s">
        <v>3</v>
      </c>
      <c r="B2" s="4">
        <v>5.2631578947368418E-2</v>
      </c>
      <c r="C2" s="4">
        <v>5.2631578947368418E-2</v>
      </c>
      <c r="D2" s="4">
        <v>5.2631578947368418E-2</v>
      </c>
    </row>
    <row r="3" spans="1:4" x14ac:dyDescent="0.25">
      <c r="A3" t="s">
        <v>4</v>
      </c>
      <c r="B3" s="4">
        <v>6.25E-2</v>
      </c>
      <c r="C3" s="4">
        <v>6.25E-2</v>
      </c>
      <c r="D3" s="4">
        <v>6.25E-2</v>
      </c>
    </row>
    <row r="4" spans="1:4" x14ac:dyDescent="0.25">
      <c r="A4" t="s">
        <v>5</v>
      </c>
      <c r="B4">
        <v>0</v>
      </c>
      <c r="C4">
        <v>0</v>
      </c>
      <c r="D4">
        <v>0</v>
      </c>
    </row>
    <row r="5" spans="1:4" x14ac:dyDescent="0.25">
      <c r="A5" t="s">
        <v>6</v>
      </c>
      <c r="B5" s="4">
        <v>0.1111111111111111</v>
      </c>
      <c r="C5" s="4">
        <v>0.1111111111111111</v>
      </c>
      <c r="D5" s="4">
        <v>0.1111111111111111</v>
      </c>
    </row>
    <row r="6" spans="1:4" x14ac:dyDescent="0.25">
      <c r="A6" t="s">
        <v>7</v>
      </c>
      <c r="B6" s="4">
        <v>7.1428571428571425E-2</v>
      </c>
      <c r="C6" s="4">
        <v>7.1428571428571425E-2</v>
      </c>
      <c r="D6" s="4">
        <v>7.1428571428571425E-2</v>
      </c>
    </row>
    <row r="7" spans="1:4" x14ac:dyDescent="0.25">
      <c r="A7" t="s">
        <v>8</v>
      </c>
      <c r="B7" s="4">
        <v>6.6666666666666666E-2</v>
      </c>
      <c r="C7" s="4">
        <v>6.6666666666666666E-2</v>
      </c>
      <c r="D7" s="4">
        <v>6.6666666666666666E-2</v>
      </c>
    </row>
    <row r="8" spans="1:4" x14ac:dyDescent="0.25">
      <c r="D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Calibration Helper</vt:lpstr>
      <vt:lpstr>Component Lifetimes</vt:lpstr>
      <vt:lpstr>AEO T4</vt:lpstr>
      <vt:lpstr>AEO T5</vt:lpstr>
      <vt:lpstr>Calculations</vt:lpstr>
      <vt:lpstr>Pre-Calibration Calculated Vals</vt:lpstr>
      <vt:lpstr>SoCEUtiNTY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2018-01-10T20:44:14Z</dcterms:created>
  <dcterms:modified xsi:type="dcterms:W3CDTF">2024-01-03T00:51:03Z</dcterms:modified>
</cp:coreProperties>
</file>