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C\elec\BGDPbES\"/>
    </mc:Choice>
  </mc:AlternateContent>
  <xr:revisionPtr revIDLastSave="0" documentId="8_{60E1B7E9-3A84-49B4-A2B3-AAB31DF9FE96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C31" i="4"/>
  <c r="D27" i="4"/>
  <c r="E4" i="4"/>
  <c r="F4" i="4" s="1"/>
  <c r="H2" i="2" s="1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28" i="4" l="1"/>
  <c r="E24" i="4"/>
  <c r="D28" i="4" s="1"/>
  <c r="C32" i="4"/>
  <c r="E32" i="4" s="1"/>
  <c r="E5" i="4" s="1"/>
  <c r="F5" i="4" s="1"/>
  <c r="H3" i="2" s="1"/>
  <c r="D32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28" i="4" l="1"/>
  <c r="C5" i="4" s="1"/>
  <c r="D5" i="4" s="1"/>
  <c r="G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<sst xmlns="http://schemas.openxmlformats.org/spreadsheetml/2006/main" count="4985" uniqueCount="142">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</sst>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118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SC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SC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0.29783679299999999</v>
      </c>
      <c r="D4" s="13">
        <f>MIN(C4/SUMIFS(PTCF!B:B,PTCF!A:A,calcs!B4),1)</f>
        <v>0.33092976999999996</v>
      </c>
      <c r="E4" s="12">
        <f>SUMIFS('all_csv_BECF-pre-ret'!$E:$E,'all_csv_BECF-pre-ret'!$B:$B,$B4,'all_csv_BECF-pre-ret'!$AI:$AI,$C$1)</f>
        <v>0.36144879499999999</v>
      </c>
      <c r="F4" s="13">
        <f>MIN(E4/SUMIFS(PTCF!B:B,PTCF!A:A,calcs!B4),1)</f>
        <v>0.40160977222222222</v>
      </c>
    </row>
    <row r="5" spans="1:6" x14ac:dyDescent="0.25">
      <c r="A5" t="s">
        <v>141</v>
      </c>
      <c r="B5" t="s">
        <v>10</v>
      </c>
      <c r="C5" s="12">
        <f>E28</f>
        <v>0.60735837718833463</v>
      </c>
      <c r="D5" s="13">
        <f>MIN(C5/SUMIFS(PTCF!B:B,PTCF!A:A,calcs!B5),1)</f>
        <v>0.67484264132037175</v>
      </c>
      <c r="E5" s="12">
        <f>E32</f>
        <v>0.61229034708626895</v>
      </c>
      <c r="F5" s="13">
        <f>MIN(E5/SUMIFS(PTCF!B:B,PTCF!A:A,calcs!B5),1)</f>
        <v>0.68032260787363219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0.94782144899999998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0.92998770799999997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0.35395822599999999</v>
      </c>
      <c r="D7" s="14">
        <f>MIN(C7/SUMIFS(PTCF!B:B,PTCF!A:A,calcs!B7),1)</f>
        <v>0.75632099572649569</v>
      </c>
      <c r="E7" s="12">
        <f>SUMIFS('all_csv_BECF-pre-ret'!$E:$E,'all_csv_BECF-pre-ret'!$B:$B,$B7,'all_csv_BECF-pre-ret'!$AI:$AI,$C$1)</f>
        <v>0.22389510199999901</v>
      </c>
      <c r="F7" s="14">
        <f>MIN(E7/SUMIFS(PTCF!B:B,PTCF!A:A,calcs!B7),1)</f>
        <v>0.47840833760683549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0.02</v>
      </c>
      <c r="D8" s="14">
        <f>MIN(C8/SUMIFS(PTCF!B:B,PTCF!A:A,calcs!B8),1)</f>
        <v>0.24539877300613497</v>
      </c>
      <c r="E8" s="12">
        <f>SUMIFS('all_csv_BECF-pre-ret'!$E:$E,'all_csv_BECF-pre-ret'!$B:$B,$B8,'all_csv_BECF-pre-ret'!$AI:$AI,$C$1)</f>
        <v>0.02</v>
      </c>
      <c r="F8" s="14">
        <f>MIN(E8/SUMIFS(PTCF!B:B,PTCF!A:A,calcs!B8),1)</f>
        <v>0.24539877300613497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0.17906491999999999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0.22943118600000001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0.45495882900000001</v>
      </c>
      <c r="D11" s="13">
        <f>MIN(C11/SUMIFS(PTCF!B:B,PTCF!A:A,calcs!B11),1)</f>
        <v>0.50550980999999995</v>
      </c>
      <c r="E11" s="12">
        <f>SUMIFS('all_csv_BECF-pre-ret'!$E:$E,'all_csv_BECF-pre-ret'!$B:$B,$B11,'all_csv_BECF-pre-ret'!$AI:$AI,$C$1)</f>
        <v>0.41414671600000003</v>
      </c>
      <c r="F11" s="13">
        <f>MIN(E11/SUMIFS(PTCF!B:B,PTCF!A:A,calcs!B11),1)</f>
        <v>0.46016301777777779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1.4539880999999999E-2</v>
      </c>
      <c r="D13" s="14">
        <f>MIN(C13/SUMIFS(PTCF!B:B,PTCF!A:A,calcs!B13),1)</f>
        <v>1.6155423333333332E-2</v>
      </c>
      <c r="E13" s="12">
        <f>SUMIFS('all_csv_BECF-pre-ret'!$E:$E,'all_csv_BECF-pre-ret'!$B:$B,$B13,'all_csv_BECF-pre-ret'!$AI:$AI,$C$1)</f>
        <v>4.1530798000000001E-2</v>
      </c>
      <c r="F13" s="14">
        <f>MIN(E13/SUMIFS(PTCF!B:B,PTCF!A:A,calcs!B13),1)</f>
        <v>4.6145331111111111E-2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0.10415431999999999</v>
      </c>
      <c r="D14" s="13">
        <f>MIN(C14/SUMIFS(PTCF!B:B,PTCF!A:A,calcs!B14),1)</f>
        <v>0.11572702222222221</v>
      </c>
      <c r="E14" s="12">
        <f>SUMIFS('all_csv_BECF-pre-ret'!$E:$E,'all_csv_BECF-pre-ret'!$B:$B,$B14,'all_csv_BECF-pre-ret'!$AI:$AI,$C$1)</f>
        <v>8.7703908999999997E-2</v>
      </c>
      <c r="F14" s="13">
        <f>MIN(E14/SUMIFS(PTCF!B:B,PTCF!A:A,calcs!B14),1)</f>
        <v>9.7448787777777768E-2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930</v>
      </c>
      <c r="D24">
        <f>SUMIFS('all_csv_SYC-SYEGC'!D:D,'all_csv_SYC-SYEGC'!$B:$B,calcs!$B$24,'all_csv_SYC-SYEGC'!$F:$F,calcs!$C$1)</f>
        <v>3185</v>
      </c>
      <c r="E24">
        <f>SUM(C24:D24)</f>
        <v>4115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0.21385683</v>
      </c>
      <c r="D27">
        <f>SUMIFS('all_csv_BECF-pre-nonret'!$D:$D,'all_csv_BECF-pre-nonret'!B:B,calcs!B27,'all_csv_BECF-pre-nonret'!AI:AI,calcs!C1)</f>
        <v>0.72225835799999905</v>
      </c>
    </row>
    <row r="28" spans="1:6" x14ac:dyDescent="0.25">
      <c r="C28">
        <f>$C$27*($C$24/$E$24)</f>
        <v>4.8332163280680435E-2</v>
      </c>
      <c r="D28">
        <f>$D$27*($D$24/$E$24)</f>
        <v>0.55902621390765417</v>
      </c>
      <c r="E28" s="9">
        <f>SUM(C28:D28)</f>
        <v>0.60735837718833463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0.235679471</v>
      </c>
      <c r="D31">
        <f>SUMIFS('all_csv_BECF-pre-nonret'!$D:$D,'all_csv_BECF-pre-nonret'!B:B,calcs!B31,'all_csv_BECF-pre-nonret'!AI:AI,calcs!C1)</f>
        <v>0.72225835799999905</v>
      </c>
    </row>
    <row r="32" spans="1:6" x14ac:dyDescent="0.25">
      <c r="C32">
        <f>$C$31*($C$24/$E$24)</f>
        <v>5.3264133178614823E-2</v>
      </c>
      <c r="D32">
        <f>$D$31*($D$24/$E$24)</f>
        <v>0.55902621390765417</v>
      </c>
      <c r="E32" s="9">
        <f>SUM(C32:D32)</f>
        <v>0.61229034708626895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0.33092976999999996</v>
      </c>
      <c r="H2" s="8">
        <f>SUMIFS(calcs!$F$4:$F$19,calcs!$B$4:$B$19,$A2)</f>
        <v>0.40160977222222222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0.67484264132037175</v>
      </c>
      <c r="H3" s="8">
        <f>SUMIFS(calcs!$F$4:$F$19,calcs!$B$4:$B$19,$A3)</f>
        <v>0.68032260787363219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0.50550980999999995</v>
      </c>
      <c r="H9" s="8">
        <f>SUMIFS(calcs!$F$4:$F$19,calcs!$B$4:$B$19,$A9)</f>
        <v>0.46016301777777779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0.11572702222222221</v>
      </c>
      <c r="H12" s="8">
        <f>SUMIFS(calcs!$F$4:$F$19,calcs!$B$4:$B$19,$A12)</f>
        <v>9.7448787777777768E-2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2022-11-30T00:47:11Z</dcterms:modified>
</cp:coreProperties>
</file>