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bldgs\CiDESCTY\"/>
    </mc:Choice>
  </mc:AlternateContent>
  <xr:revisionPtr revIDLastSave="0" documentId="8_{FD7D3C20-8654-4BE7-9FC1-0FFE7961ADF2}"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Z8" i="17" l="1"/>
  <c r="AA8" i="17"/>
  <c r="K8" i="19"/>
  <c r="E8" i="19"/>
  <c r="B8" i="18"/>
  <c r="L8" i="19"/>
  <c r="P8" i="23"/>
  <c r="AF8" i="24"/>
  <c r="C8" i="18"/>
  <c r="M8" i="19"/>
  <c r="R8" i="23"/>
  <c r="R8" i="18"/>
  <c r="I8" i="17"/>
  <c r="S8" i="18"/>
  <c r="J8" i="17"/>
  <c r="T8" i="18"/>
  <c r="H8" i="25"/>
  <c r="X8" i="25"/>
  <c r="K8" i="17"/>
  <c r="Z8" i="18"/>
  <c r="R8" i="25"/>
  <c r="Q8" i="7" s="1"/>
  <c r="N64" i="22"/>
  <c r="AD64" i="22"/>
  <c r="AD65" i="22"/>
  <c r="N85" i="22"/>
  <c r="H66" i="22"/>
  <c r="N67" i="22"/>
  <c r="H69" i="22"/>
  <c r="H72" i="22"/>
  <c r="N73" i="22"/>
  <c r="AD73" i="22"/>
  <c r="R74" i="22"/>
  <c r="X79" i="22"/>
  <c r="AD80" i="22"/>
  <c r="X82" i="22"/>
  <c r="AD83" i="22"/>
  <c r="H86" i="22"/>
  <c r="X86" i="22"/>
  <c r="D8" i="23"/>
  <c r="D8" i="24"/>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Y8" i="7" s="1"/>
  <c r="N90" i="22"/>
  <c r="AD90" i="22"/>
  <c r="R92" i="22"/>
  <c r="V93" i="22"/>
  <c r="H97" i="22"/>
  <c r="X97" i="22"/>
  <c r="L99" i="22"/>
  <c r="AB99" i="22"/>
  <c r="N100" i="22"/>
  <c r="AD100" i="22"/>
  <c r="R101" i="22"/>
  <c r="V102" i="22"/>
  <c r="N104" i="22"/>
  <c r="R111" i="22"/>
  <c r="L113" i="22"/>
  <c r="AB113" i="22"/>
  <c r="Z77" i="22"/>
  <c r="N89" i="22"/>
  <c r="L8" i="23"/>
  <c r="L8" i="24"/>
  <c r="L8" i="25"/>
  <c r="AD89" i="22"/>
  <c r="AB8" i="23"/>
  <c r="AB8" i="24"/>
  <c r="AA8" i="6" s="1"/>
  <c r="AB8" i="25"/>
  <c r="AA8" i="7" s="1"/>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M8" i="7" l="1"/>
  <c r="AC8" i="10"/>
  <c r="K8" i="10"/>
  <c r="C8" i="6"/>
  <c r="AE8" i="6"/>
  <c r="G8" i="6"/>
  <c r="M8" i="6"/>
  <c r="O8" i="6"/>
  <c r="E8" i="7"/>
  <c r="C8" i="10"/>
  <c r="O8" i="10"/>
  <c r="S30" i="22"/>
  <c r="AE8" i="10"/>
  <c r="S44" i="22"/>
  <c r="AA8" i="10"/>
  <c r="G8" i="10"/>
  <c r="S8" i="7"/>
  <c r="E8" i="6"/>
  <c r="E8" i="10"/>
  <c r="U8" i="7"/>
  <c r="Q8" i="10"/>
  <c r="O8" i="7"/>
  <c r="AC8" i="7"/>
  <c r="K8" i="7"/>
  <c r="I8" i="7"/>
  <c r="W8" i="6"/>
  <c r="U8" i="6"/>
  <c r="S8" i="10"/>
  <c r="W8" i="7"/>
  <c r="S30" i="14"/>
  <c r="S44" i="14"/>
  <c r="AC8" i="6"/>
  <c r="K8" i="6"/>
  <c r="I8" i="6"/>
  <c r="U8" i="10"/>
  <c r="C8" i="7"/>
  <c r="G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<sst xmlns="http://schemas.openxmlformats.org/spreadsheetml/2006/main" count="55111" uniqueCount="1381">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</sst>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1311</v>
      </c>
      <c r="C1" s="71">
        <v>45686</v>
      </c>
      <c r="D1" s="13"/>
      <c r="E1" s="13"/>
      <c r="F1" s="72" t="s">
        <v>59</v>
      </c>
      <c r="G1" s="72" t="s">
        <v>59</v>
      </c>
    </row>
    <row r="2" spans="1:7" x14ac:dyDescent="0.75">
      <c r="B2" t="str">
        <f>LOOKUP(B1,F2:G51,G2:G51)</f>
        <v>SC</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b">
        <f>IF(A44=About!$B$1,SUM('BDESC-rural-residential'!$AF$8,'BDESC-urban-residential'!$AF$8,'BDESC-commercial'!$AF$8)='REEDS calc'!Q44,"NA")</f>
        <v>1</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b">
        <f>IF(A44=About!$B$1,SUM('DESC-rural-residential'!$AF$8,'DESC-urban-residential'!$AF$8,'DESC-commercial'!$AF$8)='REEDS calc-noIRA'!Q44,"NA")</f>
        <v>1</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SOUTH CAROLINA</v>
      </c>
    </row>
    <row r="3" spans="1:7" x14ac:dyDescent="0.65">
      <c r="A3" s="52" t="s">
        <v>1327</v>
      </c>
      <c r="B3" s="52">
        <v>0.59</v>
      </c>
      <c r="C3" s="52">
        <v>0.41</v>
      </c>
      <c r="F3" s="52" t="s">
        <v>10</v>
      </c>
      <c r="G3" s="52">
        <f>SUMIFS(B:B,A:A,G2)</f>
        <v>0.66299999999999903</v>
      </c>
    </row>
    <row r="4" spans="1:7" x14ac:dyDescent="0.65">
      <c r="A4" s="52" t="s">
        <v>1328</v>
      </c>
      <c r="B4" s="52">
        <v>0.66</v>
      </c>
      <c r="C4" s="52">
        <v>0.33999999999999903</v>
      </c>
      <c r="F4" s="52" t="s">
        <v>11</v>
      </c>
      <c r="G4" s="52">
        <f>SUMIFS(C:C,A:A,G2)</f>
        <v>0.33700000000000002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168.06064927862479</v>
      </c>
      <c r="C8" s="65">
        <f>INDEX('REEDS calc'!$C$64:$AG$113,MATCH(About!$B$2,'REEDS calc'!$B$64:$B$113,0),MATCH(C$1,'REEDS calc'!$C$63:$AG$63,0))*SUMIFS('res v com'!$E$3:$E$52,'res v com'!$B$3:$B$52,About!$B$2)*SUMIFS('Urban and Rural'!$C$2:$C$53,'Urban and Rural'!$A$2:$A$53,About!$B$1)</f>
        <v>168.06064927862479</v>
      </c>
      <c r="D8" s="65">
        <f>INDEX('REEDS calc'!$C$64:$AG$113,MATCH(About!$B$2,'REEDS calc'!$B$64:$B$113,0),MATCH(D$1,'REEDS calc'!$C$63:$AG$63,0))*SUMIFS('res v com'!$E$3:$E$52,'res v com'!$B$3:$B$52,About!$B$2)*SUMIFS('Urban and Rural'!$C$2:$C$53,'Urban and Rural'!$A$2:$A$53,About!$B$1)</f>
        <v>168.06064927862479</v>
      </c>
      <c r="E8" s="65">
        <f>INDEX('REEDS calc'!$C$64:$AG$113,MATCH(About!$B$2,'REEDS calc'!$B$64:$B$113,0),MATCH(E$1,'REEDS calc'!$C$63:$AG$63,0))*SUMIFS('res v com'!$E$3:$E$52,'res v com'!$B$3:$B$52,About!$B$2)*SUMIFS('Urban and Rural'!$C$2:$C$53,'Urban and Rural'!$A$2:$A$53,About!$B$1)</f>
        <v>208.25613852607614</v>
      </c>
      <c r="F8" s="65">
        <f>INDEX('REEDS calc'!$C$64:$AG$113,MATCH(About!$B$2,'REEDS calc'!$B$64:$B$113,0),MATCH(F$1,'REEDS calc'!$C$63:$AG$63,0))*SUMIFS('res v com'!$E$3:$E$52,'res v com'!$B$3:$B$52,About!$B$2)*SUMIFS('Urban and Rural'!$C$2:$C$53,'Urban and Rural'!$A$2:$A$53,About!$B$1)</f>
        <v>248.45162777352741</v>
      </c>
      <c r="G8" s="65">
        <f>INDEX('REEDS calc'!$C$64:$AG$113,MATCH(About!$B$2,'REEDS calc'!$B$64:$B$113,0),MATCH(G$1,'REEDS calc'!$C$63:$AG$63,0))*SUMIFS('res v com'!$E$3:$E$52,'res v com'!$B$3:$B$52,About!$B$2)*SUMIFS('Urban and Rural'!$C$2:$C$53,'Urban and Rural'!$A$2:$A$53,About!$B$1)</f>
        <v>285.75689367702233</v>
      </c>
      <c r="H8" s="65">
        <f>INDEX('REEDS calc'!$C$64:$AG$113,MATCH(About!$B$2,'REEDS calc'!$B$64:$B$113,0),MATCH(H$1,'REEDS calc'!$C$63:$AG$63,0))*SUMIFS('res v com'!$E$3:$E$52,'res v com'!$B$3:$B$52,About!$B$2)*SUMIFS('Urban and Rural'!$C$2:$C$53,'Urban and Rural'!$A$2:$A$53,About!$B$1)</f>
        <v>323.06215958051723</v>
      </c>
      <c r="I8" s="65">
        <f>INDEX('REEDS calc'!$C$64:$AG$113,MATCH(About!$B$2,'REEDS calc'!$B$64:$B$113,0),MATCH(I$1,'REEDS calc'!$C$63:$AG$63,0))*SUMIFS('res v com'!$E$3:$E$52,'res v com'!$B$3:$B$52,About!$B$2)*SUMIFS('Urban and Rural'!$C$2:$C$53,'Urban and Rural'!$A$2:$A$53,About!$B$1)</f>
        <v>383.45772546296456</v>
      </c>
      <c r="J8" s="65">
        <f>INDEX('REEDS calc'!$C$64:$AG$113,MATCH(About!$B$2,'REEDS calc'!$B$64:$B$113,0),MATCH(J$1,'REEDS calc'!$C$63:$AG$63,0))*SUMIFS('res v com'!$E$3:$E$52,'res v com'!$B$3:$B$52,About!$B$2)*SUMIFS('Urban and Rural'!$C$2:$C$53,'Urban and Rural'!$A$2:$A$53,About!$B$1)</f>
        <v>443.85329134541183</v>
      </c>
      <c r="K8" s="65">
        <f>INDEX('REEDS calc'!$C$64:$AG$113,MATCH(About!$B$2,'REEDS calc'!$B$64:$B$113,0),MATCH(K$1,'REEDS calc'!$C$63:$AG$63,0))*SUMIFS('res v com'!$E$3:$E$52,'res v com'!$B$3:$B$52,About!$B$2)*SUMIFS('Urban and Rural'!$C$2:$C$53,'Urban and Rural'!$A$2:$A$53,About!$B$1)</f>
        <v>538.84101288382715</v>
      </c>
      <c r="L8" s="65">
        <f>INDEX('REEDS calc'!$C$64:$AG$113,MATCH(About!$B$2,'REEDS calc'!$B$64:$B$113,0),MATCH(L$1,'REEDS calc'!$C$63:$AG$63,0))*SUMIFS('res v com'!$E$3:$E$52,'res v com'!$B$3:$B$52,About!$B$2)*SUMIFS('Urban and Rural'!$C$2:$C$53,'Urban and Rural'!$A$2:$A$53,About!$B$1)</f>
        <v>633.82873442224241</v>
      </c>
      <c r="M8" s="65">
        <f>INDEX('REEDS calc'!$C$64:$AG$113,MATCH(About!$B$2,'REEDS calc'!$B$64:$B$113,0),MATCH(M$1,'REEDS calc'!$C$63:$AG$63,0))*SUMIFS('res v com'!$E$3:$E$52,'res v com'!$B$3:$B$52,About!$B$2)*SUMIFS('Urban and Rural'!$C$2:$C$53,'Urban and Rural'!$A$2:$A$53,About!$B$1)</f>
        <v>710.04115579027211</v>
      </c>
      <c r="N8" s="65">
        <f>INDEX('REEDS calc'!$C$64:$AG$113,MATCH(About!$B$2,'REEDS calc'!$B$64:$B$113,0),MATCH(N$1,'REEDS calc'!$C$63:$AG$63,0))*SUMIFS('res v com'!$E$3:$E$52,'res v com'!$B$3:$B$52,About!$B$2)*SUMIFS('Urban and Rural'!$C$2:$C$53,'Urban and Rural'!$A$2:$A$53,About!$B$1)</f>
        <v>786.25357715830171</v>
      </c>
      <c r="O8" s="65">
        <f>INDEX('REEDS calc'!$C$64:$AG$113,MATCH(About!$B$2,'REEDS calc'!$B$64:$B$113,0),MATCH(O$1,'REEDS calc'!$C$63:$AG$63,0))*SUMIFS('res v com'!$E$3:$E$52,'res v com'!$B$3:$B$52,About!$B$2)*SUMIFS('Urban and Rural'!$C$2:$C$53,'Urban and Rural'!$A$2:$A$53,About!$B$1)</f>
        <v>826.5750134965474</v>
      </c>
      <c r="P8" s="65">
        <f>INDEX('REEDS calc'!$C$64:$AG$113,MATCH(About!$B$2,'REEDS calc'!$B$64:$B$113,0),MATCH(P$1,'REEDS calc'!$C$63:$AG$63,0))*SUMIFS('res v com'!$E$3:$E$52,'res v com'!$B$3:$B$52,About!$B$2)*SUMIFS('Urban and Rural'!$C$2:$C$53,'Urban and Rural'!$A$2:$A$53,About!$B$1)</f>
        <v>866.89644983479286</v>
      </c>
      <c r="Q8" s="65">
        <f>INDEX('REEDS calc'!$C$64:$AG$113,MATCH(About!$B$2,'REEDS calc'!$B$64:$B$113,0),MATCH(Q$1,'REEDS calc'!$C$63:$AG$63,0))*SUMIFS('res v com'!$E$3:$E$52,'res v com'!$B$3:$B$52,About!$B$2)*SUMIFS('Urban and Rural'!$C$2:$C$53,'Urban and Rural'!$A$2:$A$53,About!$B$1)</f>
        <v>874.4007973279522</v>
      </c>
      <c r="R8" s="65">
        <f>INDEX('REEDS calc'!$C$64:$AG$113,MATCH(About!$B$2,'REEDS calc'!$B$64:$B$113,0),MATCH(R$1,'REEDS calc'!$C$63:$AG$63,0))*SUMIFS('res v com'!$E$3:$E$52,'res v com'!$B$3:$B$52,About!$B$2)*SUMIFS('Urban and Rural'!$C$2:$C$53,'Urban and Rural'!$A$2:$A$53,About!$B$1)</f>
        <v>881.90514482111178</v>
      </c>
      <c r="S8" s="65">
        <f>INDEX('REEDS calc'!$C$64:$AG$113,MATCH(About!$B$2,'REEDS calc'!$B$64:$B$113,0),MATCH(S$1,'REEDS calc'!$C$63:$AG$63,0))*SUMIFS('res v com'!$E$3:$E$52,'res v com'!$B$3:$B$52,About!$B$2)*SUMIFS('Urban and Rural'!$C$2:$C$53,'Urban and Rural'!$A$2:$A$53,About!$B$1)</f>
        <v>889.51051237667923</v>
      </c>
      <c r="T8" s="65">
        <f>INDEX('REEDS calc'!$C$64:$AG$113,MATCH(About!$B$2,'REEDS calc'!$B$64:$B$113,0),MATCH(T$1,'REEDS calc'!$C$63:$AG$63,0))*SUMIFS('res v com'!$E$3:$E$52,'res v com'!$B$3:$B$52,About!$B$2)*SUMIFS('Urban and Rural'!$C$2:$C$53,'Urban and Rural'!$A$2:$A$53,About!$B$1)</f>
        <v>897.11587993224657</v>
      </c>
      <c r="U8" s="65">
        <f>INDEX('REEDS calc'!$C$64:$AG$113,MATCH(About!$B$2,'REEDS calc'!$B$64:$B$113,0),MATCH(U$1,'REEDS calc'!$C$63:$AG$63,0))*SUMIFS('res v com'!$E$3:$E$52,'res v com'!$B$3:$B$52,About!$B$2)*SUMIFS('Urban and Rural'!$C$2:$C$53,'Urban and Rural'!$A$2:$A$53,About!$B$1)</f>
        <v>904.44705017556407</v>
      </c>
      <c r="V8" s="65">
        <f>INDEX('REEDS calc'!$C$64:$AG$113,MATCH(About!$B$2,'REEDS calc'!$B$64:$B$113,0),MATCH(V$1,'REEDS calc'!$C$63:$AG$63,0))*SUMIFS('res v com'!$E$3:$E$52,'res v com'!$B$3:$B$52,About!$B$2)*SUMIFS('Urban and Rural'!$C$2:$C$53,'Urban and Rural'!$A$2:$A$53,About!$B$1)</f>
        <v>911.77822041888146</v>
      </c>
      <c r="W8" s="65">
        <f>INDEX('REEDS calc'!$C$64:$AG$113,MATCH(About!$B$2,'REEDS calc'!$B$64:$B$113,0),MATCH(W$1,'REEDS calc'!$C$63:$AG$63,0))*SUMIFS('res v com'!$E$3:$E$52,'res v com'!$B$3:$B$52,About!$B$2)*SUMIFS('Urban and Rural'!$C$2:$C$53,'Urban and Rural'!$A$2:$A$53,About!$B$1)</f>
        <v>918.54656460021181</v>
      </c>
      <c r="X8" s="65">
        <f>INDEX('REEDS calc'!$C$64:$AG$113,MATCH(About!$B$2,'REEDS calc'!$B$64:$B$113,0),MATCH(X$1,'REEDS calc'!$C$63:$AG$63,0))*SUMIFS('res v com'!$E$3:$E$52,'res v com'!$B$3:$B$52,About!$B$2)*SUMIFS('Urban and Rural'!$C$2:$C$53,'Urban and Rural'!$A$2:$A$53,About!$B$1)</f>
        <v>925.31490878154227</v>
      </c>
      <c r="Y8" s="65">
        <f>INDEX('REEDS calc'!$C$64:$AG$113,MATCH(About!$B$2,'REEDS calc'!$B$64:$B$113,0),MATCH(Y$1,'REEDS calc'!$C$63:$AG$63,0))*SUMIFS('res v com'!$E$3:$E$52,'res v com'!$B$3:$B$52,About!$B$2)*SUMIFS('Urban and Rural'!$C$2:$C$53,'Urban and Rural'!$A$2:$A$53,About!$B$1)</f>
        <v>932.79039339972815</v>
      </c>
      <c r="Z8" s="65">
        <f>INDEX('REEDS calc'!$C$64:$AG$113,MATCH(About!$B$2,'REEDS calc'!$B$64:$B$113,0),MATCH(Z$1,'REEDS calc'!$C$63:$AG$63,0))*SUMIFS('res v com'!$E$3:$E$52,'res v com'!$B$3:$B$52,About!$B$2)*SUMIFS('Urban and Rural'!$C$2:$C$53,'Urban and Rural'!$A$2:$A$53,About!$B$1)</f>
        <v>940.26587801791391</v>
      </c>
      <c r="AA8" s="65">
        <f>INDEX('REEDS calc'!$C$64:$AG$113,MATCH(About!$B$2,'REEDS calc'!$B$64:$B$113,0),MATCH(AA$1,'REEDS calc'!$C$63:$AG$63,0))*SUMIFS('res v com'!$E$3:$E$52,'res v com'!$B$3:$B$52,About!$B$2)*SUMIFS('Urban and Rural'!$C$2:$C$53,'Urban and Rural'!$A$2:$A$53,About!$B$1)</f>
        <v>948.05885426081022</v>
      </c>
      <c r="AB8" s="65">
        <f>INDEX('REEDS calc'!$C$64:$AG$113,MATCH(About!$B$2,'REEDS calc'!$B$64:$B$113,0),MATCH(AB$1,'REEDS calc'!$C$63:$AG$63,0))*SUMIFS('res v com'!$E$3:$E$52,'res v com'!$B$3:$B$52,About!$B$2)*SUMIFS('Urban and Rural'!$C$2:$C$53,'Urban and Rural'!$A$2:$A$53,About!$B$1)</f>
        <v>955.85183050370676</v>
      </c>
      <c r="AC8" s="65">
        <f>INDEX('REEDS calc'!$C$64:$AG$113,MATCH(About!$B$2,'REEDS calc'!$B$64:$B$113,0),MATCH(AC$1,'REEDS calc'!$C$63:$AG$63,0))*SUMIFS('res v com'!$E$3:$E$52,'res v com'!$B$3:$B$52,About!$B$2)*SUMIFS('Urban and Rural'!$C$2:$C$53,'Urban and Rural'!$A$2:$A$53,About!$B$1)</f>
        <v>965.91054243203803</v>
      </c>
      <c r="AD8" s="65">
        <f>INDEX('REEDS calc'!$C$64:$AG$113,MATCH(About!$B$2,'REEDS calc'!$B$64:$B$113,0),MATCH(AD$1,'REEDS calc'!$C$63:$AG$63,0))*SUMIFS('res v com'!$E$3:$E$52,'res v com'!$B$3:$B$52,About!$B$2)*SUMIFS('Urban and Rural'!$C$2:$C$53,'Urban and Rural'!$A$2:$A$53,About!$B$1)</f>
        <v>975.96925436036895</v>
      </c>
      <c r="AE8" s="65">
        <f>INDEX('REEDS calc'!$C$64:$AG$113,MATCH(About!$B$2,'REEDS calc'!$B$64:$B$113,0),MATCH(AE$1,'REEDS calc'!$C$63:$AG$63,0))*SUMIFS('res v com'!$E$3:$E$52,'res v com'!$B$3:$B$52,About!$B$2)*SUMIFS('Urban and Rural'!$C$2:$C$53,'Urban and Rural'!$A$2:$A$53,About!$B$1)</f>
        <v>989.80900291025375</v>
      </c>
      <c r="AF8" s="65">
        <f>INDEX('REEDS calc'!$C$64:$AG$113,MATCH(About!$B$2,'REEDS calc'!$B$64:$B$113,0),MATCH(AF$1,'REEDS calc'!$C$63:$AG$63,0))*SUMIFS('res v com'!$E$3:$E$52,'res v com'!$B$3:$B$52,About!$B$2)*SUMIFS('Urban and Rural'!$C$2:$C$53,'Urban and Rural'!$A$2:$A$53,About!$B$1)</f>
        <v>1003.6487514601382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330.6356393819824</v>
      </c>
      <c r="C8" s="65">
        <f>INDEX('REEDS calc'!$C$64:$AG$113,MATCH(About!$B$2,'REEDS calc'!$B$64:$B$113,0),MATCH(C$1,'REEDS calc'!$C$63:$AG$63,0))*SUMIFS('res v com'!$E$3:$E$52,'res v com'!$B$3:$B$52,About!$B$2)*SUMIFS('Urban and Rural'!$B$2:$B$53,'Urban and Rural'!$A$2:$A$53,About!$B$1)</f>
        <v>330.6356393819824</v>
      </c>
      <c r="D8" s="65">
        <f>INDEX('REEDS calc'!$C$64:$AG$113,MATCH(About!$B$2,'REEDS calc'!$B$64:$B$113,0),MATCH(D$1,'REEDS calc'!$C$63:$AG$63,0))*SUMIFS('res v com'!$E$3:$E$52,'res v com'!$B$3:$B$52,About!$B$2)*SUMIFS('Urban and Rural'!$B$2:$B$53,'Urban and Rural'!$A$2:$A$53,About!$B$1)</f>
        <v>330.6356393819824</v>
      </c>
      <c r="E8" s="65">
        <f>INDEX('REEDS calc'!$C$64:$AG$113,MATCH(About!$B$2,'REEDS calc'!$B$64:$B$113,0),MATCH(E$1,'REEDS calc'!$C$63:$AG$63,0))*SUMIFS('res v com'!$E$3:$E$52,'res v com'!$B$3:$B$52,About!$B$2)*SUMIFS('Urban and Rural'!$B$2:$B$53,'Urban and Rural'!$A$2:$A$53,About!$B$1)</f>
        <v>409.71459894002453</v>
      </c>
      <c r="F8" s="65">
        <f>INDEX('REEDS calc'!$C$64:$AG$113,MATCH(About!$B$2,'REEDS calc'!$B$64:$B$113,0),MATCH(F$1,'REEDS calc'!$C$63:$AG$63,0))*SUMIFS('res v com'!$E$3:$E$52,'res v com'!$B$3:$B$52,About!$B$2)*SUMIFS('Urban and Rural'!$B$2:$B$53,'Urban and Rural'!$A$2:$A$53,About!$B$1)</f>
        <v>488.79355849806655</v>
      </c>
      <c r="G8" s="65">
        <f>INDEX('REEDS calc'!$C$64:$AG$113,MATCH(About!$B$2,'REEDS calc'!$B$64:$B$113,0),MATCH(G$1,'REEDS calc'!$C$63:$AG$63,0))*SUMIFS('res v com'!$E$3:$E$52,'res v com'!$B$3:$B$52,About!$B$2)*SUMIFS('Urban and Rural'!$B$2:$B$53,'Urban and Rural'!$A$2:$A$53,About!$B$1)</f>
        <v>562.18641100256832</v>
      </c>
      <c r="H8" s="65">
        <f>INDEX('REEDS calc'!$C$64:$AG$113,MATCH(About!$B$2,'REEDS calc'!$B$64:$B$113,0),MATCH(H$1,'REEDS calc'!$C$63:$AG$63,0))*SUMIFS('res v com'!$E$3:$E$52,'res v com'!$B$3:$B$52,About!$B$2)*SUMIFS('Urban and Rural'!$B$2:$B$53,'Urban and Rural'!$A$2:$A$53,About!$B$1)</f>
        <v>635.5792635070701</v>
      </c>
      <c r="I8" s="65">
        <f>INDEX('REEDS calc'!$C$64:$AG$113,MATCH(About!$B$2,'REEDS calc'!$B$64:$B$113,0),MATCH(I$1,'REEDS calc'!$C$63:$AG$63,0))*SUMIFS('res v com'!$E$3:$E$52,'res v com'!$B$3:$B$52,About!$B$2)*SUMIFS('Urban and Rural'!$B$2:$B$53,'Urban and Rural'!$A$2:$A$53,About!$B$1)</f>
        <v>754.39902665265606</v>
      </c>
      <c r="J8" s="65">
        <f>INDEX('REEDS calc'!$C$64:$AG$113,MATCH(About!$B$2,'REEDS calc'!$B$64:$B$113,0),MATCH(J$1,'REEDS calc'!$C$63:$AG$63,0))*SUMIFS('res v com'!$E$3:$E$52,'res v com'!$B$3:$B$52,About!$B$2)*SUMIFS('Urban and Rural'!$B$2:$B$53,'Urban and Rural'!$A$2:$A$53,About!$B$1)</f>
        <v>873.21878979824214</v>
      </c>
      <c r="K8" s="65">
        <f>INDEX('REEDS calc'!$C$64:$AG$113,MATCH(About!$B$2,'REEDS calc'!$B$64:$B$113,0),MATCH(K$1,'REEDS calc'!$C$63:$AG$63,0))*SUMIFS('res v com'!$E$3:$E$52,'res v com'!$B$3:$B$52,About!$B$2)*SUMIFS('Urban and Rural'!$B$2:$B$53,'Urban and Rural'!$A$2:$A$53,About!$B$1)</f>
        <v>1060.0937434480024</v>
      </c>
      <c r="L8" s="65">
        <f>INDEX('REEDS calc'!$C$64:$AG$113,MATCH(About!$B$2,'REEDS calc'!$B$64:$B$113,0),MATCH(L$1,'REEDS calc'!$C$63:$AG$63,0))*SUMIFS('res v com'!$E$3:$E$52,'res v com'!$B$3:$B$52,About!$B$2)*SUMIFS('Urban and Rural'!$B$2:$B$53,'Urban and Rural'!$A$2:$A$53,About!$B$1)</f>
        <v>1246.9686970977627</v>
      </c>
      <c r="M8" s="65">
        <f>INDEX('REEDS calc'!$C$64:$AG$113,MATCH(About!$B$2,'REEDS calc'!$B$64:$B$113,0),MATCH(M$1,'REEDS calc'!$C$63:$AG$63,0))*SUMIFS('res v com'!$E$3:$E$52,'res v com'!$B$3:$B$52,About!$B$2)*SUMIFS('Urban and Rural'!$B$2:$B$53,'Urban and Rural'!$A$2:$A$53,About!$B$1)</f>
        <v>1396.9058940324915</v>
      </c>
      <c r="N8" s="65">
        <f>INDEX('REEDS calc'!$C$64:$AG$113,MATCH(About!$B$2,'REEDS calc'!$B$64:$B$113,0),MATCH(N$1,'REEDS calc'!$C$63:$AG$63,0))*SUMIFS('res v com'!$E$3:$E$52,'res v com'!$B$3:$B$52,About!$B$2)*SUMIFS('Urban and Rural'!$B$2:$B$53,'Urban and Rural'!$A$2:$A$53,About!$B$1)</f>
        <v>1546.8430909672202</v>
      </c>
      <c r="O8" s="65">
        <f>INDEX('REEDS calc'!$C$64:$AG$113,MATCH(About!$B$2,'REEDS calc'!$B$64:$B$113,0),MATCH(O$1,'REEDS calc'!$C$63:$AG$63,0))*SUMIFS('res v com'!$E$3:$E$52,'res v com'!$B$3:$B$52,About!$B$2)*SUMIFS('Urban and Rural'!$B$2:$B$53,'Urban and Rural'!$A$2:$A$53,About!$B$1)</f>
        <v>1626.1698336742138</v>
      </c>
      <c r="P8" s="65">
        <f>INDEX('REEDS calc'!$C$64:$AG$113,MATCH(About!$B$2,'REEDS calc'!$B$64:$B$113,0),MATCH(P$1,'REEDS calc'!$C$63:$AG$63,0))*SUMIFS('res v com'!$E$3:$E$52,'res v com'!$B$3:$B$52,About!$B$2)*SUMIFS('Urban and Rural'!$B$2:$B$53,'Urban and Rural'!$A$2:$A$53,About!$B$1)</f>
        <v>1705.4965763812072</v>
      </c>
      <c r="Q8" s="65">
        <f>INDEX('REEDS calc'!$C$64:$AG$113,MATCH(About!$B$2,'REEDS calc'!$B$64:$B$113,0),MATCH(Q$1,'REEDS calc'!$C$63:$AG$63,0))*SUMIFS('res v com'!$E$3:$E$52,'res v com'!$B$3:$B$52,About!$B$2)*SUMIFS('Urban and Rural'!$B$2:$B$53,'Urban and Rural'!$A$2:$A$53,About!$B$1)</f>
        <v>1720.2603223395593</v>
      </c>
      <c r="R8" s="65">
        <f>INDEX('REEDS calc'!$C$64:$AG$113,MATCH(About!$B$2,'REEDS calc'!$B$64:$B$113,0),MATCH(R$1,'REEDS calc'!$C$63:$AG$63,0))*SUMIFS('res v com'!$E$3:$E$52,'res v com'!$B$3:$B$52,About!$B$2)*SUMIFS('Urban and Rural'!$B$2:$B$53,'Urban and Rural'!$A$2:$A$53,About!$B$1)</f>
        <v>1735.0240682979118</v>
      </c>
      <c r="S8" s="65">
        <f>INDEX('REEDS calc'!$C$64:$AG$113,MATCH(About!$B$2,'REEDS calc'!$B$64:$B$113,0),MATCH(S$1,'REEDS calc'!$C$63:$AG$63,0))*SUMIFS('res v com'!$E$3:$E$52,'res v com'!$B$3:$B$52,About!$B$2)*SUMIFS('Urban and Rural'!$B$2:$B$53,'Urban and Rural'!$A$2:$A$53,About!$B$1)</f>
        <v>1749.9865569903188</v>
      </c>
      <c r="T8" s="65">
        <f>INDEX('REEDS calc'!$C$64:$AG$113,MATCH(About!$B$2,'REEDS calc'!$B$64:$B$113,0),MATCH(T$1,'REEDS calc'!$C$63:$AG$63,0))*SUMIFS('res v com'!$E$3:$E$52,'res v com'!$B$3:$B$52,About!$B$2)*SUMIFS('Urban and Rural'!$B$2:$B$53,'Urban and Rural'!$A$2:$A$53,About!$B$1)</f>
        <v>1764.9490456827259</v>
      </c>
      <c r="U8" s="65">
        <f>INDEX('REEDS calc'!$C$64:$AG$113,MATCH(About!$B$2,'REEDS calc'!$B$64:$B$113,0),MATCH(U$1,'REEDS calc'!$C$63:$AG$63,0))*SUMIFS('res v com'!$E$3:$E$52,'res v com'!$B$3:$B$52,About!$B$2)*SUMIFS('Urban and Rural'!$B$2:$B$53,'Urban and Rural'!$A$2:$A$53,About!$B$1)</f>
        <v>1779.3720898112704</v>
      </c>
      <c r="V8" s="65">
        <f>INDEX('REEDS calc'!$C$64:$AG$113,MATCH(About!$B$2,'REEDS calc'!$B$64:$B$113,0),MATCH(V$1,'REEDS calc'!$C$63:$AG$63,0))*SUMIFS('res v com'!$E$3:$E$52,'res v com'!$B$3:$B$52,About!$B$2)*SUMIFS('Urban and Rural'!$B$2:$B$53,'Urban and Rural'!$A$2:$A$53,About!$B$1)</f>
        <v>1793.7951339398144</v>
      </c>
      <c r="W8" s="65">
        <f>INDEX('REEDS calc'!$C$64:$AG$113,MATCH(About!$B$2,'REEDS calc'!$B$64:$B$113,0),MATCH(W$1,'REEDS calc'!$C$63:$AG$63,0))*SUMIFS('res v com'!$E$3:$E$52,'res v com'!$B$3:$B$52,About!$B$2)*SUMIFS('Urban and Rural'!$B$2:$B$53,'Urban and Rural'!$A$2:$A$53,About!$B$1)</f>
        <v>1807.1108971214821</v>
      </c>
      <c r="X8" s="65">
        <f>INDEX('REEDS calc'!$C$64:$AG$113,MATCH(About!$B$2,'REEDS calc'!$B$64:$B$113,0),MATCH(X$1,'REEDS calc'!$C$63:$AG$63,0))*SUMIFS('res v com'!$E$3:$E$52,'res v com'!$B$3:$B$52,About!$B$2)*SUMIFS('Urban and Rural'!$B$2:$B$53,'Urban and Rural'!$A$2:$A$53,About!$B$1)</f>
        <v>1820.4266603031501</v>
      </c>
      <c r="Y8" s="65">
        <f>INDEX('REEDS calc'!$C$64:$AG$113,MATCH(About!$B$2,'REEDS calc'!$B$64:$B$113,0),MATCH(Y$1,'REEDS calc'!$C$63:$AG$63,0))*SUMIFS('res v com'!$E$3:$E$52,'res v com'!$B$3:$B$52,About!$B$2)*SUMIFS('Urban and Rural'!$B$2:$B$53,'Urban and Rural'!$A$2:$A$53,About!$B$1)</f>
        <v>1835.1336226232013</v>
      </c>
      <c r="Z8" s="65">
        <f>INDEX('REEDS calc'!$C$64:$AG$113,MATCH(About!$B$2,'REEDS calc'!$B$64:$B$113,0),MATCH(Z$1,'REEDS calc'!$C$63:$AG$63,0))*SUMIFS('res v com'!$E$3:$E$52,'res v com'!$B$3:$B$52,About!$B$2)*SUMIFS('Urban and Rural'!$B$2:$B$53,'Urban and Rural'!$A$2:$A$53,About!$B$1)</f>
        <v>1849.8405849432522</v>
      </c>
      <c r="AA8" s="65">
        <f>INDEX('REEDS calc'!$C$64:$AG$113,MATCH(About!$B$2,'REEDS calc'!$B$64:$B$113,0),MATCH(AA$1,'REEDS calc'!$C$63:$AG$63,0))*SUMIFS('res v com'!$E$3:$E$52,'res v com'!$B$3:$B$52,About!$B$2)*SUMIFS('Urban and Rural'!$B$2:$B$53,'Urban and Rural'!$A$2:$A$53,About!$B$1)</f>
        <v>1865.1721672846179</v>
      </c>
      <c r="AB8" s="65">
        <f>INDEX('REEDS calc'!$C$64:$AG$113,MATCH(About!$B$2,'REEDS calc'!$B$64:$B$113,0),MATCH(AB$1,'REEDS calc'!$C$63:$AG$63,0))*SUMIFS('res v com'!$E$3:$E$52,'res v com'!$B$3:$B$52,About!$B$2)*SUMIFS('Urban and Rural'!$B$2:$B$53,'Urban and Rural'!$A$2:$A$53,About!$B$1)</f>
        <v>1880.503749625984</v>
      </c>
      <c r="AC8" s="65">
        <f>INDEX('REEDS calc'!$C$64:$AG$113,MATCH(About!$B$2,'REEDS calc'!$B$64:$B$113,0),MATCH(AC$1,'REEDS calc'!$C$63:$AG$63,0))*SUMIFS('res v com'!$E$3:$E$52,'res v com'!$B$3:$B$52,About!$B$2)*SUMIFS('Urban and Rural'!$B$2:$B$53,'Urban and Rural'!$A$2:$A$53,About!$B$1)</f>
        <v>1900.2928475740066</v>
      </c>
      <c r="AD8" s="65">
        <f>INDEX('REEDS calc'!$C$64:$AG$113,MATCH(About!$B$2,'REEDS calc'!$B$64:$B$113,0),MATCH(AD$1,'REEDS calc'!$C$63:$AG$63,0))*SUMIFS('res v com'!$E$3:$E$52,'res v com'!$B$3:$B$52,About!$B$2)*SUMIFS('Urban and Rural'!$B$2:$B$53,'Urban and Rural'!$A$2:$A$53,About!$B$1)</f>
        <v>1920.0819455220287</v>
      </c>
      <c r="AE8" s="65">
        <f>INDEX('REEDS calc'!$C$64:$AG$113,MATCH(About!$B$2,'REEDS calc'!$B$64:$B$113,0),MATCH(AE$1,'REEDS calc'!$C$63:$AG$63,0))*SUMIFS('res v com'!$E$3:$E$52,'res v com'!$B$3:$B$52,About!$B$2)*SUMIFS('Urban and Rural'!$B$2:$B$53,'Urban and Rural'!$A$2:$A$53,About!$B$1)</f>
        <v>1947.3097000875289</v>
      </c>
      <c r="AF8" s="65">
        <f>INDEX('REEDS calc'!$C$64:$AG$113,MATCH(About!$B$2,'REEDS calc'!$B$64:$B$113,0),MATCH(AF$1,'REEDS calc'!$C$63:$AG$63,0))*SUMIFS('res v com'!$E$3:$E$52,'res v com'!$B$3:$B$52,About!$B$2)*SUMIFS('Urban and Rural'!$B$2:$B$53,'Urban and Rural'!$A$2:$A$53,About!$B$1)</f>
        <v>1974.5374546530286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83.576438612119318</v>
      </c>
      <c r="C8" s="65">
        <f>INDEX('REEDS calc'!$C$64:$AG$113,MATCH(About!$B$2,'REEDS calc'!$B$64:$B$113,0),MATCH(C$1,'REEDS calc'!$C$63:$AG$63,0))*SUMIFS('res v com'!$F$3:$F$52,'res v com'!$B$3:$B$52,About!$B$2)</f>
        <v>83.576438612119318</v>
      </c>
      <c r="D8" s="65">
        <f>INDEX('REEDS calc'!$C$64:$AG$113,MATCH(About!$B$2,'REEDS calc'!$B$64:$B$113,0),MATCH(D$1,'REEDS calc'!$C$63:$AG$63,0))*SUMIFS('res v com'!$F$3:$F$52,'res v com'!$B$3:$B$52,About!$B$2)</f>
        <v>83.576438612119318</v>
      </c>
      <c r="E8" s="65">
        <f>INDEX('REEDS calc'!$C$64:$AG$113,MATCH(About!$B$2,'REEDS calc'!$B$64:$B$113,0),MATCH(E$1,'REEDS calc'!$C$63:$AG$63,0))*SUMIFS('res v com'!$F$3:$F$52,'res v com'!$B$3:$B$52,About!$B$2)</f>
        <v>103.56562617026228</v>
      </c>
      <c r="F8" s="65">
        <f>INDEX('REEDS calc'!$C$64:$AG$113,MATCH(About!$B$2,'REEDS calc'!$B$64:$B$113,0),MATCH(F$1,'REEDS calc'!$C$63:$AG$63,0))*SUMIFS('res v com'!$F$3:$F$52,'res v com'!$B$3:$B$52,About!$B$2)</f>
        <v>123.55481372840525</v>
      </c>
      <c r="G8" s="65">
        <f>INDEX('REEDS calc'!$C$64:$AG$113,MATCH(About!$B$2,'REEDS calc'!$B$64:$B$113,0),MATCH(G$1,'REEDS calc'!$C$63:$AG$63,0))*SUMIFS('res v com'!$F$3:$F$52,'res v com'!$B$3:$B$52,About!$B$2)</f>
        <v>142.10669532040848</v>
      </c>
      <c r="H8" s="65">
        <f>INDEX('REEDS calc'!$C$64:$AG$113,MATCH(About!$B$2,'REEDS calc'!$B$64:$B$113,0),MATCH(H$1,'REEDS calc'!$C$63:$AG$63,0))*SUMIFS('res v com'!$F$3:$F$52,'res v com'!$B$3:$B$52,About!$B$2)</f>
        <v>160.65857691241172</v>
      </c>
      <c r="I8" s="65">
        <f>INDEX('REEDS calc'!$C$64:$AG$113,MATCH(About!$B$2,'REEDS calc'!$B$64:$B$113,0),MATCH(I$1,'REEDS calc'!$C$63:$AG$63,0))*SUMIFS('res v com'!$F$3:$F$52,'res v com'!$B$3:$B$52,About!$B$2)</f>
        <v>190.69324788437825</v>
      </c>
      <c r="J8" s="65">
        <f>INDEX('REEDS calc'!$C$64:$AG$113,MATCH(About!$B$2,'REEDS calc'!$B$64:$B$113,0),MATCH(J$1,'REEDS calc'!$C$63:$AG$63,0))*SUMIFS('res v com'!$F$3:$F$52,'res v com'!$B$3:$B$52,About!$B$2)</f>
        <v>220.72791885634479</v>
      </c>
      <c r="K8" s="65">
        <f>INDEX('REEDS calc'!$C$64:$AG$113,MATCH(About!$B$2,'REEDS calc'!$B$64:$B$113,0),MATCH(K$1,'REEDS calc'!$C$63:$AG$63,0))*SUMIFS('res v com'!$F$3:$F$52,'res v com'!$B$3:$B$52,About!$B$2)</f>
        <v>267.96524366816891</v>
      </c>
      <c r="L8" s="65">
        <f>INDEX('REEDS calc'!$C$64:$AG$113,MATCH(About!$B$2,'REEDS calc'!$B$64:$B$113,0),MATCH(L$1,'REEDS calc'!$C$63:$AG$63,0))*SUMIFS('res v com'!$F$3:$F$52,'res v com'!$B$3:$B$52,About!$B$2)</f>
        <v>315.20256847999298</v>
      </c>
      <c r="M8" s="65">
        <f>INDEX('REEDS calc'!$C$64:$AG$113,MATCH(About!$B$2,'REEDS calc'!$B$64:$B$113,0),MATCH(M$1,'REEDS calc'!$C$63:$AG$63,0))*SUMIFS('res v com'!$F$3:$F$52,'res v com'!$B$3:$B$52,About!$B$2)</f>
        <v>353.10295017723439</v>
      </c>
      <c r="N8" s="65">
        <f>INDEX('REEDS calc'!$C$64:$AG$113,MATCH(About!$B$2,'REEDS calc'!$B$64:$B$113,0),MATCH(N$1,'REEDS calc'!$C$63:$AG$63,0))*SUMIFS('res v com'!$F$3:$F$52,'res v com'!$B$3:$B$52,About!$B$2)</f>
        <v>391.0033318744758</v>
      </c>
      <c r="O8" s="65">
        <f>INDEX('REEDS calc'!$C$64:$AG$113,MATCH(About!$B$2,'REEDS calc'!$B$64:$B$113,0),MATCH(O$1,'REEDS calc'!$C$63:$AG$63,0))*SUMIFS('res v com'!$F$3:$F$52,'res v com'!$B$3:$B$52,About!$B$2)</f>
        <v>411.05515282923676</v>
      </c>
      <c r="P8" s="65">
        <f>INDEX('REEDS calc'!$C$64:$AG$113,MATCH(About!$B$2,'REEDS calc'!$B$64:$B$113,0),MATCH(P$1,'REEDS calc'!$C$63:$AG$63,0))*SUMIFS('res v com'!$F$3:$F$52,'res v com'!$B$3:$B$52,About!$B$2)</f>
        <v>431.10697378399766</v>
      </c>
      <c r="Q8" s="65">
        <f>INDEX('REEDS calc'!$C$64:$AG$113,MATCH(About!$B$2,'REEDS calc'!$B$64:$B$113,0),MATCH(Q$1,'REEDS calc'!$C$63:$AG$63,0))*SUMIFS('res v com'!$F$3:$F$52,'res v com'!$B$3:$B$52,About!$B$2)</f>
        <v>434.83888033248576</v>
      </c>
      <c r="R8" s="65">
        <f>INDEX('REEDS calc'!$C$64:$AG$113,MATCH(About!$B$2,'REEDS calc'!$B$64:$B$113,0),MATCH(R$1,'REEDS calc'!$C$63:$AG$63,0))*SUMIFS('res v com'!$F$3:$F$52,'res v com'!$B$3:$B$52,About!$B$2)</f>
        <v>438.5707868809738</v>
      </c>
      <c r="S8" s="65">
        <f>INDEX('REEDS calc'!$C$64:$AG$113,MATCH(About!$B$2,'REEDS calc'!$B$64:$B$113,0),MATCH(S$1,'REEDS calc'!$C$63:$AG$63,0))*SUMIFS('res v com'!$F$3:$F$52,'res v com'!$B$3:$B$52,About!$B$2)</f>
        <v>442.35293063299923</v>
      </c>
      <c r="T8" s="65">
        <f>INDEX('REEDS calc'!$C$64:$AG$113,MATCH(About!$B$2,'REEDS calc'!$B$64:$B$113,0),MATCH(T$1,'REEDS calc'!$C$63:$AG$63,0))*SUMIFS('res v com'!$F$3:$F$52,'res v com'!$B$3:$B$52,About!$B$2)</f>
        <v>446.13507438502461</v>
      </c>
      <c r="U8" s="65">
        <f>INDEX('REEDS calc'!$C$64:$AG$113,MATCH(About!$B$2,'REEDS calc'!$B$64:$B$113,0),MATCH(U$1,'REEDS calc'!$C$63:$AG$63,0))*SUMIFS('res v com'!$F$3:$F$52,'res v com'!$B$3:$B$52,About!$B$2)</f>
        <v>449.78086001316302</v>
      </c>
      <c r="V8" s="65">
        <f>INDEX('REEDS calc'!$C$64:$AG$113,MATCH(About!$B$2,'REEDS calc'!$B$64:$B$113,0),MATCH(V$1,'REEDS calc'!$C$63:$AG$63,0))*SUMIFS('res v com'!$F$3:$F$52,'res v com'!$B$3:$B$52,About!$B$2)</f>
        <v>453.42664564130138</v>
      </c>
      <c r="W8" s="65">
        <f>INDEX('REEDS calc'!$C$64:$AG$113,MATCH(About!$B$2,'REEDS calc'!$B$64:$B$113,0),MATCH(W$1,'REEDS calc'!$C$63:$AG$63,0))*SUMIFS('res v com'!$F$3:$F$52,'res v com'!$B$3:$B$52,About!$B$2)</f>
        <v>456.79253827830308</v>
      </c>
      <c r="X8" s="65">
        <f>INDEX('REEDS calc'!$C$64:$AG$113,MATCH(About!$B$2,'REEDS calc'!$B$64:$B$113,0),MATCH(X$1,'REEDS calc'!$C$63:$AG$63,0))*SUMIFS('res v com'!$F$3:$F$52,'res v com'!$B$3:$B$52,About!$B$2)</f>
        <v>460.15843091530485</v>
      </c>
      <c r="Y8" s="65">
        <f>INDEX('REEDS calc'!$C$64:$AG$113,MATCH(About!$B$2,'REEDS calc'!$B$64:$B$113,0),MATCH(Y$1,'REEDS calc'!$C$63:$AG$63,0))*SUMIFS('res v com'!$F$3:$F$52,'res v com'!$B$3:$B$52,About!$B$2)</f>
        <v>463.87598397706802</v>
      </c>
      <c r="Z8" s="65">
        <f>INDEX('REEDS calc'!$C$64:$AG$113,MATCH(About!$B$2,'REEDS calc'!$B$64:$B$113,0),MATCH(Z$1,'REEDS calc'!$C$63:$AG$63,0))*SUMIFS('res v com'!$F$3:$F$52,'res v com'!$B$3:$B$52,About!$B$2)</f>
        <v>467.59353703883107</v>
      </c>
      <c r="AA8" s="65">
        <f>INDEX('REEDS calc'!$C$64:$AG$113,MATCH(About!$B$2,'REEDS calc'!$B$64:$B$113,0),MATCH(AA$1,'REEDS calc'!$C$63:$AG$63,0))*SUMIFS('res v com'!$F$3:$F$52,'res v com'!$B$3:$B$52,About!$B$2)</f>
        <v>471.46897845456868</v>
      </c>
      <c r="AB8" s="65">
        <f>INDEX('REEDS calc'!$C$64:$AG$113,MATCH(About!$B$2,'REEDS calc'!$B$64:$B$113,0),MATCH(AB$1,'REEDS calc'!$C$63:$AG$63,0))*SUMIFS('res v com'!$F$3:$F$52,'res v com'!$B$3:$B$52,About!$B$2)</f>
        <v>475.3444198703063</v>
      </c>
      <c r="AC8" s="65">
        <f>INDEX('REEDS calc'!$C$64:$AG$113,MATCH(About!$B$2,'REEDS calc'!$B$64:$B$113,0),MATCH(AC$1,'REEDS calc'!$C$63:$AG$63,0))*SUMIFS('res v com'!$F$3:$F$52,'res v com'!$B$3:$B$52,About!$B$2)</f>
        <v>480.34660999395288</v>
      </c>
      <c r="AD8" s="65">
        <f>INDEX('REEDS calc'!$C$64:$AG$113,MATCH(About!$B$2,'REEDS calc'!$B$64:$B$113,0),MATCH(AD$1,'REEDS calc'!$C$63:$AG$63,0))*SUMIFS('res v com'!$F$3:$F$52,'res v com'!$B$3:$B$52,About!$B$2)</f>
        <v>485.34880011759941</v>
      </c>
      <c r="AE8" s="65">
        <f>INDEX('REEDS calc'!$C$64:$AG$113,MATCH(About!$B$2,'REEDS calc'!$B$64:$B$113,0),MATCH(AE$1,'REEDS calc'!$C$63:$AG$63,0))*SUMIFS('res v com'!$F$3:$F$52,'res v com'!$B$3:$B$52,About!$B$2)</f>
        <v>492.23129700221494</v>
      </c>
      <c r="AF8" s="65">
        <f>INDEX('REEDS calc'!$C$64:$AG$113,MATCH(About!$B$2,'REEDS calc'!$B$64:$B$113,0),MATCH(AF$1,'REEDS calc'!$C$63:$AG$63,0))*SUMIFS('res v com'!$F$3:$F$52,'res v com'!$B$3:$B$52,About!$B$2)</f>
        <v>499.11379388683042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168.06064927862479</v>
      </c>
      <c r="C8" s="65">
        <f>INDEX('REEDS calc-noIRA'!$C$64:$AG$113,MATCH(About!$B$2,'REEDS calc-noIRA'!$B$64:$B$113,0),MATCH(C$1,'REEDS calc-noIRA'!$C$63:$AG$63,0))*SUMIFS('res v com'!$E$3:$E$52,'res v com'!$B$3:$B$52,About!$B$2)*SUMIFS('Urban and Rural'!$C$2:$C$53,'Urban and Rural'!$A$2:$A$53,About!$B$1)</f>
        <v>168.06064927862479</v>
      </c>
      <c r="D8" s="65">
        <f>INDEX('REEDS calc-noIRA'!$C$64:$AG$113,MATCH(About!$B$2,'REEDS calc-noIRA'!$B$64:$B$113,0),MATCH(D$1,'REEDS calc-noIRA'!$C$63:$AG$63,0))*SUMIFS('res v com'!$E$3:$E$52,'res v com'!$B$3:$B$52,About!$B$2)*SUMIFS('Urban and Rural'!$C$2:$C$53,'Urban and Rural'!$A$2:$A$53,About!$B$1)</f>
        <v>168.06064927862479</v>
      </c>
      <c r="E8" s="65">
        <f>INDEX('REEDS calc-noIRA'!$C$64:$AG$113,MATCH(About!$B$2,'REEDS calc-noIRA'!$B$64:$B$113,0),MATCH(E$1,'REEDS calc-noIRA'!$C$63:$AG$63,0))*SUMIFS('res v com'!$E$3:$E$52,'res v com'!$B$3:$B$52,About!$B$2)*SUMIFS('Urban and Rural'!$C$2:$C$53,'Urban and Rural'!$A$2:$A$53,About!$B$1)</f>
        <v>201.63342066847659</v>
      </c>
      <c r="F8" s="65">
        <f>INDEX('REEDS calc-noIRA'!$C$64:$AG$113,MATCH(About!$B$2,'REEDS calc-noIRA'!$B$64:$B$113,0),MATCH(F$1,'REEDS calc-noIRA'!$C$63:$AG$63,0))*SUMIFS('res v com'!$E$3:$E$52,'res v com'!$B$3:$B$52,About!$B$2)*SUMIFS('Urban and Rural'!$C$2:$C$53,'Urban and Rural'!$A$2:$A$53,About!$B$1)</f>
        <v>235.20619205832841</v>
      </c>
      <c r="G8" s="65">
        <f>INDEX('REEDS calc-noIRA'!$C$64:$AG$113,MATCH(About!$B$2,'REEDS calc-noIRA'!$B$64:$B$113,0),MATCH(G$1,'REEDS calc-noIRA'!$C$63:$AG$63,0))*SUMIFS('res v com'!$E$3:$E$52,'res v com'!$B$3:$B$52,About!$B$2)*SUMIFS('Urban and Rural'!$C$2:$C$53,'Urban and Rural'!$A$2:$A$53,About!$B$1)</f>
        <v>251.67115028195636</v>
      </c>
      <c r="H8" s="65">
        <f>INDEX('REEDS calc-noIRA'!$C$64:$AG$113,MATCH(About!$B$2,'REEDS calc-noIRA'!$B$64:$B$113,0),MATCH(H$1,'REEDS calc-noIRA'!$C$63:$AG$63,0))*SUMIFS('res v com'!$E$3:$E$52,'res v com'!$B$3:$B$52,About!$B$2)*SUMIFS('Urban and Rural'!$C$2:$C$53,'Urban and Rural'!$A$2:$A$53,About!$B$1)</f>
        <v>268.13610850558433</v>
      </c>
      <c r="I8" s="65">
        <f>INDEX('REEDS calc-noIRA'!$C$64:$AG$113,MATCH(About!$B$2,'REEDS calc-noIRA'!$B$64:$B$113,0),MATCH(I$1,'REEDS calc-noIRA'!$C$63:$AG$63,0))*SUMIFS('res v com'!$E$3:$E$52,'res v com'!$B$3:$B$52,About!$B$2)*SUMIFS('Urban and Rural'!$C$2:$C$53,'Urban and Rural'!$A$2:$A$53,About!$B$1)</f>
        <v>292.35468450623523</v>
      </c>
      <c r="J8" s="65">
        <f>INDEX('REEDS calc-noIRA'!$C$64:$AG$113,MATCH(About!$B$2,'REEDS calc-noIRA'!$B$64:$B$113,0),MATCH(J$1,'REEDS calc-noIRA'!$C$63:$AG$63,0))*SUMIFS('res v com'!$E$3:$E$52,'res v com'!$B$3:$B$52,About!$B$2)*SUMIFS('Urban and Rural'!$C$2:$C$53,'Urban and Rural'!$A$2:$A$53,About!$B$1)</f>
        <v>316.57326050688613</v>
      </c>
      <c r="K8" s="65">
        <f>INDEX('REEDS calc-noIRA'!$C$64:$AG$113,MATCH(About!$B$2,'REEDS calc-noIRA'!$B$64:$B$113,0),MATCH(K$1,'REEDS calc-noIRA'!$C$63:$AG$63,0))*SUMIFS('res v com'!$E$3:$E$52,'res v com'!$B$3:$B$52,About!$B$2)*SUMIFS('Urban and Rural'!$C$2:$C$53,'Urban and Rural'!$A$2:$A$53,About!$B$1)</f>
        <v>354.23931234755213</v>
      </c>
      <c r="L8" s="65">
        <f>INDEX('REEDS calc-noIRA'!$C$64:$AG$113,MATCH(About!$B$2,'REEDS calc-noIRA'!$B$64:$B$113,0),MATCH(L$1,'REEDS calc-noIRA'!$C$63:$AG$63,0))*SUMIFS('res v com'!$E$3:$E$52,'res v com'!$B$3:$B$52,About!$B$2)*SUMIFS('Urban and Rural'!$C$2:$C$53,'Urban and Rural'!$A$2:$A$53,About!$B$1)</f>
        <v>391.90536418821819</v>
      </c>
      <c r="M8" s="65">
        <f>INDEX('REEDS calc-noIRA'!$C$64:$AG$113,MATCH(About!$B$2,'REEDS calc-noIRA'!$B$64:$B$113,0),MATCH(M$1,'REEDS calc-noIRA'!$C$63:$AG$63,0))*SUMIFS('res v com'!$E$3:$E$52,'res v com'!$B$3:$B$52,About!$B$2)*SUMIFS('Urban and Rural'!$C$2:$C$53,'Urban and Rural'!$A$2:$A$53,About!$B$1)</f>
        <v>423.10350813705162</v>
      </c>
      <c r="N8" s="65">
        <f>INDEX('REEDS calc-noIRA'!$C$64:$AG$113,MATCH(About!$B$2,'REEDS calc-noIRA'!$B$64:$B$113,0),MATCH(N$1,'REEDS calc-noIRA'!$C$63:$AG$63,0))*SUMIFS('res v com'!$E$3:$E$52,'res v com'!$B$3:$B$52,About!$B$2)*SUMIFS('Urban and Rural'!$C$2:$C$53,'Urban and Rural'!$A$2:$A$53,About!$B$1)</f>
        <v>454.30165208588488</v>
      </c>
      <c r="O8" s="65">
        <f>INDEX('REEDS calc-noIRA'!$C$64:$AG$113,MATCH(About!$B$2,'REEDS calc-noIRA'!$B$64:$B$113,0),MATCH(O$1,'REEDS calc-noIRA'!$C$63:$AG$63,0))*SUMIFS('res v com'!$E$3:$E$52,'res v com'!$B$3:$B$52,About!$B$2)*SUMIFS('Urban and Rural'!$C$2:$C$53,'Urban and Rural'!$A$2:$A$53,About!$B$1)</f>
        <v>478.13976291642854</v>
      </c>
      <c r="P8" s="65">
        <f>INDEX('REEDS calc-noIRA'!$C$64:$AG$113,MATCH(About!$B$2,'REEDS calc-noIRA'!$B$64:$B$113,0),MATCH(P$1,'REEDS calc-noIRA'!$C$63:$AG$63,0))*SUMIFS('res v com'!$E$3:$E$52,'res v com'!$B$3:$B$52,About!$B$2)*SUMIFS('Urban and Rural'!$C$2:$C$53,'Urban and Rural'!$A$2:$A$53,About!$B$1)</f>
        <v>501.97787374697231</v>
      </c>
      <c r="Q8" s="65">
        <f>INDEX('REEDS calc-noIRA'!$C$64:$AG$113,MATCH(About!$B$2,'REEDS calc-noIRA'!$B$64:$B$113,0),MATCH(Q$1,'REEDS calc-noIRA'!$C$63:$AG$63,0))*SUMIFS('res v com'!$E$3:$E$52,'res v com'!$B$3:$B$52,About!$B$2)*SUMIFS('Urban and Rural'!$C$2:$C$53,'Urban and Rural'!$A$2:$A$53,About!$B$1)</f>
        <v>520.92241532061325</v>
      </c>
      <c r="R8" s="65">
        <f>INDEX('REEDS calc-noIRA'!$C$64:$AG$113,MATCH(About!$B$2,'REEDS calc-noIRA'!$B$64:$B$113,0),MATCH(R$1,'REEDS calc-noIRA'!$C$63:$AG$63,0))*SUMIFS('res v com'!$E$3:$E$52,'res v com'!$B$3:$B$52,About!$B$2)*SUMIFS('Urban and Rural'!$C$2:$C$53,'Urban and Rural'!$A$2:$A$53,About!$B$1)</f>
        <v>539.86695689425392</v>
      </c>
      <c r="S8" s="65">
        <f>INDEX('REEDS calc-noIRA'!$C$64:$AG$113,MATCH(About!$B$2,'REEDS calc-noIRA'!$B$64:$B$113,0),MATCH(S$1,'REEDS calc-noIRA'!$C$63:$AG$63,0))*SUMIFS('res v com'!$E$3:$E$52,'res v com'!$B$3:$B$52,About!$B$2)*SUMIFS('Urban and Rural'!$C$2:$C$53,'Urban and Rural'!$A$2:$A$53,About!$B$1)</f>
        <v>555.22987807343111</v>
      </c>
      <c r="T8" s="65">
        <f>INDEX('REEDS calc-noIRA'!$C$64:$AG$113,MATCH(About!$B$2,'REEDS calc-noIRA'!$B$64:$B$113,0),MATCH(T$1,'REEDS calc-noIRA'!$C$63:$AG$63,0))*SUMIFS('res v com'!$E$3:$E$52,'res v com'!$B$3:$B$52,About!$B$2)*SUMIFS('Urban and Rural'!$C$2:$C$53,'Urban and Rural'!$A$2:$A$53,About!$B$1)</f>
        <v>570.5927992526083</v>
      </c>
      <c r="U8" s="65">
        <f>INDEX('REEDS calc-noIRA'!$C$64:$AG$113,MATCH(About!$B$2,'REEDS calc-noIRA'!$B$64:$B$113,0),MATCH(U$1,'REEDS calc-noIRA'!$C$63:$AG$63,0))*SUMIFS('res v com'!$E$3:$E$52,'res v com'!$B$3:$B$52,About!$B$2)*SUMIFS('Urban and Rural'!$C$2:$C$53,'Urban and Rural'!$A$2:$A$53,About!$B$1)</f>
        <v>583.43677861590209</v>
      </c>
      <c r="V8" s="65">
        <f>INDEX('REEDS calc-noIRA'!$C$64:$AG$113,MATCH(About!$B$2,'REEDS calc-noIRA'!$B$64:$B$113,0),MATCH(V$1,'REEDS calc-noIRA'!$C$63:$AG$63,0))*SUMIFS('res v com'!$E$3:$E$52,'res v com'!$B$3:$B$52,About!$B$2)*SUMIFS('Urban and Rural'!$C$2:$C$53,'Urban and Rural'!$A$2:$A$53,About!$B$1)</f>
        <v>596.28075797919576</v>
      </c>
      <c r="W8" s="65">
        <f>INDEX('REEDS calc-noIRA'!$C$64:$AG$113,MATCH(About!$B$2,'REEDS calc-noIRA'!$B$64:$B$113,0),MATCH(W$1,'REEDS calc-noIRA'!$C$63:$AG$63,0))*SUMIFS('res v com'!$E$3:$E$52,'res v com'!$B$3:$B$52,About!$B$2)*SUMIFS('Urban and Rural'!$C$2:$C$53,'Urban and Rural'!$A$2:$A$53,About!$B$1)</f>
        <v>608.7442721723794</v>
      </c>
      <c r="X8" s="65">
        <f>INDEX('REEDS calc-noIRA'!$C$64:$AG$113,MATCH(About!$B$2,'REEDS calc-noIRA'!$B$64:$B$113,0),MATCH(X$1,'REEDS calc-noIRA'!$C$63:$AG$63,0))*SUMIFS('res v com'!$E$3:$E$52,'res v com'!$B$3:$B$52,About!$B$2)*SUMIFS('Urban and Rural'!$C$2:$C$53,'Urban and Rural'!$A$2:$A$53,About!$B$1)</f>
        <v>621.20778636556292</v>
      </c>
      <c r="Y8" s="65">
        <f>INDEX('REEDS calc-noIRA'!$C$64:$AG$113,MATCH(About!$B$2,'REEDS calc-noIRA'!$B$64:$B$113,0),MATCH(Y$1,'REEDS calc-noIRA'!$C$63:$AG$63,0))*SUMIFS('res v com'!$E$3:$E$52,'res v com'!$B$3:$B$52,About!$B$2)*SUMIFS('Urban and Rural'!$C$2:$C$53,'Urban and Rural'!$A$2:$A$53,About!$B$1)</f>
        <v>650.49048497523415</v>
      </c>
      <c r="Z8" s="65">
        <f>INDEX('REEDS calc-noIRA'!$C$64:$AG$113,MATCH(About!$B$2,'REEDS calc-noIRA'!$B$64:$B$113,0),MATCH(Z$1,'REEDS calc-noIRA'!$C$63:$AG$63,0))*SUMIFS('res v com'!$E$3:$E$52,'res v com'!$B$3:$B$52,About!$B$2)*SUMIFS('Urban and Rural'!$C$2:$C$53,'Urban and Rural'!$A$2:$A$53,About!$B$1)</f>
        <v>679.77318358490538</v>
      </c>
      <c r="AA8" s="65">
        <f>INDEX('REEDS calc-noIRA'!$C$64:$AG$113,MATCH(About!$B$2,'REEDS calc-noIRA'!$B$64:$B$113,0),MATCH(AA$1,'REEDS calc-noIRA'!$C$63:$AG$63,0))*SUMIFS('res v com'!$E$3:$E$52,'res v com'!$B$3:$B$52,About!$B$2)*SUMIFS('Urban and Rural'!$C$2:$C$53,'Urban and Rural'!$A$2:$A$53,About!$B$1)</f>
        <v>688.77315278124763</v>
      </c>
      <c r="AB8" s="65">
        <f>INDEX('REEDS calc-noIRA'!$C$64:$AG$113,MATCH(About!$B$2,'REEDS calc-noIRA'!$B$64:$B$113,0),MATCH(AB$1,'REEDS calc-noIRA'!$C$63:$AG$63,0))*SUMIFS('res v com'!$E$3:$E$52,'res v com'!$B$3:$B$52,About!$B$2)*SUMIFS('Urban and Rural'!$C$2:$C$53,'Urban and Rural'!$A$2:$A$53,About!$B$1)</f>
        <v>697.77312197758988</v>
      </c>
      <c r="AC8" s="65">
        <f>INDEX('REEDS calc-noIRA'!$C$64:$AG$113,MATCH(About!$B$2,'REEDS calc-noIRA'!$B$64:$B$113,0),MATCH(AC$1,'REEDS calc-noIRA'!$C$63:$AG$63,0))*SUMIFS('res v com'!$E$3:$E$52,'res v com'!$B$3:$B$52,About!$B$2)*SUMIFS('Urban and Rural'!$C$2:$C$53,'Urban and Rural'!$A$2:$A$53,About!$B$1)</f>
        <v>724.9960608732307</v>
      </c>
      <c r="AD8" s="65">
        <f>INDEX('REEDS calc-noIRA'!$C$64:$AG$113,MATCH(About!$B$2,'REEDS calc-noIRA'!$B$64:$B$113,0),MATCH(AD$1,'REEDS calc-noIRA'!$C$63:$AG$63,0))*SUMIFS('res v com'!$E$3:$E$52,'res v com'!$B$3:$B$52,About!$B$2)*SUMIFS('Urban and Rural'!$C$2:$C$53,'Urban and Rural'!$A$2:$A$53,About!$B$1)</f>
        <v>752.2189997688713</v>
      </c>
      <c r="AE8" s="65">
        <f>INDEX('REEDS calc-noIRA'!$C$64:$AG$113,MATCH(About!$B$2,'REEDS calc-noIRA'!$B$64:$B$113,0),MATCH(AE$1,'REEDS calc-noIRA'!$C$63:$AG$63,0))*SUMIFS('res v com'!$E$3:$E$52,'res v com'!$B$3:$B$52,About!$B$2)*SUMIFS('Urban and Rural'!$C$2:$C$53,'Urban and Rural'!$A$2:$A$53,About!$B$1)</f>
        <v>778.14310929069325</v>
      </c>
      <c r="AF8" s="65">
        <f>INDEX('REEDS calc-noIRA'!$C$64:$AG$113,MATCH(About!$B$2,'REEDS calc-noIRA'!$B$64:$B$113,0),MATCH(AF$1,'REEDS calc-noIRA'!$C$63:$AG$63,0))*SUMIFS('res v com'!$E$3:$E$52,'res v com'!$B$3:$B$52,About!$B$2)*SUMIFS('Urban and Rural'!$C$2:$C$53,'Urban and Rural'!$A$2:$A$53,About!$B$1)</f>
        <v>804.06721881251508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330.6356393819824</v>
      </c>
      <c r="C8" s="65">
        <f>INDEX('REEDS calc-noIRA'!$C$64:$AG$113,MATCH(About!$B$2,'REEDS calc-noIRA'!$B$64:$B$113,0),MATCH(C$1,'REEDS calc-noIRA'!$C$63:$AG$63,0))*SUMIFS('res v com'!$E$3:$E$52,'res v com'!$B$3:$B$52,About!$B$2)*SUMIFS('Urban and Rural'!$B$2:$B$53,'Urban and Rural'!$A$2:$A$53,About!$B$1)</f>
        <v>330.6356393819824</v>
      </c>
      <c r="D8" s="65">
        <f>INDEX('REEDS calc-noIRA'!$C$64:$AG$113,MATCH(About!$B$2,'REEDS calc-noIRA'!$B$64:$B$113,0),MATCH(D$1,'REEDS calc-noIRA'!$C$63:$AG$63,0))*SUMIFS('res v com'!$E$3:$E$52,'res v com'!$B$3:$B$52,About!$B$2)*SUMIFS('Urban and Rural'!$B$2:$B$53,'Urban and Rural'!$A$2:$A$53,About!$B$1)</f>
        <v>330.6356393819824</v>
      </c>
      <c r="E8" s="65">
        <f>INDEX('REEDS calc-noIRA'!$C$64:$AG$113,MATCH(About!$B$2,'REEDS calc-noIRA'!$B$64:$B$113,0),MATCH(E$1,'REEDS calc-noIRA'!$C$63:$AG$63,0))*SUMIFS('res v com'!$E$3:$E$52,'res v com'!$B$3:$B$52,About!$B$2)*SUMIFS('Urban and Rural'!$B$2:$B$53,'Urban and Rural'!$A$2:$A$53,About!$B$1)</f>
        <v>396.68533502433166</v>
      </c>
      <c r="F8" s="65">
        <f>INDEX('REEDS calc-noIRA'!$C$64:$AG$113,MATCH(About!$B$2,'REEDS calc-noIRA'!$B$64:$B$113,0),MATCH(F$1,'REEDS calc-noIRA'!$C$63:$AG$63,0))*SUMIFS('res v com'!$E$3:$E$52,'res v com'!$B$3:$B$52,About!$B$2)*SUMIFS('Urban and Rural'!$B$2:$B$53,'Urban and Rural'!$A$2:$A$53,About!$B$1)</f>
        <v>462.73503066668104</v>
      </c>
      <c r="G8" s="65">
        <f>INDEX('REEDS calc-noIRA'!$C$64:$AG$113,MATCH(About!$B$2,'REEDS calc-noIRA'!$B$64:$B$113,0),MATCH(G$1,'REEDS calc-noIRA'!$C$63:$AG$63,0))*SUMIFS('res v com'!$E$3:$E$52,'res v com'!$B$3:$B$52,About!$B$2)*SUMIFS('Urban and Rural'!$B$2:$B$53,'Urban and Rural'!$A$2:$A$53,About!$B$1)</f>
        <v>495.12751524313597</v>
      </c>
      <c r="H8" s="65">
        <f>INDEX('REEDS calc-noIRA'!$C$64:$AG$113,MATCH(About!$B$2,'REEDS calc-noIRA'!$B$64:$B$113,0),MATCH(H$1,'REEDS calc-noIRA'!$C$63:$AG$63,0))*SUMIFS('res v com'!$E$3:$E$52,'res v com'!$B$3:$B$52,About!$B$2)*SUMIFS('Urban and Rural'!$B$2:$B$53,'Urban and Rural'!$A$2:$A$53,About!$B$1)</f>
        <v>527.51999981959091</v>
      </c>
      <c r="I8" s="65">
        <f>INDEX('REEDS calc-noIRA'!$C$64:$AG$113,MATCH(About!$B$2,'REEDS calc-noIRA'!$B$64:$B$113,0),MATCH(I$1,'REEDS calc-noIRA'!$C$63:$AG$63,0))*SUMIFS('res v com'!$E$3:$E$52,'res v com'!$B$3:$B$52,About!$B$2)*SUMIFS('Urban and Rural'!$B$2:$B$53,'Urban and Rural'!$A$2:$A$53,About!$B$1)</f>
        <v>575.16663450336398</v>
      </c>
      <c r="J8" s="65">
        <f>INDEX('REEDS calc-noIRA'!$C$64:$AG$113,MATCH(About!$B$2,'REEDS calc-noIRA'!$B$64:$B$113,0),MATCH(J$1,'REEDS calc-noIRA'!$C$63:$AG$63,0))*SUMIFS('res v com'!$E$3:$E$52,'res v com'!$B$3:$B$52,About!$B$2)*SUMIFS('Urban and Rural'!$B$2:$B$53,'Urban and Rural'!$A$2:$A$53,About!$B$1)</f>
        <v>622.81326918713705</v>
      </c>
      <c r="K8" s="65">
        <f>INDEX('REEDS calc-noIRA'!$C$64:$AG$113,MATCH(About!$B$2,'REEDS calc-noIRA'!$B$64:$B$113,0),MATCH(K$1,'REEDS calc-noIRA'!$C$63:$AG$63,0))*SUMIFS('res v com'!$E$3:$E$52,'res v com'!$B$3:$B$52,About!$B$2)*SUMIFS('Urban and Rural'!$B$2:$B$53,'Urban and Rural'!$A$2:$A$53,About!$B$1)</f>
        <v>696.91591717040569</v>
      </c>
      <c r="L8" s="65">
        <f>INDEX('REEDS calc-noIRA'!$C$64:$AG$113,MATCH(About!$B$2,'REEDS calc-noIRA'!$B$64:$B$113,0),MATCH(L$1,'REEDS calc-noIRA'!$C$63:$AG$63,0))*SUMIFS('res v com'!$E$3:$E$52,'res v com'!$B$3:$B$52,About!$B$2)*SUMIFS('Urban and Rural'!$B$2:$B$53,'Urban and Rural'!$A$2:$A$53,About!$B$1)</f>
        <v>771.01856515367433</v>
      </c>
      <c r="M8" s="65">
        <f>INDEX('REEDS calc-noIRA'!$C$64:$AG$113,MATCH(About!$B$2,'REEDS calc-noIRA'!$B$64:$B$113,0),MATCH(M$1,'REEDS calc-noIRA'!$C$63:$AG$63,0))*SUMIFS('res v com'!$E$3:$E$52,'res v com'!$B$3:$B$52,About!$B$2)*SUMIFS('Urban and Rural'!$B$2:$B$53,'Urban and Rural'!$A$2:$A$53,About!$B$1)</f>
        <v>832.39651600850084</v>
      </c>
      <c r="N8" s="65">
        <f>INDEX('REEDS calc-noIRA'!$C$64:$AG$113,MATCH(About!$B$2,'REEDS calc-noIRA'!$B$64:$B$113,0),MATCH(N$1,'REEDS calc-noIRA'!$C$63:$AG$63,0))*SUMIFS('res v com'!$E$3:$E$52,'res v com'!$B$3:$B$52,About!$B$2)*SUMIFS('Urban and Rural'!$B$2:$B$53,'Urban and Rural'!$A$2:$A$53,About!$B$1)</f>
        <v>893.77446686332701</v>
      </c>
      <c r="O8" s="65">
        <f>INDEX('REEDS calc-noIRA'!$C$64:$AG$113,MATCH(About!$B$2,'REEDS calc-noIRA'!$B$64:$B$113,0),MATCH(O$1,'REEDS calc-noIRA'!$C$63:$AG$63,0))*SUMIFS('res v com'!$E$3:$E$52,'res v com'!$B$3:$B$52,About!$B$2)*SUMIFS('Urban and Rural'!$B$2:$B$53,'Urban and Rural'!$A$2:$A$53,About!$B$1)</f>
        <v>940.67258995131056</v>
      </c>
      <c r="P8" s="65">
        <f>INDEX('REEDS calc-noIRA'!$C$64:$AG$113,MATCH(About!$B$2,'REEDS calc-noIRA'!$B$64:$B$113,0),MATCH(P$1,'REEDS calc-noIRA'!$C$63:$AG$63,0))*SUMIFS('res v com'!$E$3:$E$52,'res v com'!$B$3:$B$52,About!$B$2)*SUMIFS('Urban and Rural'!$B$2:$B$53,'Urban and Rural'!$A$2:$A$53,About!$B$1)</f>
        <v>987.57071303929411</v>
      </c>
      <c r="Q8" s="65">
        <f>INDEX('REEDS calc-noIRA'!$C$64:$AG$113,MATCH(About!$B$2,'REEDS calc-noIRA'!$B$64:$B$113,0),MATCH(Q$1,'REEDS calc-noIRA'!$C$63:$AG$63,0))*SUMIFS('res v com'!$E$3:$E$52,'res v com'!$B$3:$B$52,About!$B$2)*SUMIFS('Urban and Rural'!$B$2:$B$53,'Urban and Rural'!$A$2:$A$53,About!$B$1)</f>
        <v>1024.8414283607301</v>
      </c>
      <c r="R8" s="65">
        <f>INDEX('REEDS calc-noIRA'!$C$64:$AG$113,MATCH(About!$B$2,'REEDS calc-noIRA'!$B$64:$B$113,0),MATCH(R$1,'REEDS calc-noIRA'!$C$63:$AG$63,0))*SUMIFS('res v com'!$E$3:$E$52,'res v com'!$B$3:$B$52,About!$B$2)*SUMIFS('Urban and Rural'!$B$2:$B$53,'Urban and Rural'!$A$2:$A$53,About!$B$1)</f>
        <v>1062.1121436821657</v>
      </c>
      <c r="S8" s="65">
        <f>INDEX('REEDS calc-noIRA'!$C$64:$AG$113,MATCH(About!$B$2,'REEDS calc-noIRA'!$B$64:$B$113,0),MATCH(S$1,'REEDS calc-noIRA'!$C$63:$AG$63,0))*SUMIFS('res v com'!$E$3:$E$52,'res v com'!$B$3:$B$52,About!$B$2)*SUMIFS('Urban and Rural'!$B$2:$B$53,'Urban and Rural'!$A$2:$A$53,About!$B$1)</f>
        <v>1092.3365257052947</v>
      </c>
      <c r="T8" s="65">
        <f>INDEX('REEDS calc-noIRA'!$C$64:$AG$113,MATCH(About!$B$2,'REEDS calc-noIRA'!$B$64:$B$113,0),MATCH(T$1,'REEDS calc-noIRA'!$C$63:$AG$63,0))*SUMIFS('res v com'!$E$3:$E$52,'res v com'!$B$3:$B$52,About!$B$2)*SUMIFS('Urban and Rural'!$B$2:$B$53,'Urban and Rural'!$A$2:$A$53,About!$B$1)</f>
        <v>1122.5609077284237</v>
      </c>
      <c r="U8" s="65">
        <f>INDEX('REEDS calc-noIRA'!$C$64:$AG$113,MATCH(About!$B$2,'REEDS calc-noIRA'!$B$64:$B$113,0),MATCH(U$1,'REEDS calc-noIRA'!$C$63:$AG$63,0))*SUMIFS('res v com'!$E$3:$E$52,'res v com'!$B$3:$B$52,About!$B$2)*SUMIFS('Urban and Rural'!$B$2:$B$53,'Urban and Rural'!$A$2:$A$53,About!$B$1)</f>
        <v>1147.8296267725295</v>
      </c>
      <c r="V8" s="65">
        <f>INDEX('REEDS calc-noIRA'!$C$64:$AG$113,MATCH(About!$B$2,'REEDS calc-noIRA'!$B$64:$B$113,0),MATCH(V$1,'REEDS calc-noIRA'!$C$63:$AG$63,0))*SUMIFS('res v com'!$E$3:$E$52,'res v com'!$B$3:$B$52,About!$B$2)*SUMIFS('Urban and Rural'!$B$2:$B$53,'Urban and Rural'!$A$2:$A$53,About!$B$1)</f>
        <v>1173.0983458166354</v>
      </c>
      <c r="W8" s="65">
        <f>INDEX('REEDS calc-noIRA'!$C$64:$AG$113,MATCH(About!$B$2,'REEDS calc-noIRA'!$B$64:$B$113,0),MATCH(W$1,'REEDS calc-noIRA'!$C$63:$AG$63,0))*SUMIFS('res v com'!$E$3:$E$52,'res v com'!$B$3:$B$52,About!$B$2)*SUMIFS('Urban and Rural'!$B$2:$B$53,'Urban and Rural'!$A$2:$A$53,About!$B$1)</f>
        <v>1197.6185532649463</v>
      </c>
      <c r="X8" s="65">
        <f>INDEX('REEDS calc-noIRA'!$C$64:$AG$113,MATCH(About!$B$2,'REEDS calc-noIRA'!$B$64:$B$113,0),MATCH(X$1,'REEDS calc-noIRA'!$C$63:$AG$63,0))*SUMIFS('res v com'!$E$3:$E$52,'res v com'!$B$3:$B$52,About!$B$2)*SUMIFS('Urban and Rural'!$B$2:$B$53,'Urban and Rural'!$A$2:$A$53,About!$B$1)</f>
        <v>1222.1387607132569</v>
      </c>
      <c r="Y8" s="65">
        <f>INDEX('REEDS calc-noIRA'!$C$64:$AG$113,MATCH(About!$B$2,'REEDS calc-noIRA'!$B$64:$B$113,0),MATCH(Y$1,'REEDS calc-noIRA'!$C$63:$AG$63,0))*SUMIFS('res v com'!$E$3:$E$52,'res v com'!$B$3:$B$52,About!$B$2)*SUMIFS('Urban and Rural'!$B$2:$B$53,'Urban and Rural'!$A$2:$A$53,About!$B$1)</f>
        <v>1279.7483428444498</v>
      </c>
      <c r="Z8" s="65">
        <f>INDEX('REEDS calc-noIRA'!$C$64:$AG$113,MATCH(About!$B$2,'REEDS calc-noIRA'!$B$64:$B$113,0),MATCH(Z$1,'REEDS calc-noIRA'!$C$63:$AG$63,0))*SUMIFS('res v com'!$E$3:$E$52,'res v com'!$B$3:$B$52,About!$B$2)*SUMIFS('Urban and Rural'!$B$2:$B$53,'Urban and Rural'!$A$2:$A$53,About!$B$1)</f>
        <v>1337.3579249756428</v>
      </c>
      <c r="AA8" s="65">
        <f>INDEX('REEDS calc-noIRA'!$C$64:$AG$113,MATCH(About!$B$2,'REEDS calc-noIRA'!$B$64:$B$113,0),MATCH(AA$1,'REEDS calc-noIRA'!$C$63:$AG$63,0))*SUMIFS('res v com'!$E$3:$E$52,'res v com'!$B$3:$B$52,About!$B$2)*SUMIFS('Urban and Rural'!$B$2:$B$53,'Urban and Rural'!$A$2:$A$53,About!$B$1)</f>
        <v>1355.0640958277936</v>
      </c>
      <c r="AB8" s="65">
        <f>INDEX('REEDS calc-noIRA'!$C$64:$AG$113,MATCH(About!$B$2,'REEDS calc-noIRA'!$B$64:$B$113,0),MATCH(AB$1,'REEDS calc-noIRA'!$C$63:$AG$63,0))*SUMIFS('res v com'!$E$3:$E$52,'res v com'!$B$3:$B$52,About!$B$2)*SUMIFS('Urban and Rural'!$B$2:$B$53,'Urban and Rural'!$A$2:$A$53,About!$B$1)</f>
        <v>1372.7702666799448</v>
      </c>
      <c r="AC8" s="65">
        <f>INDEX('REEDS calc-noIRA'!$C$64:$AG$113,MATCH(About!$B$2,'REEDS calc-noIRA'!$B$64:$B$113,0),MATCH(AC$1,'REEDS calc-noIRA'!$C$63:$AG$63,0))*SUMIFS('res v com'!$E$3:$E$52,'res v com'!$B$3:$B$52,About!$B$2)*SUMIFS('Urban and Rural'!$B$2:$B$53,'Urban and Rural'!$A$2:$A$53,About!$B$1)</f>
        <v>1426.3275618959976</v>
      </c>
      <c r="AD8" s="65">
        <f>INDEX('REEDS calc-noIRA'!$C$64:$AG$113,MATCH(About!$B$2,'REEDS calc-noIRA'!$B$64:$B$113,0),MATCH(AD$1,'REEDS calc-noIRA'!$C$63:$AG$63,0))*SUMIFS('res v com'!$E$3:$E$52,'res v com'!$B$3:$B$52,About!$B$2)*SUMIFS('Urban and Rural'!$B$2:$B$53,'Urban and Rural'!$A$2:$A$53,About!$B$1)</f>
        <v>1479.8848571120502</v>
      </c>
      <c r="AE8" s="65">
        <f>INDEX('REEDS calc-noIRA'!$C$64:$AG$113,MATCH(About!$B$2,'REEDS calc-noIRA'!$B$64:$B$113,0),MATCH(AE$1,'REEDS calc-noIRA'!$C$63:$AG$63,0))*SUMIFS('res v com'!$E$3:$E$52,'res v com'!$B$3:$B$52,About!$B$2)*SUMIFS('Urban and Rural'!$B$2:$B$53,'Urban and Rural'!$A$2:$A$53,About!$B$1)</f>
        <v>1530.8868886045366</v>
      </c>
      <c r="AF8" s="65">
        <f>INDEX('REEDS calc-noIRA'!$C$64:$AG$113,MATCH(About!$B$2,'REEDS calc-noIRA'!$B$64:$B$113,0),MATCH(AF$1,'REEDS calc-noIRA'!$C$63:$AG$63,0))*SUMIFS('res v com'!$E$3:$E$52,'res v com'!$B$3:$B$52,About!$B$2)*SUMIFS('Urban and Rural'!$B$2:$B$53,'Urban and Rural'!$A$2:$A$53,About!$B$1)</f>
        <v>1581.8889200970229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83.576438612119318</v>
      </c>
      <c r="C8" s="65">
        <f>INDEX('REEDS calc-noIRA'!$C$64:$AG$113,MATCH(About!$B$2,'REEDS calc-noIRA'!$B$64:$B$113,0),MATCH(C$1,'REEDS calc-noIRA'!$C$63:$AG$63,0))*SUMIFS('res v com'!$F$3:$F$52,'res v com'!$B$3:$B$52,About!$B$2)</f>
        <v>83.576438612119318</v>
      </c>
      <c r="D8" s="65">
        <f>INDEX('REEDS calc-noIRA'!$C$64:$AG$113,MATCH(About!$B$2,'REEDS calc-noIRA'!$B$64:$B$113,0),MATCH(D$1,'REEDS calc-noIRA'!$C$63:$AG$63,0))*SUMIFS('res v com'!$F$3:$F$52,'res v com'!$B$3:$B$52,About!$B$2)</f>
        <v>83.576438612119318</v>
      </c>
      <c r="E8" s="65">
        <f>INDEX('REEDS calc-noIRA'!$C$64:$AG$113,MATCH(About!$B$2,'REEDS calc-noIRA'!$B$64:$B$113,0),MATCH(E$1,'REEDS calc-noIRA'!$C$63:$AG$63,0))*SUMIFS('res v com'!$F$3:$F$52,'res v com'!$B$3:$B$52,About!$B$2)</f>
        <v>100.27215339810009</v>
      </c>
      <c r="F8" s="65">
        <f>INDEX('REEDS calc-noIRA'!$C$64:$AG$113,MATCH(About!$B$2,'REEDS calc-noIRA'!$B$64:$B$113,0),MATCH(F$1,'REEDS calc-noIRA'!$C$63:$AG$63,0))*SUMIFS('res v com'!$F$3:$F$52,'res v com'!$B$3:$B$52,About!$B$2)</f>
        <v>116.96786818408086</v>
      </c>
      <c r="G8" s="65">
        <f>INDEX('REEDS calc-noIRA'!$C$64:$AG$113,MATCH(About!$B$2,'REEDS calc-noIRA'!$B$64:$B$113,0),MATCH(G$1,'REEDS calc-noIRA'!$C$63:$AG$63,0))*SUMIFS('res v com'!$F$3:$F$52,'res v com'!$B$3:$B$52,About!$B$2)</f>
        <v>125.15587992945242</v>
      </c>
      <c r="H8" s="65">
        <f>INDEX('REEDS calc-noIRA'!$C$64:$AG$113,MATCH(About!$B$2,'REEDS calc-noIRA'!$B$64:$B$113,0),MATCH(H$1,'REEDS calc-noIRA'!$C$63:$AG$63,0))*SUMIFS('res v com'!$F$3:$F$52,'res v com'!$B$3:$B$52,About!$B$2)</f>
        <v>133.34389167482399</v>
      </c>
      <c r="I8" s="65">
        <f>INDEX('REEDS calc-noIRA'!$C$64:$AG$113,MATCH(About!$B$2,'REEDS calc-noIRA'!$B$64:$B$113,0),MATCH(I$1,'REEDS calc-noIRA'!$C$63:$AG$63,0))*SUMIFS('res v com'!$F$3:$F$52,'res v com'!$B$3:$B$52,About!$B$2)</f>
        <v>145.38777189948991</v>
      </c>
      <c r="J8" s="65">
        <f>INDEX('REEDS calc-noIRA'!$C$64:$AG$113,MATCH(About!$B$2,'REEDS calc-noIRA'!$B$64:$B$113,0),MATCH(J$1,'REEDS calc-noIRA'!$C$63:$AG$63,0))*SUMIFS('res v com'!$F$3:$F$52,'res v com'!$B$3:$B$52,About!$B$2)</f>
        <v>157.43165212415585</v>
      </c>
      <c r="K8" s="65">
        <f>INDEX('REEDS calc-noIRA'!$C$64:$AG$113,MATCH(About!$B$2,'REEDS calc-noIRA'!$B$64:$B$113,0),MATCH(K$1,'REEDS calc-noIRA'!$C$63:$AG$63,0))*SUMIFS('res v com'!$F$3:$F$52,'res v com'!$B$3:$B$52,About!$B$2)</f>
        <v>176.16295230022101</v>
      </c>
      <c r="L8" s="65">
        <f>INDEX('REEDS calc-noIRA'!$C$64:$AG$113,MATCH(About!$B$2,'REEDS calc-noIRA'!$B$64:$B$113,0),MATCH(L$1,'REEDS calc-noIRA'!$C$63:$AG$63,0))*SUMIFS('res v com'!$F$3:$F$52,'res v com'!$B$3:$B$52,About!$B$2)</f>
        <v>194.89425247628617</v>
      </c>
      <c r="M8" s="65">
        <f>INDEX('REEDS calc-noIRA'!$C$64:$AG$113,MATCH(About!$B$2,'REEDS calc-noIRA'!$B$64:$B$113,0),MATCH(M$1,'REEDS calc-noIRA'!$C$63:$AG$63,0))*SUMIFS('res v com'!$F$3:$F$52,'res v com'!$B$3:$B$52,About!$B$2)</f>
        <v>210.40906676353148</v>
      </c>
      <c r="N8" s="65">
        <f>INDEX('REEDS calc-noIRA'!$C$64:$AG$113,MATCH(About!$B$2,'REEDS calc-noIRA'!$B$64:$B$113,0),MATCH(N$1,'REEDS calc-noIRA'!$C$63:$AG$63,0))*SUMIFS('res v com'!$F$3:$F$52,'res v com'!$B$3:$B$52,About!$B$2)</f>
        <v>225.92388105077677</v>
      </c>
      <c r="O8" s="65">
        <f>INDEX('REEDS calc-noIRA'!$C$64:$AG$113,MATCH(About!$B$2,'REEDS calc-noIRA'!$B$64:$B$113,0),MATCH(O$1,'REEDS calc-noIRA'!$C$63:$AG$63,0))*SUMIFS('res v com'!$F$3:$F$52,'res v com'!$B$3:$B$52,About!$B$2)</f>
        <v>237.77855622315946</v>
      </c>
      <c r="P8" s="65">
        <f>INDEX('REEDS calc-noIRA'!$C$64:$AG$113,MATCH(About!$B$2,'REEDS calc-noIRA'!$B$64:$B$113,0),MATCH(P$1,'REEDS calc-noIRA'!$C$63:$AG$63,0))*SUMIFS('res v com'!$F$3:$F$52,'res v com'!$B$3:$B$52,About!$B$2)</f>
        <v>249.6332313955422</v>
      </c>
      <c r="Q8" s="65">
        <f>INDEX('REEDS calc-noIRA'!$C$64:$AG$113,MATCH(About!$B$2,'REEDS calc-noIRA'!$B$64:$B$113,0),MATCH(Q$1,'REEDS calc-noIRA'!$C$63:$AG$63,0))*SUMIFS('res v com'!$F$3:$F$52,'res v com'!$B$3:$B$52,About!$B$2)</f>
        <v>259.05433813683049</v>
      </c>
      <c r="R8" s="65">
        <f>INDEX('REEDS calc-noIRA'!$C$64:$AG$113,MATCH(About!$B$2,'REEDS calc-noIRA'!$B$64:$B$113,0),MATCH(R$1,'REEDS calc-noIRA'!$C$63:$AG$63,0))*SUMIFS('res v com'!$F$3:$F$52,'res v com'!$B$3:$B$52,About!$B$2)</f>
        <v>268.47544487811876</v>
      </c>
      <c r="S8" s="65">
        <f>INDEX('REEDS calc-noIRA'!$C$64:$AG$113,MATCH(About!$B$2,'REEDS calc-noIRA'!$B$64:$B$113,0),MATCH(S$1,'REEDS calc-noIRA'!$C$63:$AG$63,0))*SUMIFS('res v com'!$F$3:$F$52,'res v com'!$B$3:$B$52,About!$B$2)</f>
        <v>276.11541440308258</v>
      </c>
      <c r="T8" s="65">
        <f>INDEX('REEDS calc-noIRA'!$C$64:$AG$113,MATCH(About!$B$2,'REEDS calc-noIRA'!$B$64:$B$113,0),MATCH(T$1,'REEDS calc-noIRA'!$C$63:$AG$63,0))*SUMIFS('res v com'!$F$3:$F$52,'res v com'!$B$3:$B$52,About!$B$2)</f>
        <v>283.75538392804646</v>
      </c>
      <c r="U8" s="65">
        <f>INDEX('REEDS calc-noIRA'!$C$64:$AG$113,MATCH(About!$B$2,'REEDS calc-noIRA'!$B$64:$B$113,0),MATCH(U$1,'REEDS calc-noIRA'!$C$63:$AG$63,0))*SUMIFS('res v com'!$F$3:$F$52,'res v com'!$B$3:$B$52,About!$B$2)</f>
        <v>290.14268552065175</v>
      </c>
      <c r="V8" s="65">
        <f>INDEX('REEDS calc-noIRA'!$C$64:$AG$113,MATCH(About!$B$2,'REEDS calc-noIRA'!$B$64:$B$113,0),MATCH(V$1,'REEDS calc-noIRA'!$C$63:$AG$63,0))*SUMIFS('res v com'!$F$3:$F$52,'res v com'!$B$3:$B$52,About!$B$2)</f>
        <v>296.52998711325705</v>
      </c>
      <c r="W8" s="65">
        <f>INDEX('REEDS calc-noIRA'!$C$64:$AG$113,MATCH(About!$B$2,'REEDS calc-noIRA'!$B$64:$B$113,0),MATCH(W$1,'REEDS calc-noIRA'!$C$63:$AG$63,0))*SUMIFS('res v com'!$F$3:$F$52,'res v com'!$B$3:$B$52,About!$B$2)</f>
        <v>302.72808365357776</v>
      </c>
      <c r="X8" s="65">
        <f>INDEX('REEDS calc-noIRA'!$C$64:$AG$113,MATCH(About!$B$2,'REEDS calc-noIRA'!$B$64:$B$113,0),MATCH(X$1,'REEDS calc-noIRA'!$C$63:$AG$63,0))*SUMIFS('res v com'!$F$3:$F$52,'res v com'!$B$3:$B$52,About!$B$2)</f>
        <v>308.92618019389835</v>
      </c>
      <c r="Y8" s="65">
        <f>INDEX('REEDS calc-noIRA'!$C$64:$AG$113,MATCH(About!$B$2,'REEDS calc-noIRA'!$B$64:$B$113,0),MATCH(Y$1,'REEDS calc-noIRA'!$C$63:$AG$63,0))*SUMIFS('res v com'!$F$3:$F$52,'res v com'!$B$3:$B$52,About!$B$2)</f>
        <v>323.48844490757898</v>
      </c>
      <c r="Z8" s="65">
        <f>INDEX('REEDS calc-noIRA'!$C$64:$AG$113,MATCH(About!$B$2,'REEDS calc-noIRA'!$B$64:$B$113,0),MATCH(Z$1,'REEDS calc-noIRA'!$C$63:$AG$63,0))*SUMIFS('res v com'!$F$3:$F$52,'res v com'!$B$3:$B$52,About!$B$2)</f>
        <v>338.05070962125967</v>
      </c>
      <c r="AA8" s="65">
        <f>INDEX('REEDS calc-noIRA'!$C$64:$AG$113,MATCH(About!$B$2,'REEDS calc-noIRA'!$B$64:$B$113,0),MATCH(AA$1,'REEDS calc-noIRA'!$C$63:$AG$63,0))*SUMIFS('res v com'!$F$3:$F$52,'res v com'!$B$3:$B$52,About!$B$2)</f>
        <v>342.52638775458655</v>
      </c>
      <c r="AB8" s="65">
        <f>INDEX('REEDS calc-noIRA'!$C$64:$AG$113,MATCH(About!$B$2,'REEDS calc-noIRA'!$B$64:$B$113,0),MATCH(AB$1,'REEDS calc-noIRA'!$C$63:$AG$63,0))*SUMIFS('res v com'!$F$3:$F$52,'res v com'!$B$3:$B$52,About!$B$2)</f>
        <v>347.00206588791343</v>
      </c>
      <c r="AC8" s="65">
        <f>INDEX('REEDS calc-noIRA'!$C$64:$AG$113,MATCH(About!$B$2,'REEDS calc-noIRA'!$B$64:$B$113,0),MATCH(AC$1,'REEDS calc-noIRA'!$C$63:$AG$63,0))*SUMIFS('res v com'!$F$3:$F$52,'res v com'!$B$3:$B$52,About!$B$2)</f>
        <v>360.54001359440474</v>
      </c>
      <c r="AD8" s="65">
        <f>INDEX('REEDS calc-noIRA'!$C$64:$AG$113,MATCH(About!$B$2,'REEDS calc-noIRA'!$B$64:$B$113,0),MATCH(AD$1,'REEDS calc-noIRA'!$C$63:$AG$63,0))*SUMIFS('res v com'!$F$3:$F$52,'res v com'!$B$3:$B$52,About!$B$2)</f>
        <v>374.07796130089599</v>
      </c>
      <c r="AE8" s="65">
        <f>INDEX('REEDS calc-noIRA'!$C$64:$AG$113,MATCH(About!$B$2,'REEDS calc-noIRA'!$B$64:$B$113,0),MATCH(AE$1,'REEDS calc-noIRA'!$C$63:$AG$63,0))*SUMIFS('res v com'!$F$3:$F$52,'res v com'!$B$3:$B$52,About!$B$2)</f>
        <v>386.97000210476295</v>
      </c>
      <c r="AF8" s="65">
        <f>INDEX('REEDS calc-noIRA'!$C$64:$AG$113,MATCH(About!$B$2,'REEDS calc-noIRA'!$B$64:$B$113,0),MATCH(AF$1,'REEDS calc-noIRA'!$C$63:$AG$63,0))*SUMIFS('res v com'!$F$3:$F$52,'res v com'!$B$3:$B$52,About!$B$2)</f>
        <v>399.86204290862992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-13.029263915692866</v>
      </c>
      <c r="E8" s="74">
        <f>'DESC-urban-residential'!F8-'BDESC-urban-residential'!F8</f>
        <v>-26.058527831385504</v>
      </c>
      <c r="F8" s="74">
        <f>'DESC-urban-residential'!G8-'BDESC-urban-residential'!G8</f>
        <v>-67.058895759432346</v>
      </c>
      <c r="G8" s="74">
        <f>'DESC-urban-residential'!H8-'BDESC-urban-residential'!H8</f>
        <v>-108.05926368747919</v>
      </c>
      <c r="H8" s="74">
        <f>'DESC-urban-residential'!I8-'BDESC-urban-residential'!I8</f>
        <v>-179.23239214929208</v>
      </c>
      <c r="I8" s="74">
        <f>'DESC-urban-residential'!J8-'BDESC-urban-residential'!J8</f>
        <v>-250.40552061110509</v>
      </c>
      <c r="J8" s="74">
        <f>'DESC-urban-residential'!K8-'BDESC-urban-residential'!K8</f>
        <v>-363.17782627759675</v>
      </c>
      <c r="K8" s="74">
        <f>'DESC-urban-residential'!L8-'BDESC-urban-residential'!L8</f>
        <v>-475.95013194408841</v>
      </c>
      <c r="L8" s="74">
        <f>'DESC-urban-residential'!M8-'BDESC-urban-residential'!M8</f>
        <v>-564.50937802399062</v>
      </c>
      <c r="M8" s="74">
        <f>'DESC-urban-residential'!N8-'BDESC-urban-residential'!N8</f>
        <v>-653.06862410389317</v>
      </c>
      <c r="N8" s="74">
        <f>'DESC-urban-residential'!O8-'BDESC-urban-residential'!O8</f>
        <v>-685.49724372290325</v>
      </c>
      <c r="O8" s="74">
        <f>'DESC-urban-residential'!P8-'BDESC-urban-residential'!P8</f>
        <v>-717.9258633419131</v>
      </c>
      <c r="P8" s="74">
        <f>'DESC-urban-residential'!Q8-'BDESC-urban-residential'!Q8</f>
        <v>-695.41889397882915</v>
      </c>
      <c r="Q8" s="74">
        <f>'DESC-urban-residential'!R8-'BDESC-urban-residential'!R8</f>
        <v>-672.9119246157461</v>
      </c>
      <c r="R8" s="74">
        <f>'DESC-urban-residential'!S8-'BDESC-urban-residential'!S8</f>
        <v>-657.65003128502417</v>
      </c>
      <c r="S8" s="74">
        <f>'DESC-urban-residential'!T8-'BDESC-urban-residential'!T8</f>
        <v>-642.38813795430224</v>
      </c>
      <c r="T8" s="74">
        <f>'DESC-urban-residential'!U8-'BDESC-urban-residential'!U8</f>
        <v>-631.54246303874083</v>
      </c>
      <c r="U8" s="74">
        <f>'DESC-urban-residential'!V8-'BDESC-urban-residential'!V8</f>
        <v>-620.69678812317898</v>
      </c>
      <c r="V8" s="74">
        <f>'DESC-urban-residential'!W8-'BDESC-urban-residential'!W8</f>
        <v>-609.49234385653585</v>
      </c>
      <c r="W8" s="74">
        <f>'DESC-urban-residential'!X8-'BDESC-urban-residential'!X8</f>
        <v>-598.28789958989319</v>
      </c>
      <c r="X8" s="74">
        <f>'DESC-urban-residential'!Y8-'BDESC-urban-residential'!Y8</f>
        <v>-555.38527977875151</v>
      </c>
      <c r="Y8" s="74">
        <f>'DESC-urban-residential'!Z8-'BDESC-urban-residential'!Z8</f>
        <v>-512.48265996760938</v>
      </c>
      <c r="Z8" s="74">
        <f>'DESC-urban-residential'!AA8-'BDESC-urban-residential'!AA8</f>
        <v>-510.10807145682429</v>
      </c>
      <c r="AA8" s="74">
        <f>'DESC-urban-residential'!AB8-'BDESC-urban-residential'!AB8</f>
        <v>-507.7334829460392</v>
      </c>
      <c r="AB8" s="74">
        <f>'DESC-urban-residential'!AC8-'BDESC-urban-residential'!AC8</f>
        <v>-473.96528567800897</v>
      </c>
      <c r="AC8" s="74">
        <f>'DESC-urban-residential'!AD8-'BDESC-urban-residential'!AD8</f>
        <v>-440.19708840997851</v>
      </c>
      <c r="AD8" s="74">
        <f>'DESC-urban-residential'!AE8-'BDESC-urban-residential'!AE8</f>
        <v>-416.4228114829923</v>
      </c>
      <c r="AE8" s="74">
        <f>'DESC-urban-residential'!AF8-'BDESC-urban-residential'!AF8</f>
        <v>-392.64853455600564</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-6.6227178575995538</v>
      </c>
      <c r="E8" s="74">
        <f>'DESC-rural-residential'!F8-'BDESC-rural-residential'!F8</f>
        <v>-13.245435715198994</v>
      </c>
      <c r="F8" s="74">
        <f>'DESC-rural-residential'!G8-'BDESC-rural-residential'!G8</f>
        <v>-34.085743395065975</v>
      </c>
      <c r="G8" s="74">
        <f>'DESC-rural-residential'!H8-'BDESC-rural-residential'!H8</f>
        <v>-54.9260510749329</v>
      </c>
      <c r="H8" s="74">
        <f>'DESC-rural-residential'!I8-'BDESC-rural-residential'!I8</f>
        <v>-91.10304095672933</v>
      </c>
      <c r="I8" s="74">
        <f>'DESC-rural-residential'!J8-'BDESC-rural-residential'!J8</f>
        <v>-127.2800308385257</v>
      </c>
      <c r="J8" s="74">
        <f>'DESC-rural-residential'!K8-'BDESC-rural-residential'!K8</f>
        <v>-184.60170053627502</v>
      </c>
      <c r="K8" s="74">
        <f>'DESC-rural-residential'!L8-'BDESC-rural-residential'!L8</f>
        <v>-241.92337023402422</v>
      </c>
      <c r="L8" s="74">
        <f>'DESC-rural-residential'!M8-'BDESC-rural-residential'!M8</f>
        <v>-286.93764765322049</v>
      </c>
      <c r="M8" s="74">
        <f>'DESC-rural-residential'!N8-'BDESC-rural-residential'!N8</f>
        <v>-331.95192507241683</v>
      </c>
      <c r="N8" s="74">
        <f>'DESC-rural-residential'!O8-'BDESC-rural-residential'!O8</f>
        <v>-348.43525058011886</v>
      </c>
      <c r="O8" s="74">
        <f>'DESC-rural-residential'!P8-'BDESC-rural-residential'!P8</f>
        <v>-364.91857608782055</v>
      </c>
      <c r="P8" s="74">
        <f>'DESC-rural-residential'!Q8-'BDESC-rural-residential'!Q8</f>
        <v>-353.47838200733895</v>
      </c>
      <c r="Q8" s="74">
        <f>'DESC-rural-residential'!R8-'BDESC-rural-residential'!R8</f>
        <v>-342.03818792685786</v>
      </c>
      <c r="R8" s="74">
        <f>'DESC-rural-residential'!S8-'BDESC-rural-residential'!S8</f>
        <v>-334.28063430324812</v>
      </c>
      <c r="S8" s="74">
        <f>'DESC-rural-residential'!T8-'BDESC-rural-residential'!T8</f>
        <v>-326.52308067963827</v>
      </c>
      <c r="T8" s="74">
        <f>'DESC-rural-residential'!U8-'BDESC-rural-residential'!U8</f>
        <v>-321.01027155966199</v>
      </c>
      <c r="U8" s="74">
        <f>'DESC-rural-residential'!V8-'BDESC-rural-residential'!V8</f>
        <v>-315.49746243968571</v>
      </c>
      <c r="V8" s="74">
        <f>'DESC-rural-residential'!W8-'BDESC-rural-residential'!W8</f>
        <v>-309.80229242783241</v>
      </c>
      <c r="W8" s="74">
        <f>'DESC-rural-residential'!X8-'BDESC-rural-residential'!X8</f>
        <v>-304.10712241597935</v>
      </c>
      <c r="X8" s="74">
        <f>'DESC-rural-residential'!Y8-'BDESC-rural-residential'!Y8</f>
        <v>-282.29990842449399</v>
      </c>
      <c r="Y8" s="74">
        <f>'DESC-rural-residential'!Z8-'BDESC-rural-residential'!Z8</f>
        <v>-260.49269443300852</v>
      </c>
      <c r="Z8" s="74">
        <f>'DESC-rural-residential'!AA8-'BDESC-rural-residential'!AA8</f>
        <v>-259.28570147956259</v>
      </c>
      <c r="AA8" s="74">
        <f>'DESC-rural-residential'!AB8-'BDESC-rural-residential'!AB8</f>
        <v>-258.07870852611688</v>
      </c>
      <c r="AB8" s="74">
        <f>'DESC-rural-residential'!AC8-'BDESC-rural-residential'!AC8</f>
        <v>-240.91448155880732</v>
      </c>
      <c r="AC8" s="74">
        <f>'DESC-rural-residential'!AD8-'BDESC-rural-residential'!AD8</f>
        <v>-223.75025459149765</v>
      </c>
      <c r="AD8" s="74">
        <f>'DESC-rural-residential'!AE8-'BDESC-rural-residential'!AE8</f>
        <v>-211.66589361956051</v>
      </c>
      <c r="AE8" s="74">
        <f>'DESC-rural-residential'!AF8-'BDESC-rural-residential'!AF8</f>
        <v>-199.58153264762313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-3.2934727721621897</v>
      </c>
      <c r="E8" s="74">
        <f>'DESC-commercial'!F8-'BDESC-commercial'!F8</f>
        <v>-6.5869455443243936</v>
      </c>
      <c r="F8" s="74">
        <f>'DESC-commercial'!G8-'BDESC-commercial'!G8</f>
        <v>-16.950815390956052</v>
      </c>
      <c r="G8" s="74">
        <f>'DESC-commercial'!H8-'BDESC-commercial'!H8</f>
        <v>-27.314685237587724</v>
      </c>
      <c r="H8" s="74">
        <f>'DESC-commercial'!I8-'BDESC-commercial'!I8</f>
        <v>-45.305475984888346</v>
      </c>
      <c r="I8" s="74">
        <f>'DESC-commercial'!J8-'BDESC-commercial'!J8</f>
        <v>-63.29626673218894</v>
      </c>
      <c r="J8" s="74">
        <f>'DESC-commercial'!K8-'BDESC-commercial'!K8</f>
        <v>-91.802291367947902</v>
      </c>
      <c r="K8" s="74">
        <f>'DESC-commercial'!L8-'BDESC-commercial'!L8</f>
        <v>-120.30831600370681</v>
      </c>
      <c r="L8" s="74">
        <f>'DESC-commercial'!M8-'BDESC-commercial'!M8</f>
        <v>-142.69388341370291</v>
      </c>
      <c r="M8" s="74">
        <f>'DESC-commercial'!N8-'BDESC-commercial'!N8</f>
        <v>-165.07945082369903</v>
      </c>
      <c r="N8" s="74">
        <f>'DESC-commercial'!O8-'BDESC-commercial'!O8</f>
        <v>-173.27659660607731</v>
      </c>
      <c r="O8" s="74">
        <f>'DESC-commercial'!P8-'BDESC-commercial'!P8</f>
        <v>-181.47374238845546</v>
      </c>
      <c r="P8" s="74">
        <f>'DESC-commercial'!Q8-'BDESC-commercial'!Q8</f>
        <v>-175.78454219565526</v>
      </c>
      <c r="Q8" s="74">
        <f>'DESC-commercial'!R8-'BDESC-commercial'!R8</f>
        <v>-170.09534200285503</v>
      </c>
      <c r="R8" s="74">
        <f>'DESC-commercial'!S8-'BDESC-commercial'!S8</f>
        <v>-166.23751622991665</v>
      </c>
      <c r="S8" s="74">
        <f>'DESC-commercial'!T8-'BDESC-commercial'!T8</f>
        <v>-162.37969045697815</v>
      </c>
      <c r="T8" s="74">
        <f>'DESC-commercial'!U8-'BDESC-commercial'!U8</f>
        <v>-159.63817449251127</v>
      </c>
      <c r="U8" s="74">
        <f>'DESC-commercial'!V8-'BDESC-commercial'!V8</f>
        <v>-156.89665852804433</v>
      </c>
      <c r="V8" s="74">
        <f>'DESC-commercial'!W8-'BDESC-commercial'!W8</f>
        <v>-154.06445462472533</v>
      </c>
      <c r="W8" s="74">
        <f>'DESC-commercial'!X8-'BDESC-commercial'!X8</f>
        <v>-151.2322507214065</v>
      </c>
      <c r="X8" s="74">
        <f>'DESC-commercial'!Y8-'BDESC-commercial'!Y8</f>
        <v>-140.38753906948904</v>
      </c>
      <c r="Y8" s="74">
        <f>'DESC-commercial'!Z8-'BDESC-commercial'!Z8</f>
        <v>-129.5428274175714</v>
      </c>
      <c r="Z8" s="74">
        <f>'DESC-commercial'!AA8-'BDESC-commercial'!AA8</f>
        <v>-128.94259069998213</v>
      </c>
      <c r="AA8" s="74">
        <f>'DESC-commercial'!AB8-'BDESC-commercial'!AB8</f>
        <v>-128.34235398239286</v>
      </c>
      <c r="AB8" s="74">
        <f>'DESC-commercial'!AC8-'BDESC-commercial'!AC8</f>
        <v>-119.80659639954814</v>
      </c>
      <c r="AC8" s="74">
        <f>'DESC-commercial'!AD8-'BDESC-commercial'!AD8</f>
        <v>-111.27083881670342</v>
      </c>
      <c r="AD8" s="74">
        <f>'DESC-commercial'!AE8-'BDESC-commercial'!AE8</f>
        <v>-105.26129489745199</v>
      </c>
      <c r="AE8" s="74">
        <f>'DESC-commercial'!AF8-'BDESC-commercial'!AF8</f>
        <v>-99.251750978200505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2025-01-29T23:40:32Z</dcterms:modified>
</cp:coreProperties>
</file>