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South Carolina\SC-eps\InputData\elec\EIaE\"/>
    </mc:Choice>
  </mc:AlternateContent>
  <xr:revisionPtr revIDLastSave="0" documentId="13_ncr:1_{3498AACF-CF59-47C2-B676-BC80240F2D5F}" xr6:coauthVersionLast="47" xr6:coauthVersionMax="47" xr10:uidLastSave="{00000000-0000-0000-0000-000000000000}"/>
  <bookViews>
    <workbookView xWindow="10575" yWindow="115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B29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18" i="2" l="1"/>
  <c r="C15" i="4" s="1"/>
  <c r="D15" i="4" s="1"/>
  <c r="R11" i="2"/>
  <c r="C11" i="4" s="1"/>
  <c r="D11" i="4" s="1"/>
  <c r="R9" i="2"/>
  <c r="C8" i="4" s="1"/>
  <c r="D8" i="4" s="1"/>
  <c r="R44" i="2"/>
  <c r="C44" i="4" s="1"/>
  <c r="D44" i="4" s="1"/>
  <c r="R34" i="2"/>
  <c r="C35" i="4" s="1"/>
  <c r="D35" i="4" s="1"/>
  <c r="R26" i="2"/>
  <c r="C26" i="4" s="1"/>
  <c r="D26" i="4" s="1"/>
  <c r="R39" i="2"/>
  <c r="C39" i="4" s="1"/>
  <c r="D39" i="4" s="1"/>
  <c r="R45" i="2"/>
  <c r="C45" i="4" s="1"/>
  <c r="D45" i="4" s="1"/>
  <c r="R10" i="2"/>
  <c r="C9" i="4" s="1"/>
  <c r="D9" i="4" s="1"/>
  <c r="R8" i="2"/>
  <c r="C7" i="4" s="1"/>
  <c r="D7" i="4" s="1"/>
  <c r="R36" i="2"/>
  <c r="C30" i="4" s="1"/>
  <c r="D30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<sst xmlns="http://schemas.openxmlformats.org/spreadsheetml/2006/main" count="54856" uniqueCount="4506">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</sst>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122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SC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SC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3194.9335628999997</v>
      </c>
      <c r="R13" s="1">
        <f t="shared" si="3"/>
        <v>0.26915239586378836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8675.4179999999997</v>
      </c>
      <c r="R36" s="1">
        <f t="shared" ref="R36:R53" si="5">Q36/$Q$54</f>
        <v>0.73084760413621164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11870.351562899999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>
        <f t="shared" si="10"/>
        <v>2392.0120569999999</v>
      </c>
      <c r="M233" s="1" t="str">
        <f t="shared" si="11"/>
        <v>GA</v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>
        <f t="shared" si="10"/>
        <v>802.92150590000006</v>
      </c>
      <c r="M234" s="1" t="str">
        <f t="shared" si="11"/>
        <v>GA</v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>
        <f t="shared" si="10"/>
        <v>5283.2219999999998</v>
      </c>
      <c r="M238" s="1" t="str">
        <f t="shared" si="11"/>
        <v>NC</v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>
        <f t="shared" si="10"/>
        <v>1401.4939999999999</v>
      </c>
      <c r="M239" s="1" t="str">
        <f t="shared" si="11"/>
        <v>NC</v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>
        <f t="shared" si="10"/>
        <v>1990.702</v>
      </c>
      <c r="M240" s="1" t="str">
        <f t="shared" si="11"/>
        <v>NC</v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11870.351562899999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0.26915239586378836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0.73084760413621164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</v>
      </c>
      <c r="E54" s="70">
        <f>SUM(E3:E53)</f>
        <v>0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</v>
      </c>
      <c r="C60" s="1">
        <f>SUMIFS('ReEDs Generation Data'!H$729:H$1448,'ReEDs Generation Data'!$E$729:$E$1448,Calculations!$A60)</f>
        <v>0</v>
      </c>
      <c r="D60" s="1">
        <f>SUMIFS('ReEDs Generation Data'!I$729:I$1448,'ReEDs Generation Data'!$E$729:$E$1448,Calculations!$A60)</f>
        <v>0</v>
      </c>
      <c r="E60" s="1">
        <f>SUMIFS('ReEDs Generation Data'!J$729:J$1448,'ReEDs Generation Data'!$E$729:$E$1448,Calculations!$A60)</f>
        <v>0</v>
      </c>
      <c r="F60" s="1">
        <f>SUMIFS('ReEDs Generation Data'!K$729:K$1448,'ReEDs Generation Data'!$E$729:$E$1448,Calculations!$A60)</f>
        <v>0</v>
      </c>
      <c r="G60" s="1">
        <f>SUMIFS('ReEDs Generation Data'!L$729:L$1448,'ReEDs Generation Data'!$E$729:$E$1448,Calculations!$A60)</f>
        <v>0</v>
      </c>
      <c r="H60" s="1">
        <f>SUMIFS('ReEDs Generation Data'!M$729:M$1448,'ReEDs Generation Data'!$E$729:$E$1448,Calculations!$A60)</f>
        <v>0</v>
      </c>
      <c r="I60" s="1">
        <f>SUMIFS('ReEDs Generation Data'!N$729:N$1448,'ReEDs Generation Data'!$E$729:$E$1448,Calculations!$A60)</f>
        <v>0</v>
      </c>
      <c r="J60" s="1">
        <f>SUMIFS('ReEDs Generation Data'!O$729:O$1448,'ReEDs Generation Data'!$E$729:$E$1448,Calculations!$A60)</f>
        <v>0</v>
      </c>
      <c r="K60" s="1">
        <f>SUMIFS('ReEDs Generation Data'!P$729:P$1448,'ReEDs Generation Data'!$E$729:$E$1448,Calculations!$A60)</f>
        <v>0</v>
      </c>
      <c r="L60" s="1">
        <f>SUMIFS('ReEDs Generation Data'!Q$729:Q$1448,'ReEDs Generation Data'!$E$729:$E$1448,Calculations!$A60)</f>
        <v>0</v>
      </c>
      <c r="M60" s="1">
        <f>SUMIFS('ReEDs Generation Data'!R$729:R$1448,'ReEDs Generation Data'!$E$729:$E$1448,Calculations!$A60)</f>
        <v>0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</v>
      </c>
      <c r="C61" s="1">
        <f>SUMIFS('ReEDs Generation Data'!H$729:H$1448,'ReEDs Generation Data'!$E$729:$E$1448,Calculations!$A61)</f>
        <v>0</v>
      </c>
      <c r="D61" s="1">
        <f>SUMIFS('ReEDs Generation Data'!I$729:I$1448,'ReEDs Generation Data'!$E$729:$E$1448,Calculations!$A61)</f>
        <v>0</v>
      </c>
      <c r="E61" s="1">
        <f>SUMIFS('ReEDs Generation Data'!J$729:J$1448,'ReEDs Generation Data'!$E$729:$E$1448,Calculations!$A61)</f>
        <v>0</v>
      </c>
      <c r="F61" s="1">
        <f>SUMIFS('ReEDs Generation Data'!K$729:K$1448,'ReEDs Generation Data'!$E$729:$E$1448,Calculations!$A61)</f>
        <v>0</v>
      </c>
      <c r="G61" s="1">
        <f>SUMIFS('ReEDs Generation Data'!L$729:L$1448,'ReEDs Generation Data'!$E$729:$E$1448,Calculations!$A61)</f>
        <v>0</v>
      </c>
      <c r="H61" s="1">
        <f>SUMIFS('ReEDs Generation Data'!M$729:M$1448,'ReEDs Generation Data'!$E$729:$E$1448,Calculations!$A61)</f>
        <v>0</v>
      </c>
      <c r="I61" s="1">
        <f>SUMIFS('ReEDs Generation Data'!N$729:N$1448,'ReEDs Generation Data'!$E$729:$E$1448,Calculations!$A61)</f>
        <v>0</v>
      </c>
      <c r="J61" s="1">
        <f>SUMIFS('ReEDs Generation Data'!O$729:O$1448,'ReEDs Generation Data'!$E$729:$E$1448,Calculations!$A61)</f>
        <v>0</v>
      </c>
      <c r="K61" s="1">
        <f>SUMIFS('ReEDs Generation Data'!P$729:P$1448,'ReEDs Generation Data'!$E$729:$E$1448,Calculations!$A61)</f>
        <v>0</v>
      </c>
      <c r="L61" s="1">
        <f>SUMIFS('ReEDs Generation Data'!Q$729:Q$1448,'ReEDs Generation Data'!$E$729:$E$1448,Calculations!$A61)</f>
        <v>0</v>
      </c>
      <c r="M61" s="1">
        <f>SUMIFS('ReEDs Generation Data'!R$729:R$1448,'ReEDs Generation Data'!$E$729:$E$1448,Calculations!$A61)</f>
        <v>0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</v>
      </c>
      <c r="C62" s="1">
        <f>SUMIFS('ReEDs Generation Data'!H$729:H$1448,'ReEDs Generation Data'!$E$729:$E$1448,Calculations!$A62)</f>
        <v>0</v>
      </c>
      <c r="D62" s="1">
        <f>SUMIFS('ReEDs Generation Data'!I$729:I$1448,'ReEDs Generation Data'!$E$729:$E$1448,Calculations!$A62)</f>
        <v>0</v>
      </c>
      <c r="E62" s="1">
        <f>SUMIFS('ReEDs Generation Data'!J$729:J$1448,'ReEDs Generation Data'!$E$729:$E$1448,Calculations!$A62)</f>
        <v>0</v>
      </c>
      <c r="F62" s="1">
        <f>SUMIFS('ReEDs Generation Data'!K$729:K$1448,'ReEDs Generation Data'!$E$729:$E$1448,Calculations!$A62)</f>
        <v>0</v>
      </c>
      <c r="G62" s="1">
        <f>SUMIFS('ReEDs Generation Data'!L$729:L$1448,'ReEDs Generation Data'!$E$729:$E$1448,Calculations!$A62)</f>
        <v>0</v>
      </c>
      <c r="H62" s="1">
        <f>SUMIFS('ReEDs Generation Data'!M$729:M$1448,'ReEDs Generation Data'!$E$729:$E$1448,Calculations!$A62)</f>
        <v>0</v>
      </c>
      <c r="I62" s="1">
        <f>SUMIFS('ReEDs Generation Data'!N$729:N$1448,'ReEDs Generation Data'!$E$729:$E$1448,Calculations!$A62)</f>
        <v>0</v>
      </c>
      <c r="J62" s="1">
        <f>SUMIFS('ReEDs Generation Data'!O$729:O$1448,'ReEDs Generation Data'!$E$729:$E$1448,Calculations!$A62)</f>
        <v>0</v>
      </c>
      <c r="K62" s="1">
        <f>SUMIFS('ReEDs Generation Data'!P$729:P$1448,'ReEDs Generation Data'!$E$729:$E$1448,Calculations!$A62)</f>
        <v>0</v>
      </c>
      <c r="L62" s="1">
        <f>SUMIFS('ReEDs Generation Data'!Q$729:Q$1448,'ReEDs Generation Data'!$E$729:$E$1448,Calculations!$A62)</f>
        <v>0</v>
      </c>
      <c r="M62" s="1">
        <f>SUMIFS('ReEDs Generation Data'!R$729:R$1448,'ReEDs Generation Data'!$E$729:$E$1448,Calculations!$A62)</f>
        <v>0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0</v>
      </c>
      <c r="C63" s="1">
        <f>SUMIFS('ReEDs Generation Data'!H$729:H$1448,'ReEDs Generation Data'!$E$729:$E$1448,Calculations!$A63)</f>
        <v>0</v>
      </c>
      <c r="D63" s="1">
        <f>SUMIFS('ReEDs Generation Data'!I$729:I$1448,'ReEDs Generation Data'!$E$729:$E$1448,Calculations!$A63)</f>
        <v>0</v>
      </c>
      <c r="E63" s="1">
        <f>SUMIFS('ReEDs Generation Data'!J$729:J$1448,'ReEDs Generation Data'!$E$729:$E$1448,Calculations!$A63)</f>
        <v>0</v>
      </c>
      <c r="F63" s="1">
        <f>SUMIFS('ReEDs Generation Data'!K$729:K$1448,'ReEDs Generation Data'!$E$729:$E$1448,Calculations!$A63)</f>
        <v>0</v>
      </c>
      <c r="G63" s="1">
        <f>SUMIFS('ReEDs Generation Data'!L$729:L$1448,'ReEDs Generation Data'!$E$729:$E$1448,Calculations!$A63)</f>
        <v>0</v>
      </c>
      <c r="H63" s="1">
        <f>SUMIFS('ReEDs Generation Data'!M$729:M$1448,'ReEDs Generation Data'!$E$729:$E$1448,Calculations!$A63)</f>
        <v>0</v>
      </c>
      <c r="I63" s="1">
        <f>SUMIFS('ReEDs Generation Data'!N$729:N$1448,'ReEDs Generation Data'!$E$729:$E$1448,Calculations!$A63)</f>
        <v>0</v>
      </c>
      <c r="J63" s="1">
        <f>SUMIFS('ReEDs Generation Data'!O$729:O$1448,'ReEDs Generation Data'!$E$729:$E$1448,Calculations!$A63)</f>
        <v>0</v>
      </c>
      <c r="K63" s="1">
        <f>SUMIFS('ReEDs Generation Data'!P$729:P$1448,'ReEDs Generation Data'!$E$729:$E$1448,Calculations!$A63)</f>
        <v>0</v>
      </c>
      <c r="L63" s="1">
        <f>SUMIFS('ReEDs Generation Data'!Q$729:Q$1448,'ReEDs Generation Data'!$E$729:$E$1448,Calculations!$A63)</f>
        <v>0</v>
      </c>
      <c r="M63" s="1">
        <f>SUMIFS('ReEDs Generation Data'!R$729:R$1448,'ReEDs Generation Data'!$E$729:$E$1448,Calculations!$A63)</f>
        <v>0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0</v>
      </c>
      <c r="C65" s="1">
        <f>SUMIFS('ReEDs Generation Data'!H$729:H$1448,'ReEDs Generation Data'!$E$729:$E$1448,Calculations!$A65)</f>
        <v>0</v>
      </c>
      <c r="D65" s="1">
        <f>SUMIFS('ReEDs Generation Data'!I$729:I$1448,'ReEDs Generation Data'!$E$729:$E$1448,Calculations!$A65)</f>
        <v>0</v>
      </c>
      <c r="E65" s="1">
        <f>SUMIFS('ReEDs Generation Data'!J$729:J$1448,'ReEDs Generation Data'!$E$729:$E$1448,Calculations!$A65)</f>
        <v>0</v>
      </c>
      <c r="F65" s="1">
        <f>SUMIFS('ReEDs Generation Data'!K$729:K$1448,'ReEDs Generation Data'!$E$729:$E$1448,Calculations!$A65)</f>
        <v>0</v>
      </c>
      <c r="G65" s="1">
        <f>SUMIFS('ReEDs Generation Data'!L$729:L$1448,'ReEDs Generation Data'!$E$729:$E$1448,Calculations!$A65)</f>
        <v>0</v>
      </c>
      <c r="H65" s="1">
        <f>SUMIFS('ReEDs Generation Data'!M$729:M$1448,'ReEDs Generation Data'!$E$729:$E$1448,Calculations!$A65)</f>
        <v>0</v>
      </c>
      <c r="I65" s="1">
        <f>SUMIFS('ReEDs Generation Data'!N$729:N$1448,'ReEDs Generation Data'!$E$729:$E$1448,Calculations!$A65)</f>
        <v>0</v>
      </c>
      <c r="J65" s="1">
        <f>SUMIFS('ReEDs Generation Data'!O$729:O$1448,'ReEDs Generation Data'!$E$729:$E$1448,Calculations!$A65)</f>
        <v>0</v>
      </c>
      <c r="K65" s="1">
        <f>SUMIFS('ReEDs Generation Data'!P$729:P$1448,'ReEDs Generation Data'!$E$729:$E$1448,Calculations!$A65)</f>
        <v>0</v>
      </c>
      <c r="L65" s="1">
        <f>SUMIFS('ReEDs Generation Data'!Q$729:Q$1448,'ReEDs Generation Data'!$E$729:$E$1448,Calculations!$A65)</f>
        <v>0</v>
      </c>
      <c r="M65" s="1">
        <f>SUMIFS('ReEDs Generation Data'!R$729:R$1448,'ReEDs Generation Data'!$E$729:$E$1448,Calculations!$A65)</f>
        <v>0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0</v>
      </c>
      <c r="C70" s="1">
        <f>SUMIFS('ReEDs Generation Data'!H$729:H$1448,'ReEDs Generation Data'!$E$729:$E$1448,Calculations!$A70)</f>
        <v>0</v>
      </c>
      <c r="D70" s="1">
        <f>SUMIFS('ReEDs Generation Data'!I$729:I$1448,'ReEDs Generation Data'!$E$729:$E$1448,Calculations!$A70)</f>
        <v>0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0</v>
      </c>
      <c r="C73" s="1">
        <f>SUMIFS('ReEDs Generation Data'!H$729:H$1448,'ReEDs Generation Data'!$E$729:$E$1448,Calculations!$A73)</f>
        <v>0</v>
      </c>
      <c r="D73" s="1">
        <f>SUMIFS('ReEDs Generation Data'!I$729:I$1448,'ReEDs Generation Data'!$E$729:$E$1448,Calculations!$A73)</f>
        <v>0</v>
      </c>
      <c r="E73" s="1">
        <f>SUMIFS('ReEDs Generation Data'!J$729:J$1448,'ReEDs Generation Data'!$E$729:$E$1448,Calculations!$A73)</f>
        <v>0</v>
      </c>
      <c r="F73" s="1">
        <f>SUMIFS('ReEDs Generation Data'!K$729:K$1448,'ReEDs Generation Data'!$E$729:$E$1448,Calculations!$A73)</f>
        <v>0</v>
      </c>
      <c r="G73" s="1">
        <f>SUMIFS('ReEDs Generation Data'!L$729:L$1448,'ReEDs Generation Data'!$E$729:$E$1448,Calculations!$A73)</f>
        <v>0</v>
      </c>
      <c r="H73" s="1">
        <f>SUMIFS('ReEDs Generation Data'!M$729:M$1448,'ReEDs Generation Data'!$E$729:$E$1448,Calculations!$A73)</f>
        <v>0</v>
      </c>
      <c r="I73" s="1">
        <f>SUMIFS('ReEDs Generation Data'!N$729:N$1448,'ReEDs Generation Data'!$E$729:$E$1448,Calculations!$A73)</f>
        <v>0</v>
      </c>
      <c r="J73" s="1">
        <f>SUMIFS('ReEDs Generation Data'!O$729:O$1448,'ReEDs Generation Data'!$E$729:$E$1448,Calculations!$A73)</f>
        <v>0</v>
      </c>
      <c r="K73" s="1">
        <f>SUMIFS('ReEDs Generation Data'!P$729:P$1448,'ReEDs Generation Data'!$E$729:$E$1448,Calculations!$A73)</f>
        <v>0</v>
      </c>
      <c r="L73" s="1">
        <f>SUMIFS('ReEDs Generation Data'!Q$729:Q$1448,'ReEDs Generation Data'!$E$729:$E$1448,Calculations!$A73)</f>
        <v>0</v>
      </c>
      <c r="M73" s="1">
        <f>SUMIFS('ReEDs Generation Data'!R$729:R$1448,'ReEDs Generation Data'!$E$729:$E$1448,Calculations!$A73)</f>
        <v>0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</v>
      </c>
      <c r="G1449" s="70">
        <f t="shared" si="312"/>
        <v>0</v>
      </c>
      <c r="H1449" s="70">
        <f t="shared" si="312"/>
        <v>0</v>
      </c>
      <c r="I1449" s="70">
        <f t="shared" si="312"/>
        <v>0</v>
      </c>
      <c r="J1449" s="70">
        <f t="shared" si="312"/>
        <v>0</v>
      </c>
      <c r="K1449" s="70">
        <f t="shared" si="312"/>
        <v>0</v>
      </c>
      <c r="L1449" s="70">
        <f t="shared" si="312"/>
        <v>0</v>
      </c>
      <c r="M1449" s="70">
        <f t="shared" si="312"/>
        <v>0</v>
      </c>
      <c r="N1449" s="70">
        <f t="shared" si="312"/>
        <v>0</v>
      </c>
      <c r="O1449" s="70">
        <f t="shared" si="312"/>
        <v>0</v>
      </c>
      <c r="P1449" s="70">
        <f t="shared" si="312"/>
        <v>0</v>
      </c>
      <c r="Q1449" s="70">
        <f t="shared" si="312"/>
        <v>0</v>
      </c>
      <c r="R1449" s="70">
        <f t="shared" si="312"/>
        <v>0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SC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SC</v>
      </c>
      <c r="C7" s="1">
        <f t="shared" ref="C7:AE7" si="3">SUMIFS(C$20:C$119,$B$20:$B$119,$B$7,$A$20:$A$119,$A$7)</f>
        <v>9016456</v>
      </c>
      <c r="D7" s="1">
        <f t="shared" si="3"/>
        <v>8258649</v>
      </c>
      <c r="E7" s="1">
        <f t="shared" si="3"/>
        <v>8449438</v>
      </c>
      <c r="F7" s="1">
        <f t="shared" si="3"/>
        <v>8846330</v>
      </c>
      <c r="G7" s="1">
        <f t="shared" si="3"/>
        <v>7563656</v>
      </c>
      <c r="H7" s="1">
        <f t="shared" si="3"/>
        <v>7662981</v>
      </c>
      <c r="I7" s="1">
        <f t="shared" si="3"/>
        <v>3411082</v>
      </c>
      <c r="J7" s="1">
        <f t="shared" si="3"/>
        <v>4014178</v>
      </c>
      <c r="K7" s="1">
        <f t="shared" si="3"/>
        <v>6317267</v>
      </c>
      <c r="L7" s="1">
        <f t="shared" si="3"/>
        <v>7813160</v>
      </c>
      <c r="M7" s="1">
        <f t="shared" si="3"/>
        <v>7005809</v>
      </c>
      <c r="N7" s="1">
        <f t="shared" si="3"/>
        <v>6340091</v>
      </c>
      <c r="O7" s="1">
        <f t="shared" si="3"/>
        <v>9942487</v>
      </c>
      <c r="P7" s="1">
        <f t="shared" si="3"/>
        <v>7979448</v>
      </c>
      <c r="Q7" s="1">
        <f t="shared" si="3"/>
        <v>8228091</v>
      </c>
      <c r="R7" s="1">
        <f t="shared" si="3"/>
        <v>11952335</v>
      </c>
      <c r="S7" s="1">
        <f t="shared" si="3"/>
        <v>9276877</v>
      </c>
      <c r="T7" s="1">
        <f t="shared" si="3"/>
        <v>13191588</v>
      </c>
      <c r="U7" s="1">
        <f t="shared" si="3"/>
        <v>12158923</v>
      </c>
      <c r="V7" s="1">
        <f t="shared" si="3"/>
        <v>16252663</v>
      </c>
      <c r="W7" s="1">
        <f t="shared" si="3"/>
        <v>13748043</v>
      </c>
      <c r="X7" s="1">
        <f t="shared" si="3"/>
        <v>14577271</v>
      </c>
      <c r="Y7" s="1">
        <f t="shared" si="3"/>
        <v>11125069</v>
      </c>
      <c r="Z7" s="1">
        <f t="shared" si="3"/>
        <v>8969082</v>
      </c>
      <c r="AA7" s="1">
        <f t="shared" si="3"/>
        <v>7862831</v>
      </c>
      <c r="AB7" s="1">
        <f t="shared" si="3"/>
        <v>7591766</v>
      </c>
      <c r="AC7" s="1">
        <f t="shared" si="3"/>
        <v>9966383</v>
      </c>
      <c r="AD7" s="1">
        <f t="shared" si="3"/>
        <v>7331627</v>
      </c>
      <c r="AE7" s="1">
        <f t="shared" si="3"/>
        <v>10787771</v>
      </c>
      <c r="AF7" s="48">
        <f>AVERAGE(U7:AE7)</f>
        <v>10942857.181818182</v>
      </c>
      <c r="AG7" s="48">
        <f t="shared" ref="AG7:BK7" si="4">AF7</f>
        <v>10942857.181818182</v>
      </c>
      <c r="AH7" s="48">
        <f t="shared" si="4"/>
        <v>10942857.181818182</v>
      </c>
      <c r="AI7" s="48">
        <f t="shared" si="4"/>
        <v>10942857.181818182</v>
      </c>
      <c r="AJ7" s="48">
        <f t="shared" si="4"/>
        <v>10942857.181818182</v>
      </c>
      <c r="AK7" s="48">
        <f t="shared" si="4"/>
        <v>10942857.181818182</v>
      </c>
      <c r="AL7" s="48">
        <f t="shared" si="4"/>
        <v>10942857.181818182</v>
      </c>
      <c r="AM7" s="48">
        <f t="shared" si="4"/>
        <v>10942857.181818182</v>
      </c>
      <c r="AN7" s="48">
        <f t="shared" si="4"/>
        <v>10942857.181818182</v>
      </c>
      <c r="AO7" s="48">
        <f t="shared" si="4"/>
        <v>10942857.181818182</v>
      </c>
      <c r="AP7" s="48">
        <f t="shared" si="4"/>
        <v>10942857.181818182</v>
      </c>
      <c r="AQ7" s="48">
        <f t="shared" si="4"/>
        <v>10942857.181818182</v>
      </c>
      <c r="AR7" s="48">
        <f t="shared" si="4"/>
        <v>10942857.181818182</v>
      </c>
      <c r="AS7" s="48">
        <f t="shared" si="4"/>
        <v>10942857.181818182</v>
      </c>
      <c r="AT7" s="48">
        <f t="shared" si="4"/>
        <v>10942857.181818182</v>
      </c>
      <c r="AU7" s="48">
        <f t="shared" si="4"/>
        <v>10942857.181818182</v>
      </c>
      <c r="AV7" s="48">
        <f t="shared" si="4"/>
        <v>10942857.181818182</v>
      </c>
      <c r="AW7" s="48">
        <f t="shared" si="4"/>
        <v>10942857.181818182</v>
      </c>
      <c r="AX7" s="48">
        <f t="shared" si="4"/>
        <v>10942857.181818182</v>
      </c>
      <c r="AY7" s="48">
        <f t="shared" si="4"/>
        <v>10942857.181818182</v>
      </c>
      <c r="AZ7" s="48">
        <f t="shared" si="4"/>
        <v>10942857.181818182</v>
      </c>
      <c r="BA7" s="48">
        <f t="shared" si="4"/>
        <v>10942857.181818182</v>
      </c>
      <c r="BB7" s="48">
        <f t="shared" si="4"/>
        <v>10942857.181818182</v>
      </c>
      <c r="BC7" s="48">
        <f t="shared" si="4"/>
        <v>10942857.181818182</v>
      </c>
      <c r="BD7" s="48">
        <f t="shared" si="4"/>
        <v>10942857.181818182</v>
      </c>
      <c r="BE7" s="48">
        <f t="shared" si="4"/>
        <v>10942857.181818182</v>
      </c>
      <c r="BF7" s="48">
        <f t="shared" si="4"/>
        <v>10942857.181818182</v>
      </c>
      <c r="BG7" s="48">
        <f t="shared" si="4"/>
        <v>10942857.181818182</v>
      </c>
      <c r="BH7" s="48">
        <f t="shared" si="4"/>
        <v>10942857.181818182</v>
      </c>
      <c r="BI7" s="48">
        <f t="shared" si="4"/>
        <v>10942857.181818182</v>
      </c>
      <c r="BJ7" s="48">
        <f t="shared" si="4"/>
        <v>10942857.181818182</v>
      </c>
      <c r="BK7" s="48">
        <f t="shared" si="4"/>
        <v>10942857.181818182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SC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SC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SC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SC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81071876.890000001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96334062.046000049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-15.8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-15262185.156000048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-15262185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154" t="e">
        <f t="shared" ref="C15:C30" si="1">B15/SUM($B$15:$B$30)</f>
        <v>#DIV/0!</v>
      </c>
      <c r="D15" s="155" t="e">
        <f>SUM(C15:C30)</f>
        <v>#DIV/0!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15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15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15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15262185.156000048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3" sqref="A3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1411950</v>
      </c>
      <c r="C5" s="111">
        <v>6889770</v>
      </c>
      <c r="D5" s="111">
        <v>3874990</v>
      </c>
      <c r="E5" s="111">
        <v>4428560</v>
      </c>
      <c r="F5" s="111">
        <v>5446970</v>
      </c>
      <c r="G5" s="111">
        <v>7327680</v>
      </c>
      <c r="H5" s="111">
        <v>7083550</v>
      </c>
      <c r="I5" s="111">
        <v>6789970</v>
      </c>
      <c r="J5" s="111">
        <v>8167780</v>
      </c>
      <c r="K5" s="111">
        <v>9440250</v>
      </c>
      <c r="L5" s="111">
        <v>10497200</v>
      </c>
      <c r="M5" s="111">
        <v>11252600</v>
      </c>
      <c r="N5" s="111">
        <v>12380600</v>
      </c>
      <c r="O5" s="111">
        <v>13542800</v>
      </c>
      <c r="P5" s="111">
        <v>14305800</v>
      </c>
      <c r="Q5" s="111">
        <v>15127500</v>
      </c>
      <c r="R5" s="111">
        <v>16000300</v>
      </c>
      <c r="S5" s="111">
        <v>16575000</v>
      </c>
      <c r="T5" s="111">
        <v>16897100</v>
      </c>
      <c r="U5" s="111">
        <v>17409500</v>
      </c>
      <c r="V5" s="111">
        <v>17927500</v>
      </c>
      <c r="W5" s="111">
        <v>18574800</v>
      </c>
      <c r="X5" s="111">
        <v>18796500</v>
      </c>
      <c r="Y5" s="111">
        <v>18645200</v>
      </c>
      <c r="Z5" s="111">
        <v>18870700</v>
      </c>
      <c r="AA5" s="111">
        <v>18751800</v>
      </c>
      <c r="AB5" s="111">
        <v>18627200</v>
      </c>
      <c r="AC5" s="111">
        <v>18744500</v>
      </c>
      <c r="AD5" s="111">
        <v>18580900</v>
      </c>
      <c r="AE5" s="111">
        <v>18212000</v>
      </c>
      <c r="AF5" s="111">
        <v>18417000</v>
      </c>
    </row>
    <row r="6" spans="1:32" s="107" customFormat="1" ht="15.75" customHeight="1">
      <c r="A6" s="108" t="s">
        <v>4491</v>
      </c>
      <c r="B6" s="111">
        <v>10983700</v>
      </c>
      <c r="C6" s="111">
        <v>8017960</v>
      </c>
      <c r="D6" s="111">
        <v>10010700</v>
      </c>
      <c r="E6" s="111">
        <v>10118000</v>
      </c>
      <c r="F6" s="111">
        <v>9959820</v>
      </c>
      <c r="G6" s="111">
        <v>9018560</v>
      </c>
      <c r="H6" s="111">
        <v>9949490</v>
      </c>
      <c r="I6" s="111">
        <v>10965000</v>
      </c>
      <c r="J6" s="111">
        <v>10235000</v>
      </c>
      <c r="K6" s="111">
        <v>9659490</v>
      </c>
      <c r="L6" s="111">
        <v>9554360</v>
      </c>
      <c r="M6" s="111">
        <v>9768560</v>
      </c>
      <c r="N6" s="111">
        <v>9617500</v>
      </c>
      <c r="O6" s="111">
        <v>9460710</v>
      </c>
      <c r="P6" s="111">
        <v>9910890</v>
      </c>
      <c r="Q6" s="111">
        <v>10369000</v>
      </c>
      <c r="R6" s="111">
        <v>10742000</v>
      </c>
      <c r="S6" s="111">
        <v>11507400</v>
      </c>
      <c r="T6" s="111">
        <v>12570000</v>
      </c>
      <c r="U6" s="111">
        <v>13356400</v>
      </c>
      <c r="V6" s="111">
        <v>13997100</v>
      </c>
      <c r="W6" s="111">
        <v>14428600</v>
      </c>
      <c r="X6" s="111">
        <v>14371000</v>
      </c>
      <c r="Y6" s="111">
        <v>14508600</v>
      </c>
      <c r="Z6" s="111">
        <v>14231000</v>
      </c>
      <c r="AA6" s="111">
        <v>14367000</v>
      </c>
      <c r="AB6" s="111">
        <v>14452500</v>
      </c>
      <c r="AC6" s="111">
        <v>14340700</v>
      </c>
      <c r="AD6" s="111">
        <v>14527200</v>
      </c>
      <c r="AE6" s="111">
        <v>14878100</v>
      </c>
      <c r="AF6" s="111">
        <v>14651400</v>
      </c>
    </row>
    <row r="7" spans="1:32" s="107" customFormat="1" ht="15.75" customHeight="1">
      <c r="A7" s="108" t="s">
        <v>4492</v>
      </c>
      <c r="B7" s="111">
        <v>56109700</v>
      </c>
      <c r="C7" s="111">
        <v>56109700</v>
      </c>
      <c r="D7" s="111">
        <v>56109700</v>
      </c>
      <c r="E7" s="111">
        <v>56109700</v>
      </c>
      <c r="F7" s="111">
        <v>56109700</v>
      </c>
      <c r="G7" s="111">
        <v>56109700</v>
      </c>
      <c r="H7" s="111">
        <v>56109700</v>
      </c>
      <c r="I7" s="111">
        <v>56109700</v>
      </c>
      <c r="J7" s="111">
        <v>56109700</v>
      </c>
      <c r="K7" s="111">
        <v>56109700</v>
      </c>
      <c r="L7" s="111">
        <v>56109700</v>
      </c>
      <c r="M7" s="111">
        <v>56109700</v>
      </c>
      <c r="N7" s="111">
        <v>56109700</v>
      </c>
      <c r="O7" s="111">
        <v>56109700</v>
      </c>
      <c r="P7" s="111">
        <v>56109700</v>
      </c>
      <c r="Q7" s="111">
        <v>56109700</v>
      </c>
      <c r="R7" s="111">
        <v>56109700</v>
      </c>
      <c r="S7" s="111">
        <v>56109700</v>
      </c>
      <c r="T7" s="111">
        <v>56109700</v>
      </c>
      <c r="U7" s="111">
        <v>56109700</v>
      </c>
      <c r="V7" s="111">
        <v>56109700</v>
      </c>
      <c r="W7" s="111">
        <v>56109700</v>
      </c>
      <c r="X7" s="111">
        <v>56109700</v>
      </c>
      <c r="Y7" s="111">
        <v>56109700</v>
      </c>
      <c r="Z7" s="111">
        <v>56109700</v>
      </c>
      <c r="AA7" s="111">
        <v>56109700</v>
      </c>
      <c r="AB7" s="111">
        <v>56109700</v>
      </c>
      <c r="AC7" s="111">
        <v>56109700</v>
      </c>
      <c r="AD7" s="111">
        <v>56109700</v>
      </c>
      <c r="AE7" s="111">
        <v>56109700</v>
      </c>
      <c r="AF7" s="111">
        <v>56109700</v>
      </c>
    </row>
    <row r="8" spans="1:32" s="107" customFormat="1" ht="15.75" customHeight="1">
      <c r="A8" s="108" t="s">
        <v>4493</v>
      </c>
      <c r="B8" s="111">
        <v>2976720</v>
      </c>
      <c r="C8" s="111">
        <v>2976720</v>
      </c>
      <c r="D8" s="111">
        <v>2976720</v>
      </c>
      <c r="E8" s="111">
        <v>2976720</v>
      </c>
      <c r="F8" s="111">
        <v>2976720</v>
      </c>
      <c r="G8" s="111">
        <v>2976720</v>
      </c>
      <c r="H8" s="111">
        <v>2976720</v>
      </c>
      <c r="I8" s="111">
        <v>2976720</v>
      </c>
      <c r="J8" s="111">
        <v>2976720</v>
      </c>
      <c r="K8" s="111">
        <v>2976720</v>
      </c>
      <c r="L8" s="111">
        <v>2976720</v>
      </c>
      <c r="M8" s="111">
        <v>2976720</v>
      </c>
      <c r="N8" s="111">
        <v>2976720</v>
      </c>
      <c r="O8" s="111">
        <v>2976720</v>
      </c>
      <c r="P8" s="111">
        <v>2976720</v>
      </c>
      <c r="Q8" s="111">
        <v>2976720</v>
      </c>
      <c r="R8" s="111">
        <v>2976720</v>
      </c>
      <c r="S8" s="111">
        <v>2976720</v>
      </c>
      <c r="T8" s="111">
        <v>2976720</v>
      </c>
      <c r="U8" s="111">
        <v>2976720</v>
      </c>
      <c r="V8" s="111">
        <v>2976720</v>
      </c>
      <c r="W8" s="111">
        <v>2976720</v>
      </c>
      <c r="X8" s="111">
        <v>2976720</v>
      </c>
      <c r="Y8" s="111">
        <v>2976720</v>
      </c>
      <c r="Z8" s="111">
        <v>2976720</v>
      </c>
      <c r="AA8" s="111">
        <v>2976720</v>
      </c>
      <c r="AB8" s="111">
        <v>2976720</v>
      </c>
      <c r="AC8" s="111">
        <v>2976720</v>
      </c>
      <c r="AD8" s="111">
        <v>2976720</v>
      </c>
      <c r="AE8" s="111">
        <v>2976720</v>
      </c>
      <c r="AF8" s="111">
        <v>2976720</v>
      </c>
    </row>
    <row r="9" spans="1:32" s="107" customFormat="1" ht="15.75" customHeight="1">
      <c r="A9" s="108" t="s">
        <v>4494</v>
      </c>
      <c r="B9" s="111">
        <v>0</v>
      </c>
      <c r="C9" s="111">
        <v>0</v>
      </c>
      <c r="D9" s="111">
        <v>0</v>
      </c>
      <c r="E9" s="111">
        <v>0</v>
      </c>
      <c r="F9" s="111">
        <v>0</v>
      </c>
      <c r="G9" s="111">
        <v>0</v>
      </c>
      <c r="H9" s="111">
        <v>0</v>
      </c>
      <c r="I9" s="111">
        <v>0</v>
      </c>
      <c r="J9" s="111">
        <v>0</v>
      </c>
      <c r="K9" s="111">
        <v>0</v>
      </c>
      <c r="L9" s="111">
        <v>0</v>
      </c>
      <c r="M9" s="111">
        <v>0</v>
      </c>
      <c r="N9" s="111">
        <v>0</v>
      </c>
      <c r="O9" s="111">
        <v>0</v>
      </c>
      <c r="P9" s="111">
        <v>0</v>
      </c>
      <c r="Q9" s="111">
        <v>0</v>
      </c>
      <c r="R9" s="111">
        <v>0</v>
      </c>
      <c r="S9" s="111">
        <v>0</v>
      </c>
      <c r="T9" s="111">
        <v>0</v>
      </c>
      <c r="U9" s="111">
        <v>0</v>
      </c>
      <c r="V9" s="111">
        <v>0</v>
      </c>
      <c r="W9" s="111">
        <v>0</v>
      </c>
      <c r="X9" s="111">
        <v>135145</v>
      </c>
      <c r="Y9" s="111">
        <v>287613</v>
      </c>
      <c r="Z9" s="111">
        <v>431868</v>
      </c>
      <c r="AA9" s="111">
        <v>580460</v>
      </c>
      <c r="AB9" s="111">
        <v>710655</v>
      </c>
      <c r="AC9" s="111">
        <v>816782</v>
      </c>
      <c r="AD9" s="111">
        <v>935042</v>
      </c>
      <c r="AE9" s="111">
        <v>1053700</v>
      </c>
      <c r="AF9" s="111">
        <v>1172750</v>
      </c>
    </row>
    <row r="10" spans="1:32" s="107" customFormat="1" ht="15.75" customHeight="1">
      <c r="A10" s="108" t="s">
        <v>4495</v>
      </c>
      <c r="B10" s="111">
        <v>2346800</v>
      </c>
      <c r="C10" s="111">
        <v>2443180</v>
      </c>
      <c r="D10" s="111">
        <v>4931130</v>
      </c>
      <c r="E10" s="111">
        <v>4931190</v>
      </c>
      <c r="F10" s="111">
        <v>4931240</v>
      </c>
      <c r="G10" s="111">
        <v>4908140</v>
      </c>
      <c r="H10" s="111">
        <v>4869610</v>
      </c>
      <c r="I10" s="111">
        <v>4831080</v>
      </c>
      <c r="J10" s="111">
        <v>4784830</v>
      </c>
      <c r="K10" s="111">
        <v>4746300</v>
      </c>
      <c r="L10" s="111">
        <v>4700060</v>
      </c>
      <c r="M10" s="111">
        <v>4700120</v>
      </c>
      <c r="N10" s="111">
        <v>4684750</v>
      </c>
      <c r="O10" s="111">
        <v>4661660</v>
      </c>
      <c r="P10" s="111">
        <v>4638570</v>
      </c>
      <c r="Q10" s="111">
        <v>4615490</v>
      </c>
      <c r="R10" s="111">
        <v>4592400</v>
      </c>
      <c r="S10" s="111">
        <v>4561600</v>
      </c>
      <c r="T10" s="111">
        <v>4538520</v>
      </c>
      <c r="U10" s="111">
        <v>4523160</v>
      </c>
      <c r="V10" s="111">
        <v>4500080</v>
      </c>
      <c r="W10" s="111">
        <v>4555480</v>
      </c>
      <c r="X10" s="111">
        <v>5507980</v>
      </c>
      <c r="Y10" s="111">
        <v>6516160</v>
      </c>
      <c r="Z10" s="111">
        <v>7351190</v>
      </c>
      <c r="AA10" s="111">
        <v>8091030</v>
      </c>
      <c r="AB10" s="111">
        <v>8785990</v>
      </c>
      <c r="AC10" s="111">
        <v>9388050</v>
      </c>
      <c r="AD10" s="111">
        <v>9972230</v>
      </c>
      <c r="AE10" s="111">
        <v>10604400</v>
      </c>
      <c r="AF10" s="111">
        <v>11198600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779711</v>
      </c>
      <c r="C12" s="111">
        <v>1336790</v>
      </c>
      <c r="D12" s="111">
        <v>1219230</v>
      </c>
      <c r="E12" s="111">
        <v>1173840</v>
      </c>
      <c r="F12" s="111">
        <v>1192900</v>
      </c>
      <c r="G12" s="111">
        <v>1185220</v>
      </c>
      <c r="H12" s="111">
        <v>1152460</v>
      </c>
      <c r="I12" s="111">
        <v>1113980</v>
      </c>
      <c r="J12" s="111">
        <v>1127910</v>
      </c>
      <c r="K12" s="111">
        <v>1173020</v>
      </c>
      <c r="L12" s="111">
        <v>1205520</v>
      </c>
      <c r="M12" s="111">
        <v>1232390</v>
      </c>
      <c r="N12" s="111">
        <v>1238070</v>
      </c>
      <c r="O12" s="111">
        <v>1252380</v>
      </c>
      <c r="P12" s="111">
        <v>1264120</v>
      </c>
      <c r="Q12" s="111">
        <v>1267780</v>
      </c>
      <c r="R12" s="111">
        <v>1276180</v>
      </c>
      <c r="S12" s="111">
        <v>1285910</v>
      </c>
      <c r="T12" s="111">
        <v>1301840</v>
      </c>
      <c r="U12" s="111">
        <v>1308140</v>
      </c>
      <c r="V12" s="111">
        <v>1315830</v>
      </c>
      <c r="W12" s="111">
        <v>1324700</v>
      </c>
      <c r="X12" s="111">
        <v>1324120</v>
      </c>
      <c r="Y12" s="111">
        <v>1321090</v>
      </c>
      <c r="Z12" s="111">
        <v>1322750</v>
      </c>
      <c r="AA12" s="111">
        <v>1316650</v>
      </c>
      <c r="AB12" s="111">
        <v>1312920</v>
      </c>
      <c r="AC12" s="111">
        <v>1312690</v>
      </c>
      <c r="AD12" s="111">
        <v>1300890</v>
      </c>
      <c r="AE12" s="111">
        <v>1291730</v>
      </c>
      <c r="AF12" s="111">
        <v>1294460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3985.89</v>
      </c>
      <c r="C14" s="111">
        <v>3968.37</v>
      </c>
      <c r="D14" s="111">
        <v>3968.37</v>
      </c>
      <c r="E14" s="111">
        <v>3968.37</v>
      </c>
      <c r="F14" s="111">
        <v>3968.37</v>
      </c>
      <c r="G14" s="111">
        <v>3968.37</v>
      </c>
      <c r="H14" s="111">
        <v>3968.37</v>
      </c>
      <c r="I14" s="111">
        <v>3968.37</v>
      </c>
      <c r="J14" s="111">
        <v>3968.37</v>
      </c>
      <c r="K14" s="111">
        <v>3968.37</v>
      </c>
      <c r="L14" s="111">
        <v>3968.37</v>
      </c>
      <c r="M14" s="111">
        <v>3968.37</v>
      </c>
      <c r="N14" s="111">
        <v>3968.37</v>
      </c>
      <c r="O14" s="111">
        <v>3968.37</v>
      </c>
      <c r="P14" s="111">
        <v>3968.37</v>
      </c>
      <c r="Q14" s="111">
        <v>3968.37</v>
      </c>
      <c r="R14" s="111">
        <v>3968.37</v>
      </c>
      <c r="S14" s="111">
        <v>3968.37</v>
      </c>
      <c r="T14" s="111">
        <v>3968.37</v>
      </c>
      <c r="U14" s="111">
        <v>3968.37</v>
      </c>
      <c r="V14" s="111">
        <v>3968.37</v>
      </c>
      <c r="W14" s="111">
        <v>3968.37</v>
      </c>
      <c r="X14" s="111">
        <v>3968.37</v>
      </c>
      <c r="Y14" s="111">
        <v>3968.37</v>
      </c>
      <c r="Z14" s="111">
        <v>3968.37</v>
      </c>
      <c r="AA14" s="111">
        <v>3968.37</v>
      </c>
      <c r="AB14" s="111">
        <v>3968.37</v>
      </c>
      <c r="AC14" s="111">
        <v>3968.37</v>
      </c>
      <c r="AD14" s="111">
        <v>3968.37</v>
      </c>
      <c r="AE14" s="111">
        <v>3968.37</v>
      </c>
      <c r="AF14" s="111">
        <v>3968.37</v>
      </c>
    </row>
    <row r="15" spans="1:32" s="107" customFormat="1" ht="15.75" customHeight="1">
      <c r="A15" s="108" t="s">
        <v>4500</v>
      </c>
      <c r="B15" s="111">
        <v>6459310</v>
      </c>
      <c r="C15" s="111">
        <v>6459310</v>
      </c>
      <c r="D15" s="111">
        <v>6459310</v>
      </c>
      <c r="E15" s="111">
        <v>6459310</v>
      </c>
      <c r="F15" s="111">
        <v>6459310</v>
      </c>
      <c r="G15" s="111">
        <v>6459310</v>
      </c>
      <c r="H15" s="111">
        <v>6459310</v>
      </c>
      <c r="I15" s="111">
        <v>6459310</v>
      </c>
      <c r="J15" s="111">
        <v>6459310</v>
      </c>
      <c r="K15" s="111">
        <v>6459310</v>
      </c>
      <c r="L15" s="111">
        <v>6459310</v>
      </c>
      <c r="M15" s="111">
        <v>6459310</v>
      </c>
      <c r="N15" s="111">
        <v>6459310</v>
      </c>
      <c r="O15" s="111">
        <v>6459310</v>
      </c>
      <c r="P15" s="111">
        <v>6459310</v>
      </c>
      <c r="Q15" s="111">
        <v>6459310</v>
      </c>
      <c r="R15" s="111">
        <v>6459310</v>
      </c>
      <c r="S15" s="111">
        <v>6459310</v>
      </c>
      <c r="T15" s="111">
        <v>6459310</v>
      </c>
      <c r="U15" s="111">
        <v>6459310</v>
      </c>
      <c r="V15" s="111">
        <v>6459310</v>
      </c>
      <c r="W15" s="111">
        <v>6459310</v>
      </c>
      <c r="X15" s="111">
        <v>6459310</v>
      </c>
      <c r="Y15" s="111">
        <v>6459310</v>
      </c>
      <c r="Z15" s="111">
        <v>6459310</v>
      </c>
      <c r="AA15" s="111">
        <v>6459310</v>
      </c>
      <c r="AB15" s="111">
        <v>6459310</v>
      </c>
      <c r="AC15" s="111">
        <v>6459310</v>
      </c>
      <c r="AD15" s="111">
        <v>6459310</v>
      </c>
      <c r="AE15" s="111">
        <v>6459310</v>
      </c>
      <c r="AF15" s="111">
        <v>6459310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38544</v>
      </c>
      <c r="Y17" s="111">
        <v>96360</v>
      </c>
      <c r="Z17" s="111">
        <v>134904</v>
      </c>
      <c r="AA17" s="111">
        <v>173448</v>
      </c>
      <c r="AB17" s="111">
        <v>211992</v>
      </c>
      <c r="AC17" s="111">
        <v>231264</v>
      </c>
      <c r="AD17" s="111">
        <v>250536</v>
      </c>
      <c r="AE17" s="111">
        <v>289080</v>
      </c>
      <c r="AF17" s="111">
        <v>327624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81071876.890000001</v>
      </c>
      <c r="C21" s="113">
        <f t="shared" si="0"/>
        <v>84237398.370000005</v>
      </c>
      <c r="D21" s="113">
        <f t="shared" si="0"/>
        <v>85585748.370000005</v>
      </c>
      <c r="E21" s="113">
        <f t="shared" si="0"/>
        <v>86201288.370000005</v>
      </c>
      <c r="F21" s="113">
        <f t="shared" si="0"/>
        <v>87080628.370000005</v>
      </c>
      <c r="G21" s="113">
        <f t="shared" si="0"/>
        <v>87989298.370000005</v>
      </c>
      <c r="H21" s="113">
        <f t="shared" si="0"/>
        <v>88604808.370000005</v>
      </c>
      <c r="I21" s="113">
        <f t="shared" si="0"/>
        <v>89249728.370000005</v>
      </c>
      <c r="J21" s="113">
        <f t="shared" si="0"/>
        <v>89865218.370000005</v>
      </c>
      <c r="K21" s="113">
        <f t="shared" si="0"/>
        <v>90568758.370000005</v>
      </c>
      <c r="L21" s="113">
        <f t="shared" si="0"/>
        <v>91506838.370000005</v>
      </c>
      <c r="M21" s="113">
        <f t="shared" si="0"/>
        <v>92503368.370000005</v>
      </c>
      <c r="N21" s="113">
        <f t="shared" si="0"/>
        <v>93470618.370000005</v>
      </c>
      <c r="O21" s="113">
        <f t="shared" si="0"/>
        <v>94467248.370000005</v>
      </c>
      <c r="P21" s="113">
        <f t="shared" si="0"/>
        <v>95669078.370000005</v>
      </c>
      <c r="Q21" s="113">
        <f t="shared" si="0"/>
        <v>96929468.370000005</v>
      </c>
      <c r="R21" s="113">
        <f t="shared" si="0"/>
        <v>98160578.370000005</v>
      </c>
      <c r="S21" s="113">
        <f t="shared" si="0"/>
        <v>99479608.370000005</v>
      </c>
      <c r="T21" s="113">
        <f t="shared" si="0"/>
        <v>100857158.37</v>
      </c>
      <c r="U21" s="113">
        <f t="shared" si="0"/>
        <v>102146898.37</v>
      </c>
      <c r="V21" s="113">
        <f t="shared" si="0"/>
        <v>103290208.37</v>
      </c>
      <c r="W21" s="113">
        <f t="shared" si="0"/>
        <v>104433278.37</v>
      </c>
      <c r="X21" s="113">
        <f t="shared" si="0"/>
        <v>105722987.37</v>
      </c>
      <c r="Y21" s="113">
        <f t="shared" si="0"/>
        <v>106924721.37</v>
      </c>
      <c r="Z21" s="113">
        <f t="shared" si="0"/>
        <v>107892110.37</v>
      </c>
      <c r="AA21" s="113">
        <f t="shared" si="0"/>
        <v>108830086.37</v>
      </c>
      <c r="AB21" s="113">
        <f t="shared" si="0"/>
        <v>109650955.37</v>
      </c>
      <c r="AC21" s="113">
        <f t="shared" si="0"/>
        <v>110383684.37</v>
      </c>
      <c r="AD21" s="113">
        <f t="shared" si="0"/>
        <v>111116496.37</v>
      </c>
      <c r="AE21" s="113">
        <f t="shared" si="0"/>
        <v>111878708.37</v>
      </c>
      <c r="AF21" s="113">
        <f t="shared" si="0"/>
        <v>112611532.37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15262185.156000048</v>
      </c>
      <c r="C2" s="1">
        <f>B2</f>
        <v>15262185.156000048</v>
      </c>
      <c r="D2" s="1">
        <f t="shared" ref="D2:AG2" si="0">C2</f>
        <v>15262185.156000048</v>
      </c>
      <c r="E2" s="1">
        <f t="shared" si="0"/>
        <v>15262185.156000048</v>
      </c>
      <c r="F2" s="1">
        <f t="shared" si="0"/>
        <v>15262185.156000048</v>
      </c>
      <c r="G2" s="1">
        <f t="shared" si="0"/>
        <v>15262185.156000048</v>
      </c>
      <c r="H2" s="1">
        <f t="shared" si="0"/>
        <v>15262185.156000048</v>
      </c>
      <c r="I2" s="1">
        <f t="shared" si="0"/>
        <v>15262185.156000048</v>
      </c>
      <c r="J2" s="1">
        <f t="shared" si="0"/>
        <v>15262185.156000048</v>
      </c>
      <c r="K2" s="1">
        <f t="shared" si="0"/>
        <v>15262185.156000048</v>
      </c>
      <c r="L2" s="1">
        <f t="shared" si="0"/>
        <v>15262185.156000048</v>
      </c>
      <c r="M2" s="1">
        <f t="shared" si="0"/>
        <v>15262185.156000048</v>
      </c>
      <c r="N2" s="1">
        <f t="shared" si="0"/>
        <v>15262185.156000048</v>
      </c>
      <c r="O2" s="1">
        <f t="shared" si="0"/>
        <v>15262185.156000048</v>
      </c>
      <c r="P2" s="1">
        <f t="shared" si="0"/>
        <v>15262185.156000048</v>
      </c>
      <c r="Q2" s="1">
        <f t="shared" si="0"/>
        <v>15262185.156000048</v>
      </c>
      <c r="R2" s="1">
        <f t="shared" si="0"/>
        <v>15262185.156000048</v>
      </c>
      <c r="S2" s="1">
        <f t="shared" si="0"/>
        <v>15262185.156000048</v>
      </c>
      <c r="T2" s="1">
        <f t="shared" si="0"/>
        <v>15262185.156000048</v>
      </c>
      <c r="U2" s="1">
        <f t="shared" si="0"/>
        <v>15262185.156000048</v>
      </c>
      <c r="V2" s="1">
        <f t="shared" si="0"/>
        <v>15262185.156000048</v>
      </c>
      <c r="W2" s="1">
        <f t="shared" si="0"/>
        <v>15262185.156000048</v>
      </c>
      <c r="X2" s="1">
        <f t="shared" si="0"/>
        <v>15262185.156000048</v>
      </c>
      <c r="Y2" s="1">
        <f t="shared" si="0"/>
        <v>15262185.156000048</v>
      </c>
      <c r="Z2" s="1">
        <f t="shared" si="0"/>
        <v>15262185.156000048</v>
      </c>
      <c r="AA2" s="1">
        <f t="shared" si="0"/>
        <v>15262185.156000048</v>
      </c>
      <c r="AB2" s="1">
        <f t="shared" si="0"/>
        <v>15262185.156000048</v>
      </c>
      <c r="AC2" s="1">
        <f t="shared" si="0"/>
        <v>15262185.156000048</v>
      </c>
      <c r="AD2" s="1">
        <f t="shared" si="0"/>
        <v>15262185.156000048</v>
      </c>
      <c r="AE2" s="1">
        <f t="shared" si="0"/>
        <v>15262185.156000048</v>
      </c>
      <c r="AF2" s="1">
        <f t="shared" si="0"/>
        <v>15262185.156000048</v>
      </c>
      <c r="AG2" s="1">
        <f t="shared" si="0"/>
        <v>15262185.156000048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51.581582595951701</v>
      </c>
      <c r="C2" s="66">
        <f>SUMIFS('State Generation Costs Calcs'!C105:C155,'State Generation Costs Calcs'!$A$105:$A$155,About!$B$2)*About!$A$52</f>
        <v>49.01134471527515</v>
      </c>
      <c r="D2" s="66">
        <f>SUMIFS('State Generation Costs Calcs'!D105:D155,'State Generation Costs Calcs'!$A$105:$A$155,About!$B$2)*About!$A$52</f>
        <v>48.569308832867243</v>
      </c>
      <c r="E2" s="66">
        <f>SUMIFS('State Generation Costs Calcs'!E105:E155,'State Generation Costs Calcs'!$A$105:$A$155,About!$B$2)*About!$A$52</f>
        <v>47.865282496264889</v>
      </c>
      <c r="F2" s="66">
        <f>SUMIFS('State Generation Costs Calcs'!F105:F155,'State Generation Costs Calcs'!$A$105:$A$155,About!$B$2)*About!$A$52</f>
        <v>47.248452953001674</v>
      </c>
      <c r="G2" s="66">
        <f>SUMIFS('State Generation Costs Calcs'!G105:G155,'State Generation Costs Calcs'!$A$105:$A$155,About!$B$2)*About!$A$52</f>
        <v>47.329702693152022</v>
      </c>
      <c r="H2" s="66">
        <f>SUMIFS('State Generation Costs Calcs'!H105:H155,'State Generation Costs Calcs'!$A$105:$A$155,About!$B$2)*About!$A$52</f>
        <v>47.732659573787814</v>
      </c>
      <c r="I2" s="66">
        <f>SUMIFS('State Generation Costs Calcs'!I105:I155,'State Generation Costs Calcs'!$A$105:$A$155,About!$B$2)*About!$A$52</f>
        <v>48.085195875021434</v>
      </c>
      <c r="J2" s="66">
        <f>SUMIFS('State Generation Costs Calcs'!J105:J155,'State Generation Costs Calcs'!$A$105:$A$155,About!$B$2)*About!$A$52</f>
        <v>48.201416892262714</v>
      </c>
      <c r="K2" s="66">
        <f>SUMIFS('State Generation Costs Calcs'!K105:K155,'State Generation Costs Calcs'!$A$105:$A$155,About!$B$2)*About!$A$52</f>
        <v>47.547083108427522</v>
      </c>
      <c r="L2" s="66">
        <f>SUMIFS('State Generation Costs Calcs'!L105:L155,'State Generation Costs Calcs'!$A$105:$A$155,About!$B$2)*About!$A$52</f>
        <v>46.833438945518161</v>
      </c>
      <c r="M2" s="66">
        <f>SUMIFS('State Generation Costs Calcs'!M105:M155,'State Generation Costs Calcs'!$A$105:$A$155,About!$B$2)*About!$A$52</f>
        <v>46.300619554515599</v>
      </c>
      <c r="N2" s="66">
        <f>SUMIFS('State Generation Costs Calcs'!N105:N155,'State Generation Costs Calcs'!$A$105:$A$155,About!$B$2)*About!$A$52</f>
        <v>45.569900539128206</v>
      </c>
      <c r="O2" s="66">
        <f>SUMIFS('State Generation Costs Calcs'!O105:O155,'State Generation Costs Calcs'!$A$105:$A$155,About!$B$2)*About!$A$52</f>
        <v>44.880826616269246</v>
      </c>
      <c r="P2" s="66">
        <f>SUMIFS('State Generation Costs Calcs'!P105:P155,'State Generation Costs Calcs'!$A$105:$A$155,About!$B$2)*About!$A$52</f>
        <v>44.886900254840853</v>
      </c>
      <c r="Q2" s="66">
        <f>SUMIFS('State Generation Costs Calcs'!Q105:Q155,'State Generation Costs Calcs'!$A$105:$A$155,About!$B$2)*About!$A$52</f>
        <v>44.680932127309546</v>
      </c>
      <c r="R2" s="66">
        <f>SUMIFS('State Generation Costs Calcs'!R105:R155,'State Generation Costs Calcs'!$A$105:$A$155,About!$B$2)*About!$A$52</f>
        <v>43.990924904238419</v>
      </c>
      <c r="S2" s="66">
        <f>SUMIFS('State Generation Costs Calcs'!S105:S155,'State Generation Costs Calcs'!$A$105:$A$155,About!$B$2)*About!$A$52</f>
        <v>43.62110534612723</v>
      </c>
      <c r="T2" s="66">
        <f>SUMIFS('State Generation Costs Calcs'!T105:T155,'State Generation Costs Calcs'!$A$105:$A$155,About!$B$2)*About!$A$52</f>
        <v>43.262609942713837</v>
      </c>
      <c r="U2" s="66">
        <f>SUMIFS('State Generation Costs Calcs'!U105:U155,'State Generation Costs Calcs'!$A$105:$A$155,About!$B$2)*About!$A$52</f>
        <v>43.332638680838805</v>
      </c>
      <c r="V2" s="66">
        <f>SUMIFS('State Generation Costs Calcs'!V105:V155,'State Generation Costs Calcs'!$A$105:$A$155,About!$B$2)*About!$A$52</f>
        <v>43.014830129530282</v>
      </c>
      <c r="W2" s="66">
        <f>SUMIFS('State Generation Costs Calcs'!W105:W155,'State Generation Costs Calcs'!$A$105:$A$155,About!$B$2)*About!$A$52</f>
        <v>42.462098549315805</v>
      </c>
      <c r="X2" s="66">
        <f>SUMIFS('State Generation Costs Calcs'!X105:X155,'State Generation Costs Calcs'!$A$105:$A$155,About!$B$2)*About!$A$52</f>
        <v>42.197531382869229</v>
      </c>
      <c r="Y2" s="66">
        <f>SUMIFS('State Generation Costs Calcs'!Y105:Y155,'State Generation Costs Calcs'!$A$105:$A$155,About!$B$2)*About!$A$52</f>
        <v>41.928266743429383</v>
      </c>
      <c r="Z2" s="66">
        <f>SUMIFS('State Generation Costs Calcs'!Z105:Z155,'State Generation Costs Calcs'!$A$105:$A$155,About!$B$2)*About!$A$52</f>
        <v>41.636866191674386</v>
      </c>
      <c r="AA2" s="66">
        <f>SUMIFS('State Generation Costs Calcs'!AA105:AA155,'State Generation Costs Calcs'!$A$105:$A$155,About!$B$2)*About!$A$52</f>
        <v>41.597952597298459</v>
      </c>
      <c r="AB2" s="66">
        <f>SUMIFS('State Generation Costs Calcs'!AB105:AB155,'State Generation Costs Calcs'!$A$105:$A$155,About!$B$2)*About!$A$52</f>
        <v>41.416259435312398</v>
      </c>
      <c r="AC2" s="66">
        <f>SUMIFS('State Generation Costs Calcs'!AC105:AC155,'State Generation Costs Calcs'!$A$105:$A$155,About!$B$2)*About!$A$52</f>
        <v>41.216065035776225</v>
      </c>
      <c r="AD2" s="66">
        <f>SUMIFS('State Generation Costs Calcs'!AD105:AD155,'State Generation Costs Calcs'!$A$105:$A$155,About!$B$2)*About!$A$52</f>
        <v>41.348914038312657</v>
      </c>
      <c r="AE2" s="66">
        <f>SUMIFS('State Generation Costs Calcs'!AE105:AE155,'State Generation Costs Calcs'!$A$105:$A$155,About!$B$2)*About!$A$52</f>
        <v>41.272753518468697</v>
      </c>
      <c r="AF2" s="66">
        <f>SUMIFS('State Generation Costs Calcs'!AF105:AF155,'State Generation Costs Calcs'!$A$105:$A$155,About!$B$2)*About!$A$52</f>
        <v>41.145274888683971</v>
      </c>
      <c r="AG2" s="66">
        <f>SUMIFS('State Generation Costs Calcs'!AG105:AG155,'State Generation Costs Calcs'!$A$105:$A$155,About!$B$2)*About!$A$52</f>
        <v>41.187599679579996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51.581582595951701</v>
      </c>
      <c r="C2" s="67">
        <f>SUMIFS('State Generation Costs Calcs'!C105:C155,'State Generation Costs Calcs'!$A$105:$A$155,About!$B$2)*About!$A$52</f>
        <v>49.01134471527515</v>
      </c>
      <c r="D2" s="67">
        <f>SUMIFS('State Generation Costs Calcs'!D105:D155,'State Generation Costs Calcs'!$A$105:$A$155,About!$B$2)*About!$A$52</f>
        <v>48.569308832867243</v>
      </c>
      <c r="E2" s="67">
        <f>SUMIFS('State Generation Costs Calcs'!E105:E155,'State Generation Costs Calcs'!$A$105:$A$155,About!$B$2)*About!$A$52</f>
        <v>47.865282496264889</v>
      </c>
      <c r="F2" s="67">
        <f>SUMIFS('State Generation Costs Calcs'!F105:F155,'State Generation Costs Calcs'!$A$105:$A$155,About!$B$2)*About!$A$52</f>
        <v>47.248452953001674</v>
      </c>
      <c r="G2" s="67">
        <f>SUMIFS('State Generation Costs Calcs'!G105:G155,'State Generation Costs Calcs'!$A$105:$A$155,About!$B$2)*About!$A$52</f>
        <v>47.329702693152022</v>
      </c>
      <c r="H2" s="67">
        <f>SUMIFS('State Generation Costs Calcs'!H105:H155,'State Generation Costs Calcs'!$A$105:$A$155,About!$B$2)*About!$A$52</f>
        <v>47.732659573787814</v>
      </c>
      <c r="I2" s="67">
        <f>SUMIFS('State Generation Costs Calcs'!I105:I155,'State Generation Costs Calcs'!$A$105:$A$155,About!$B$2)*About!$A$52</f>
        <v>48.085195875021434</v>
      </c>
      <c r="J2" s="67">
        <f>SUMIFS('State Generation Costs Calcs'!J105:J155,'State Generation Costs Calcs'!$A$105:$A$155,About!$B$2)*About!$A$52</f>
        <v>48.201416892262714</v>
      </c>
      <c r="K2" s="67">
        <f>SUMIFS('State Generation Costs Calcs'!K105:K155,'State Generation Costs Calcs'!$A$105:$A$155,About!$B$2)*About!$A$52</f>
        <v>47.547083108427522</v>
      </c>
      <c r="L2" s="67">
        <f>SUMIFS('State Generation Costs Calcs'!L105:L155,'State Generation Costs Calcs'!$A$105:$A$155,About!$B$2)*About!$A$52</f>
        <v>46.833438945518161</v>
      </c>
      <c r="M2" s="67">
        <f>SUMIFS('State Generation Costs Calcs'!M105:M155,'State Generation Costs Calcs'!$A$105:$A$155,About!$B$2)*About!$A$52</f>
        <v>46.300619554515599</v>
      </c>
      <c r="N2" s="67">
        <f>SUMIFS('State Generation Costs Calcs'!N105:N155,'State Generation Costs Calcs'!$A$105:$A$155,About!$B$2)*About!$A$52</f>
        <v>45.569900539128206</v>
      </c>
      <c r="O2" s="67">
        <f>SUMIFS('State Generation Costs Calcs'!O105:O155,'State Generation Costs Calcs'!$A$105:$A$155,About!$B$2)*About!$A$52</f>
        <v>44.880826616269246</v>
      </c>
      <c r="P2" s="67">
        <f>SUMIFS('State Generation Costs Calcs'!P105:P155,'State Generation Costs Calcs'!$A$105:$A$155,About!$B$2)*About!$A$52</f>
        <v>44.886900254840853</v>
      </c>
      <c r="Q2" s="67">
        <f>SUMIFS('State Generation Costs Calcs'!Q105:Q155,'State Generation Costs Calcs'!$A$105:$A$155,About!$B$2)*About!$A$52</f>
        <v>44.680932127309546</v>
      </c>
      <c r="R2" s="67">
        <f>SUMIFS('State Generation Costs Calcs'!R105:R155,'State Generation Costs Calcs'!$A$105:$A$155,About!$B$2)*About!$A$52</f>
        <v>43.990924904238419</v>
      </c>
      <c r="S2" s="67">
        <f>SUMIFS('State Generation Costs Calcs'!S105:S155,'State Generation Costs Calcs'!$A$105:$A$155,About!$B$2)*About!$A$52</f>
        <v>43.62110534612723</v>
      </c>
      <c r="T2" s="67">
        <f>SUMIFS('State Generation Costs Calcs'!T105:T155,'State Generation Costs Calcs'!$A$105:$A$155,About!$B$2)*About!$A$52</f>
        <v>43.262609942713837</v>
      </c>
      <c r="U2" s="67">
        <f>SUMIFS('State Generation Costs Calcs'!U105:U155,'State Generation Costs Calcs'!$A$105:$A$155,About!$B$2)*About!$A$52</f>
        <v>43.332638680838805</v>
      </c>
      <c r="V2" s="67">
        <f>SUMIFS('State Generation Costs Calcs'!V105:V155,'State Generation Costs Calcs'!$A$105:$A$155,About!$B$2)*About!$A$52</f>
        <v>43.014830129530282</v>
      </c>
      <c r="W2" s="67">
        <f>SUMIFS('State Generation Costs Calcs'!W105:W155,'State Generation Costs Calcs'!$A$105:$A$155,About!$B$2)*About!$A$52</f>
        <v>42.462098549315805</v>
      </c>
      <c r="X2" s="67">
        <f>SUMIFS('State Generation Costs Calcs'!X105:X155,'State Generation Costs Calcs'!$A$105:$A$155,About!$B$2)*About!$A$52</f>
        <v>42.197531382869229</v>
      </c>
      <c r="Y2" s="67">
        <f>SUMIFS('State Generation Costs Calcs'!Y105:Y155,'State Generation Costs Calcs'!$A$105:$A$155,About!$B$2)*About!$A$52</f>
        <v>41.928266743429383</v>
      </c>
      <c r="Z2" s="67">
        <f>SUMIFS('State Generation Costs Calcs'!Z105:Z155,'State Generation Costs Calcs'!$A$105:$A$155,About!$B$2)*About!$A$52</f>
        <v>41.636866191674386</v>
      </c>
      <c r="AA2" s="67">
        <f>SUMIFS('State Generation Costs Calcs'!AA105:AA155,'State Generation Costs Calcs'!$A$105:$A$155,About!$B$2)*About!$A$52</f>
        <v>41.597952597298459</v>
      </c>
      <c r="AB2" s="67">
        <f>SUMIFS('State Generation Costs Calcs'!AB105:AB155,'State Generation Costs Calcs'!$A$105:$A$155,About!$B$2)*About!$A$52</f>
        <v>41.416259435312398</v>
      </c>
      <c r="AC2" s="67">
        <f>SUMIFS('State Generation Costs Calcs'!AC105:AC155,'State Generation Costs Calcs'!$A$105:$A$155,About!$B$2)*About!$A$52</f>
        <v>41.216065035776225</v>
      </c>
      <c r="AD2" s="67">
        <f>SUMIFS('State Generation Costs Calcs'!AD105:AD155,'State Generation Costs Calcs'!$A$105:$A$155,About!$B$2)*About!$A$52</f>
        <v>41.348914038312657</v>
      </c>
      <c r="AE2" s="67">
        <f>SUMIFS('State Generation Costs Calcs'!AE105:AE155,'State Generation Costs Calcs'!$A$105:$A$155,About!$B$2)*About!$A$52</f>
        <v>41.272753518468697</v>
      </c>
      <c r="AF2" s="67">
        <f>SUMIFS('State Generation Costs Calcs'!AF105:AF155,'State Generation Costs Calcs'!$A$105:$A$155,About!$B$2)*About!$A$52</f>
        <v>41.145274888683971</v>
      </c>
      <c r="AG2" s="67">
        <f>SUMIFS('State Generation Costs Calcs'!AG105:AG155,'State Generation Costs Calcs'!$A$105:$A$155,About!$B$2)*About!$A$52</f>
        <v>41.187599679579996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2021-07-27T21:20:30Z</dcterms:modified>
</cp:coreProperties>
</file>