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BCDTRtSY\"/>
    </mc:Choice>
  </mc:AlternateContent>
  <xr:revisionPtr revIDLastSave="0" documentId="8_{551CF4A0-345A-4E78-A414-DB4F061C3496}"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F6" i="61"/>
  <c r="E10" i="61"/>
  <c r="E6" i="61"/>
  <c r="E3" i="61"/>
  <c r="F5" i="61"/>
  <c r="E9" i="61"/>
  <c r="F12" i="61"/>
  <c r="F8" i="61"/>
  <c r="F4" i="6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4" i="61" l="1"/>
  <c r="G10" i="6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L3" i="62" l="1"/>
  <c r="L3" i="23" s="1"/>
  <c r="T3" i="62"/>
  <c r="T3" i="23" s="1"/>
  <c r="AB3" i="62"/>
  <c r="AB3" i="23" s="1"/>
  <c r="N3" i="62"/>
  <c r="N3" i="23" s="1"/>
  <c r="G3" i="62"/>
  <c r="G3" i="23" s="1"/>
  <c r="AE3" i="62"/>
  <c r="AE3" i="23" s="1"/>
  <c r="H3" i="62"/>
  <c r="H3" i="23" s="1"/>
  <c r="AF3" i="62"/>
  <c r="AF3" i="23" s="1"/>
  <c r="M3" i="62"/>
  <c r="M3" i="23" s="1"/>
  <c r="U3" i="62"/>
  <c r="U3" i="23" s="1"/>
  <c r="AC3" i="62"/>
  <c r="AC3" i="23" s="1"/>
  <c r="F3" i="62"/>
  <c r="F3" i="23" s="1"/>
  <c r="AD3" i="62"/>
  <c r="AD3" i="23" s="1"/>
  <c r="W3" i="62"/>
  <c r="W3" i="23" s="1"/>
  <c r="X3" i="62"/>
  <c r="X3" i="23" s="1"/>
  <c r="V3" i="62"/>
  <c r="V3" i="23" s="1"/>
  <c r="O3" i="62"/>
  <c r="O3" i="23" s="1"/>
  <c r="P3" i="62"/>
  <c r="P3" i="23" s="1"/>
  <c r="I3" i="62"/>
  <c r="I3" i="23" s="1"/>
  <c r="AA3" i="62"/>
  <c r="AA3" i="23" s="1"/>
  <c r="J3" i="62"/>
  <c r="J3" i="23" s="1"/>
  <c r="E3" i="62"/>
  <c r="E3" i="23" s="1"/>
  <c r="K3" i="62"/>
  <c r="K3" i="23" s="1"/>
  <c r="Q3" i="62"/>
  <c r="Q3" i="23" s="1"/>
  <c r="R3" i="62"/>
  <c r="R3" i="23" s="1"/>
  <c r="S3" i="62"/>
  <c r="S3" i="23" s="1"/>
  <c r="Y3" i="62"/>
  <c r="Y3" i="23" s="1"/>
  <c r="D3" i="23"/>
  <c r="Z3" i="62"/>
  <c r="Z3" i="23" s="1"/>
  <c r="D2" i="62"/>
  <c r="D2" i="63"/>
  <c r="D4" i="62"/>
  <c r="D4" i="63"/>
  <c r="L3" i="63"/>
  <c r="L3" i="24" s="1"/>
  <c r="T3" i="63"/>
  <c r="T3" i="24" s="1"/>
  <c r="AB3" i="63"/>
  <c r="AB3" i="24" s="1"/>
  <c r="F3" i="63"/>
  <c r="F3" i="24" s="1"/>
  <c r="AD3" i="63"/>
  <c r="AD3" i="24" s="1"/>
  <c r="W3" i="63"/>
  <c r="W3" i="24" s="1"/>
  <c r="AE3" i="63"/>
  <c r="AE3" i="24" s="1"/>
  <c r="E3" i="63"/>
  <c r="E3" i="24" s="1"/>
  <c r="M3" i="63"/>
  <c r="M3" i="24" s="1"/>
  <c r="U3" i="63"/>
  <c r="U3" i="24" s="1"/>
  <c r="AC3" i="63"/>
  <c r="AC3" i="24" s="1"/>
  <c r="N3" i="63"/>
  <c r="N3" i="24" s="1"/>
  <c r="G3" i="63"/>
  <c r="G3" i="24" s="1"/>
  <c r="V3" i="63"/>
  <c r="V3" i="24" s="1"/>
  <c r="O3" i="63"/>
  <c r="O3" i="24" s="1"/>
  <c r="D3" i="24"/>
  <c r="S3" i="63"/>
  <c r="S3" i="24" s="1"/>
  <c r="H3" i="63"/>
  <c r="H3" i="24" s="1"/>
  <c r="X3" i="63"/>
  <c r="X3" i="24" s="1"/>
  <c r="Y3" i="63"/>
  <c r="Y3" i="24" s="1"/>
  <c r="AA3" i="63"/>
  <c r="AA3" i="24" s="1"/>
  <c r="P3" i="63"/>
  <c r="P3" i="24" s="1"/>
  <c r="I3" i="63"/>
  <c r="I3" i="24" s="1"/>
  <c r="J3" i="63"/>
  <c r="J3" i="24" s="1"/>
  <c r="Z3" i="63"/>
  <c r="Z3" i="24" s="1"/>
  <c r="K3" i="63"/>
  <c r="K3" i="24" s="1"/>
  <c r="AF3" i="63"/>
  <c r="AF3" i="24" s="1"/>
  <c r="Q3" i="63"/>
  <c r="Q3" i="24" s="1"/>
  <c r="R3" i="63"/>
  <c r="R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D2" i="24" l="1"/>
  <c r="I2" i="63"/>
  <c r="I2" i="24" s="1"/>
  <c r="Q2" i="63"/>
  <c r="Q2" i="24" s="1"/>
  <c r="Y2" i="63"/>
  <c r="Y2" i="24" s="1"/>
  <c r="E2" i="63"/>
  <c r="E2" i="24" s="1"/>
  <c r="K2" i="63"/>
  <c r="K2" i="24" s="1"/>
  <c r="AA2" i="63"/>
  <c r="AA2" i="24" s="1"/>
  <c r="L2" i="63"/>
  <c r="L2" i="24" s="1"/>
  <c r="AB2" i="63"/>
  <c r="AB2" i="24" s="1"/>
  <c r="M2" i="63"/>
  <c r="M2" i="24" s="1"/>
  <c r="J2" i="63"/>
  <c r="J2" i="24" s="1"/>
  <c r="R2" i="63"/>
  <c r="R2" i="24" s="1"/>
  <c r="Z2" i="63"/>
  <c r="Z2" i="24" s="1"/>
  <c r="U2" i="63"/>
  <c r="U2" i="24" s="1"/>
  <c r="S2" i="63"/>
  <c r="S2" i="24" s="1"/>
  <c r="T2" i="63"/>
  <c r="T2" i="24" s="1"/>
  <c r="AC2" i="63"/>
  <c r="AC2" i="24" s="1"/>
  <c r="N2" i="63"/>
  <c r="N2" i="24" s="1"/>
  <c r="AF2" i="63"/>
  <c r="AF2" i="24" s="1"/>
  <c r="P2" i="63"/>
  <c r="P2" i="24" s="1"/>
  <c r="W2" i="63"/>
  <c r="W2" i="24" s="1"/>
  <c r="O2" i="63"/>
  <c r="O2" i="24" s="1"/>
  <c r="X2" i="63"/>
  <c r="X2" i="24" s="1"/>
  <c r="V2" i="63"/>
  <c r="V2" i="24" s="1"/>
  <c r="F2" i="63"/>
  <c r="F2" i="24" s="1"/>
  <c r="G2" i="63"/>
  <c r="G2" i="24" s="1"/>
  <c r="AD2" i="63"/>
  <c r="AD2" i="24" s="1"/>
  <c r="H2" i="63"/>
  <c r="H2" i="24" s="1"/>
  <c r="AE2" i="63"/>
  <c r="AE2" i="24" s="1"/>
  <c r="F4" i="62"/>
  <c r="F4" i="23" s="1"/>
  <c r="G4" i="62"/>
  <c r="G4" i="23" s="1"/>
  <c r="H4" i="62"/>
  <c r="H4" i="23" s="1"/>
  <c r="P4" i="62"/>
  <c r="P4" i="23" s="1"/>
  <c r="X4" i="62"/>
  <c r="X4" i="23" s="1"/>
  <c r="AF4" i="62"/>
  <c r="AF4" i="23" s="1"/>
  <c r="D4" i="23"/>
  <c r="Z4" i="62"/>
  <c r="Z4" i="23" s="1"/>
  <c r="K4" i="62"/>
  <c r="K4" i="23" s="1"/>
  <c r="AB4" i="62"/>
  <c r="AB4" i="23" s="1"/>
  <c r="I4" i="62"/>
  <c r="I4" i="23" s="1"/>
  <c r="Q4" i="62"/>
  <c r="Q4" i="23" s="1"/>
  <c r="Y4" i="62"/>
  <c r="Y4" i="23" s="1"/>
  <c r="E4" i="62"/>
  <c r="E4" i="23" s="1"/>
  <c r="R4" i="62"/>
  <c r="R4" i="23" s="1"/>
  <c r="AA4" i="62"/>
  <c r="AA4" i="23" s="1"/>
  <c r="T4" i="62"/>
  <c r="T4" i="23" s="1"/>
  <c r="J4" i="62"/>
  <c r="J4" i="23" s="1"/>
  <c r="S4" i="62"/>
  <c r="S4" i="23" s="1"/>
  <c r="L4" i="62"/>
  <c r="L4" i="23" s="1"/>
  <c r="M4" i="62"/>
  <c r="M4" i="23" s="1"/>
  <c r="AE4" i="62"/>
  <c r="AE4" i="23" s="1"/>
  <c r="W4" i="62"/>
  <c r="W4" i="23" s="1"/>
  <c r="N4" i="62"/>
  <c r="N4" i="23" s="1"/>
  <c r="O4" i="62"/>
  <c r="O4" i="23" s="1"/>
  <c r="U4" i="62"/>
  <c r="U4" i="23" s="1"/>
  <c r="V4" i="62"/>
  <c r="V4" i="23" s="1"/>
  <c r="AC4" i="62"/>
  <c r="AC4" i="23" s="1"/>
  <c r="AD4" i="62"/>
  <c r="AD4" i="23" s="1"/>
  <c r="H2" i="62"/>
  <c r="H2" i="23" s="1"/>
  <c r="P2" i="62"/>
  <c r="P2" i="23" s="1"/>
  <c r="X2" i="62"/>
  <c r="X2" i="23" s="1"/>
  <c r="AF2" i="62"/>
  <c r="AF2" i="23" s="1"/>
  <c r="Z2" i="62"/>
  <c r="Z2" i="23" s="1"/>
  <c r="S2" i="62"/>
  <c r="S2" i="23" s="1"/>
  <c r="L2" i="62"/>
  <c r="L2" i="23" s="1"/>
  <c r="T2" i="62"/>
  <c r="T2" i="23" s="1"/>
  <c r="D2" i="23"/>
  <c r="I2" i="62"/>
  <c r="I2" i="23" s="1"/>
  <c r="Q2" i="62"/>
  <c r="Q2" i="23" s="1"/>
  <c r="Y2" i="62"/>
  <c r="Y2" i="23" s="1"/>
  <c r="E2" i="62"/>
  <c r="E2" i="23" s="1"/>
  <c r="J2" i="62"/>
  <c r="J2" i="23" s="1"/>
  <c r="R2" i="62"/>
  <c r="R2" i="23" s="1"/>
  <c r="K2" i="62"/>
  <c r="K2" i="23" s="1"/>
  <c r="AA2" i="62"/>
  <c r="AA2" i="23" s="1"/>
  <c r="AB2" i="62"/>
  <c r="AB2" i="23" s="1"/>
  <c r="V2" i="62"/>
  <c r="V2" i="23" s="1"/>
  <c r="M2" i="62"/>
  <c r="M2" i="23" s="1"/>
  <c r="W2" i="62"/>
  <c r="W2" i="23" s="1"/>
  <c r="F2" i="62"/>
  <c r="F2" i="23" s="1"/>
  <c r="AE2" i="62"/>
  <c r="AE2" i="23" s="1"/>
  <c r="AC2" i="62"/>
  <c r="AC2" i="23" s="1"/>
  <c r="G2" i="62"/>
  <c r="G2" i="23" s="1"/>
  <c r="AD2" i="62"/>
  <c r="AD2" i="23" s="1"/>
  <c r="N2" i="62"/>
  <c r="N2" i="23" s="1"/>
  <c r="O2" i="62"/>
  <c r="O2" i="23" s="1"/>
  <c r="U2" i="62"/>
  <c r="U2" i="23" s="1"/>
  <c r="AF4" i="63"/>
  <c r="AF4" i="24" s="1"/>
  <c r="S4" i="63"/>
  <c r="S4" i="24" s="1"/>
  <c r="Q4" i="63"/>
  <c r="Q4" i="24" s="1"/>
  <c r="K4" i="63"/>
  <c r="K4" i="24" s="1"/>
  <c r="I4" i="63"/>
  <c r="I4" i="24" s="1"/>
  <c r="Y4" i="63"/>
  <c r="Y4" i="24" s="1"/>
  <c r="D4" i="24"/>
  <c r="E4" i="63"/>
  <c r="E4" i="24" s="1"/>
  <c r="AA4" i="63"/>
  <c r="AA4" i="24" s="1"/>
  <c r="J4" i="63"/>
  <c r="J4" i="24" s="1"/>
  <c r="AC4" i="63"/>
  <c r="AC4" i="24" s="1"/>
  <c r="AE4" i="63"/>
  <c r="AE4" i="24" s="1"/>
  <c r="H4" i="63"/>
  <c r="H4" i="24" s="1"/>
  <c r="Z4" i="63"/>
  <c r="Z4" i="24" s="1"/>
  <c r="V4" i="63"/>
  <c r="V4" i="24" s="1"/>
  <c r="W4" i="63"/>
  <c r="W4" i="24" s="1"/>
  <c r="R4" i="63"/>
  <c r="R4" i="24" s="1"/>
  <c r="F4" i="63"/>
  <c r="F4" i="24" s="1"/>
  <c r="N4" i="63"/>
  <c r="N4" i="24" s="1"/>
  <c r="P4" i="63"/>
  <c r="P4" i="24" s="1"/>
  <c r="L4" i="63"/>
  <c r="L4" i="24" s="1"/>
  <c r="T4" i="63"/>
  <c r="T4" i="24" s="1"/>
  <c r="AB4" i="63"/>
  <c r="AB4" i="24" s="1"/>
  <c r="G4" i="63"/>
  <c r="G4" i="24" s="1"/>
  <c r="AD4" i="63"/>
  <c r="AD4" i="24" s="1"/>
  <c r="M4" i="63"/>
  <c r="M4" i="24" s="1"/>
  <c r="X4" i="63"/>
  <c r="X4" i="24" s="1"/>
  <c r="O4" i="63"/>
  <c r="O4" i="24" s="1"/>
  <c r="U4" i="63"/>
  <c r="U4"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<sst xmlns="http://schemas.openxmlformats.org/spreadsheetml/2006/main" count="53128" uniqueCount="4272">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</sst>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4255</v>
      </c>
      <c r="C1" s="104">
        <v>45660</v>
      </c>
      <c r="E1" s="106" t="s">
        <v>3851</v>
      </c>
      <c r="F1" s="106" t="s">
        <v>3851</v>
      </c>
    </row>
    <row r="2" spans="1:6">
      <c r="B2" t="str">
        <f>LOOKUP(B1,E2:F51,F2:F51)</f>
        <v>SD</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SD</v>
      </c>
    </row>
    <row r="2" spans="1:8">
      <c r="E2">
        <v>2021</v>
      </c>
      <c r="F2">
        <v>2022</v>
      </c>
      <c r="G2" t="s">
        <v>4265</v>
      </c>
      <c r="H2" t="s">
        <v>4266</v>
      </c>
    </row>
    <row r="3" spans="1:8">
      <c r="A3" t="s">
        <v>4105</v>
      </c>
      <c r="C3" t="s">
        <v>4195</v>
      </c>
      <c r="D3" t="s">
        <v>4196</v>
      </c>
      <c r="E3" s="107">
        <f>SUMIFS('SEDS 2022'!F:F,'SEDS 2022'!$C:$C,$A3,'SEDS 2022'!$B:$B,$A$1)</f>
        <v>102514</v>
      </c>
      <c r="F3" s="107">
        <f>SUMIFS('SEDS 2022'!G:G,'SEDS 2022'!$C:$C,$A3,'SEDS 2022'!$B:$B,$A$1)</f>
        <v>101986</v>
      </c>
      <c r="G3" s="82">
        <f>F3/E3</f>
        <v>0.99484948397292072</v>
      </c>
    </row>
    <row r="4" spans="1:8">
      <c r="A4" t="s">
        <v>3864</v>
      </c>
      <c r="C4" t="s">
        <v>4197</v>
      </c>
      <c r="D4" t="s">
        <v>4198</v>
      </c>
      <c r="E4" s="107">
        <f>SUMIFS('SEDS 2022'!F:F,'SEDS 2022'!$C:$C,$A4,'SEDS 2022'!$B:$B,$A$1)</f>
        <v>1029</v>
      </c>
      <c r="F4" s="107">
        <f>SUMIFS('SEDS 2022'!G:G,'SEDS 2022'!$C:$C,$A4,'SEDS 2022'!$B:$B,$A$1)</f>
        <v>1028</v>
      </c>
      <c r="G4" s="82">
        <f t="shared" ref="G4:G12" si="0">F4/E4</f>
        <v>0.99902818270165206</v>
      </c>
    </row>
    <row r="5" spans="1:8">
      <c r="A5" t="s">
        <v>3909</v>
      </c>
      <c r="C5" t="s">
        <v>4199</v>
      </c>
      <c r="D5" t="s">
        <v>4200</v>
      </c>
      <c r="E5" s="107">
        <f>SUMIFS('SEDS 2022'!F:F,'SEDS 2022'!$C:$C,$A5,'SEDS 2022'!$B:$B,$A$1)</f>
        <v>4140</v>
      </c>
      <c r="F5" s="107">
        <f>SUMIFS('SEDS 2022'!G:G,'SEDS 2022'!$C:$C,$A5,'SEDS 2022'!$B:$B,$A$1)</f>
        <v>4102</v>
      </c>
      <c r="G5" s="82">
        <f t="shared" si="0"/>
        <v>0.99082125603864735</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4039</v>
      </c>
      <c r="F8" s="107">
        <f>SUMIFS('SEDS 2022'!G:G,'SEDS 2022'!$C:$C,$A8,'SEDS 2022'!$B:$B,$A$1)</f>
        <v>4240</v>
      </c>
      <c r="G8" s="82">
        <f t="shared" si="0"/>
        <v>1.0497647932656597</v>
      </c>
      <c r="H8" t="s">
        <v>122</v>
      </c>
    </row>
    <row r="9" spans="1:8">
      <c r="A9" t="s">
        <v>4055</v>
      </c>
      <c r="C9" t="s">
        <v>4207</v>
      </c>
      <c r="D9" t="s">
        <v>4208</v>
      </c>
      <c r="E9" s="107">
        <f>SUMIFS('SEDS 2022'!F:F,'SEDS 2022'!$C:$C,$A9,'SEDS 2022'!$B:$B,$A$1)</f>
        <v>11</v>
      </c>
      <c r="F9" s="107">
        <f>SUMIFS('SEDS 2022'!G:G,'SEDS 2022'!$C:$C,$A9,'SEDS 2022'!$B:$B,$A$1)</f>
        <v>25</v>
      </c>
      <c r="G9" s="82">
        <f t="shared" si="0"/>
        <v>2.2727272727272729</v>
      </c>
    </row>
    <row r="10" spans="1:8">
      <c r="A10" t="s">
        <v>4004</v>
      </c>
      <c r="C10" t="s">
        <v>4209</v>
      </c>
      <c r="D10" t="s">
        <v>4210</v>
      </c>
      <c r="E10" s="107">
        <f>SUMIFS('SEDS 2022'!F:F,'SEDS 2022'!$C:$C,$A10,'SEDS 2022'!$B:$B,$A$1)</f>
        <v>6249</v>
      </c>
      <c r="F10" s="107">
        <f>SUMIFS('SEDS 2022'!G:G,'SEDS 2022'!$C:$C,$A10,'SEDS 2022'!$B:$B,$A$1)</f>
        <v>6676</v>
      </c>
      <c r="G10" s="82">
        <f t="shared" si="0"/>
        <v>1.0683309329492718</v>
      </c>
    </row>
    <row r="11" spans="1:8">
      <c r="A11" t="s">
        <v>3892</v>
      </c>
      <c r="C11" t="s">
        <v>4211</v>
      </c>
      <c r="D11" t="s">
        <v>4212</v>
      </c>
      <c r="E11" s="107">
        <f>SUMIFS('SEDS 2022'!F:F,'SEDS 2022'!$C:$C,$A11,'SEDS 2022'!$B:$B,$A$1)</f>
        <v>33615</v>
      </c>
      <c r="F11" s="107">
        <f>SUMIFS('SEDS 2022'!G:G,'SEDS 2022'!$C:$C,$A11,'SEDS 2022'!$B:$B,$A$1)</f>
        <v>33627</v>
      </c>
      <c r="G11" s="82">
        <f t="shared" si="0"/>
        <v>1.0003569834895136</v>
      </c>
      <c r="H11" t="s">
        <v>124</v>
      </c>
    </row>
    <row r="12" spans="1:8">
      <c r="A12" t="s">
        <v>3993</v>
      </c>
      <c r="C12" t="s">
        <v>4213</v>
      </c>
      <c r="D12" t="s">
        <v>4214</v>
      </c>
      <c r="E12" s="107">
        <f>SUMIFS('SEDS 2022'!F:F,'SEDS 2022'!$C:$C,$A12,'SEDS 2022'!$B:$B,$A$1)</f>
        <v>57350</v>
      </c>
      <c r="F12" s="107">
        <f>SUMIFS('SEDS 2022'!G:G,'SEDS 2022'!$C:$C,$A12,'SEDS 2022'!$B:$B,$A$1)</f>
        <v>56123</v>
      </c>
      <c r="G12" s="82">
        <f t="shared" si="0"/>
        <v>0.97860505666957276</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0.97860505666957276</v>
      </c>
      <c r="E2">
        <f>$D$2*INDEX('AEO 2023 Table 7'!18:18,MATCH(E$1,'AEO 2023 Table 7'!1:1,0))/INDEX('AEO 2023 Table 7'!18:18,MATCH($D$1,'AEO 2023 Table 7'!1:1,0))</f>
        <v>0.99858839353698337</v>
      </c>
      <c r="F2">
        <f>$D$2*INDEX('AEO 2023 Table 7'!18:18,MATCH(F$1,'AEO 2023 Table 7'!1:1,0))/INDEX('AEO 2023 Table 7'!18:18,MATCH($D$1,'AEO 2023 Table 7'!1:1,0))</f>
        <v>1.0058670011086168</v>
      </c>
      <c r="G2">
        <f>$D$2*INDEX('AEO 2023 Table 7'!18:18,MATCH(G$1,'AEO 2023 Table 7'!1:1,0))/INDEX('AEO 2023 Table 7'!18:18,MATCH($D$1,'AEO 2023 Table 7'!1:1,0))</f>
        <v>1.0096025590075868</v>
      </c>
      <c r="H2">
        <f>$D$2*INDEX('AEO 2023 Table 7'!18:18,MATCH(H$1,'AEO 2023 Table 7'!1:1,0))/INDEX('AEO 2023 Table 7'!18:18,MATCH($D$1,'AEO 2023 Table 7'!1:1,0))</f>
        <v>1.0167883155413586</v>
      </c>
      <c r="I2">
        <f>$D$2*INDEX('AEO 2023 Table 7'!18:18,MATCH(I$1,'AEO 2023 Table 7'!1:1,0))/INDEX('AEO 2023 Table 7'!18:18,MATCH($D$1,'AEO 2023 Table 7'!1:1,0))</f>
        <v>1.026320811801428</v>
      </c>
      <c r="J2">
        <f>$D$2*INDEX('AEO 2023 Table 7'!18:18,MATCH(J$1,'AEO 2023 Table 7'!1:1,0))/INDEX('AEO 2023 Table 7'!18:18,MATCH($D$1,'AEO 2023 Table 7'!1:1,0))</f>
        <v>1.0351399925041691</v>
      </c>
      <c r="K2">
        <f>$D$2*INDEX('AEO 2023 Table 7'!18:18,MATCH(K$1,'AEO 2023 Table 7'!1:1,0))/INDEX('AEO 2023 Table 7'!18:18,MATCH($D$1,'AEO 2023 Table 7'!1:1,0))</f>
        <v>1.0420287093524148</v>
      </c>
      <c r="L2">
        <f>$D$2*INDEX('AEO 2023 Table 7'!18:18,MATCH(L$1,'AEO 2023 Table 7'!1:1,0))/INDEX('AEO 2023 Table 7'!18:18,MATCH($D$1,'AEO 2023 Table 7'!1:1,0))</f>
        <v>1.0472844219307413</v>
      </c>
      <c r="M2">
        <f>$D$2*INDEX('AEO 2023 Table 7'!18:18,MATCH(M$1,'AEO 2023 Table 7'!1:1,0))/INDEX('AEO 2023 Table 7'!18:18,MATCH($D$1,'AEO 2023 Table 7'!1:1,0))</f>
        <v>1.0517351439753977</v>
      </c>
      <c r="N2">
        <f>$D$2*INDEX('AEO 2023 Table 7'!18:18,MATCH(N$1,'AEO 2023 Table 7'!1:1,0))/INDEX('AEO 2023 Table 7'!18:18,MATCH($D$1,'AEO 2023 Table 7'!1:1,0))</f>
        <v>1.0554787687546396</v>
      </c>
      <c r="O2">
        <f>$D$2*INDEX('AEO 2023 Table 7'!18:18,MATCH(O$1,'AEO 2023 Table 7'!1:1,0))/INDEX('AEO 2023 Table 7'!18:18,MATCH($D$1,'AEO 2023 Table 7'!1:1,0))</f>
        <v>1.0608850598857025</v>
      </c>
      <c r="P2">
        <f>$D$2*INDEX('AEO 2023 Table 7'!18:18,MATCH(P$1,'AEO 2023 Table 7'!1:1,0))/INDEX('AEO 2023 Table 7'!18:18,MATCH($D$1,'AEO 2023 Table 7'!1:1,0))</f>
        <v>1.0677889017042341</v>
      </c>
      <c r="Q2">
        <f>$D$2*INDEX('AEO 2023 Table 7'!18:18,MATCH(Q$1,'AEO 2023 Table 7'!1:1,0))/INDEX('AEO 2023 Table 7'!18:18,MATCH($D$1,'AEO 2023 Table 7'!1:1,0))</f>
        <v>1.0740940425087278</v>
      </c>
      <c r="R2">
        <f>$D$2*INDEX('AEO 2023 Table 7'!18:18,MATCH(R$1,'AEO 2023 Table 7'!1:1,0))/INDEX('AEO 2023 Table 7'!18:18,MATCH($D$1,'AEO 2023 Table 7'!1:1,0))</f>
        <v>1.0792165703361918</v>
      </c>
      <c r="S2">
        <f>$D$2*INDEX('AEO 2023 Table 7'!18:18,MATCH(S$1,'AEO 2023 Table 7'!1:1,0))/INDEX('AEO 2023 Table 7'!18:18,MATCH($D$1,'AEO 2023 Table 7'!1:1,0))</f>
        <v>1.0851698009747217</v>
      </c>
      <c r="T2">
        <f>$D$2*INDEX('AEO 2023 Table 7'!18:18,MATCH(T$1,'AEO 2023 Table 7'!1:1,0))/INDEX('AEO 2023 Table 7'!18:18,MATCH($D$1,'AEO 2023 Table 7'!1:1,0))</f>
        <v>1.0918874361503115</v>
      </c>
      <c r="U2">
        <f>$D$2*INDEX('AEO 2023 Table 7'!18:18,MATCH(U$1,'AEO 2023 Table 7'!1:1,0))/INDEX('AEO 2023 Table 7'!18:18,MATCH($D$1,'AEO 2023 Table 7'!1:1,0))</f>
        <v>1.0986557404065826</v>
      </c>
      <c r="V2">
        <f>$D$2*INDEX('AEO 2023 Table 7'!18:18,MATCH(V$1,'AEO 2023 Table 7'!1:1,0))/INDEX('AEO 2023 Table 7'!18:18,MATCH($D$1,'AEO 2023 Table 7'!1:1,0))</f>
        <v>1.1063868397988936</v>
      </c>
      <c r="W2">
        <f>$D$2*INDEX('AEO 2023 Table 7'!18:18,MATCH(W$1,'AEO 2023 Table 7'!1:1,0))/INDEX('AEO 2023 Table 7'!18:18,MATCH($D$1,'AEO 2023 Table 7'!1:1,0))</f>
        <v>1.1143090194165619</v>
      </c>
      <c r="X2">
        <f>$D$2*INDEX('AEO 2023 Table 7'!18:18,MATCH(X$1,'AEO 2023 Table 7'!1:1,0))/INDEX('AEO 2023 Table 7'!18:18,MATCH($D$1,'AEO 2023 Table 7'!1:1,0))</f>
        <v>1.1225707572845354</v>
      </c>
      <c r="Y2">
        <f>$D$2*INDEX('AEO 2023 Table 7'!18:18,MATCH(Y$1,'AEO 2023 Table 7'!1:1,0))/INDEX('AEO 2023 Table 7'!18:18,MATCH($D$1,'AEO 2023 Table 7'!1:1,0))</f>
        <v>1.1305945270029967</v>
      </c>
      <c r="Z2">
        <f>$D$2*INDEX('AEO 2023 Table 7'!18:18,MATCH(Z$1,'AEO 2023 Table 7'!1:1,0))/INDEX('AEO 2023 Table 7'!18:18,MATCH($D$1,'AEO 2023 Table 7'!1:1,0))</f>
        <v>1.1389035723499952</v>
      </c>
      <c r="AA2">
        <f>$D$2*INDEX('AEO 2023 Table 7'!18:18,MATCH(AA$1,'AEO 2023 Table 7'!1:1,0))/INDEX('AEO 2023 Table 7'!18:18,MATCH($D$1,'AEO 2023 Table 7'!1:1,0))</f>
        <v>1.1477367019615028</v>
      </c>
      <c r="AB2">
        <f>$D$2*INDEX('AEO 2023 Table 7'!18:18,MATCH(AB$1,'AEO 2023 Table 7'!1:1,0))/INDEX('AEO 2023 Table 7'!18:18,MATCH($D$1,'AEO 2023 Table 7'!1:1,0))</f>
        <v>1.1579998236009634</v>
      </c>
      <c r="AC2">
        <f>$D$2*INDEX('AEO 2023 Table 7'!18:18,MATCH(AC$1,'AEO 2023 Table 7'!1:1,0))/INDEX('AEO 2023 Table 7'!18:18,MATCH($D$1,'AEO 2023 Table 7'!1:1,0))</f>
        <v>1.1690179385318928</v>
      </c>
      <c r="AD2">
        <f>$D$2*INDEX('AEO 2023 Table 7'!18:18,MATCH(AD$1,'AEO 2023 Table 7'!1:1,0))/INDEX('AEO 2023 Table 7'!18:18,MATCH($D$1,'AEO 2023 Table 7'!1:1,0))</f>
        <v>1.1803853588779583</v>
      </c>
      <c r="AE2">
        <f>$D$2*INDEX('AEO 2023 Table 7'!18:18,MATCH(AE$1,'AEO 2023 Table 7'!1:1,0))/INDEX('AEO 2023 Table 7'!18:18,MATCH($D$1,'AEO 2023 Table 7'!1:1,0))</f>
        <v>1.1919023493306808</v>
      </c>
      <c r="AF2">
        <f>$D$2*INDEX('AEO 2023 Table 7'!18:18,MATCH(AF$1,'AEO 2023 Table 7'!1:1,0))/INDEX('AEO 2023 Table 7'!18:18,MATCH($D$1,'AEO 2023 Table 7'!1:1,0))</f>
        <v>1.2044711211651478</v>
      </c>
    </row>
    <row r="3" spans="1:32">
      <c r="A3" t="s">
        <v>124</v>
      </c>
      <c r="B3">
        <f>INDEX('AEO 2021 Table 7'!22:22,MATCH(B$1,'AEO 2021 Table 7'!1:1,0))/INDEX('AEO 2021 Table 7'!22:22,MATCH(B$1,'AEO 2021 Table 7'!1:1,0))</f>
        <v>1</v>
      </c>
      <c r="C3">
        <v>1</v>
      </c>
      <c r="D3" s="108">
        <f>'seds growth'!G11</f>
        <v>1.0003569834895136</v>
      </c>
      <c r="E3">
        <f>$D$3*INDEX('AEO 2023 Table 7'!22:22,MATCH(E$1,'AEO 2023 Table 7'!1:1,0))/INDEX('AEO 2023 Table 7'!22:22,MATCH($D$1,'AEO 2023 Table 7'!1:1,0))</f>
        <v>1.0654021408819634</v>
      </c>
      <c r="F3">
        <f>$D$3*INDEX('AEO 2023 Table 7'!22:22,MATCH(F$1,'AEO 2023 Table 7'!1:1,0))/INDEX('AEO 2023 Table 7'!22:22,MATCH($D$1,'AEO 2023 Table 7'!1:1,0))</f>
        <v>1.1023776721875322</v>
      </c>
      <c r="G3">
        <f>$D$3*INDEX('AEO 2023 Table 7'!22:22,MATCH(G$1,'AEO 2023 Table 7'!1:1,0))/INDEX('AEO 2023 Table 7'!22:22,MATCH($D$1,'AEO 2023 Table 7'!1:1,0))</f>
        <v>1.1253128662816272</v>
      </c>
      <c r="H3">
        <f>$D$3*INDEX('AEO 2023 Table 7'!22:22,MATCH(H$1,'AEO 2023 Table 7'!1:1,0))/INDEX('AEO 2023 Table 7'!22:22,MATCH($D$1,'AEO 2023 Table 7'!1:1,0))</f>
        <v>1.1420462895679373</v>
      </c>
      <c r="I3">
        <f>$D$3*INDEX('AEO 2023 Table 7'!22:22,MATCH(I$1,'AEO 2023 Table 7'!1:1,0))/INDEX('AEO 2023 Table 7'!22:22,MATCH($D$1,'AEO 2023 Table 7'!1:1,0))</f>
        <v>1.1546005913730277</v>
      </c>
      <c r="J3">
        <f>$D$3*INDEX('AEO 2023 Table 7'!22:22,MATCH(J$1,'AEO 2023 Table 7'!1:1,0))/INDEX('AEO 2023 Table 7'!22:22,MATCH($D$1,'AEO 2023 Table 7'!1:1,0))</f>
        <v>1.1641879759751579</v>
      </c>
      <c r="K3">
        <f>$D$3*INDEX('AEO 2023 Table 7'!22:22,MATCH(K$1,'AEO 2023 Table 7'!1:1,0))/INDEX('AEO 2023 Table 7'!22:22,MATCH($D$1,'AEO 2023 Table 7'!1:1,0))</f>
        <v>1.1713538480758376</v>
      </c>
      <c r="L3">
        <f>$D$3*INDEX('AEO 2023 Table 7'!22:22,MATCH(L$1,'AEO 2023 Table 7'!1:1,0))/INDEX('AEO 2023 Table 7'!22:22,MATCH($D$1,'AEO 2023 Table 7'!1:1,0))</f>
        <v>1.1766282370605972</v>
      </c>
      <c r="M3">
        <f>$D$3*INDEX('AEO 2023 Table 7'!22:22,MATCH(M$1,'AEO 2023 Table 7'!1:1,0))/INDEX('AEO 2023 Table 7'!22:22,MATCH($D$1,'AEO 2023 Table 7'!1:1,0))</f>
        <v>1.1802530604428527</v>
      </c>
      <c r="N3">
        <f>$D$3*INDEX('AEO 2023 Table 7'!22:22,MATCH(N$1,'AEO 2023 Table 7'!1:1,0))/INDEX('AEO 2023 Table 7'!22:22,MATCH($D$1,'AEO 2023 Table 7'!1:1,0))</f>
        <v>1.183168749396124</v>
      </c>
      <c r="O3">
        <f>$D$3*INDEX('AEO 2023 Table 7'!22:22,MATCH(O$1,'AEO 2023 Table 7'!1:1,0))/INDEX('AEO 2023 Table 7'!22:22,MATCH($D$1,'AEO 2023 Table 7'!1:1,0))</f>
        <v>1.1857615339101952</v>
      </c>
      <c r="P3">
        <f>$D$3*INDEX('AEO 2023 Table 7'!22:22,MATCH(P$1,'AEO 2023 Table 7'!1:1,0))/INDEX('AEO 2023 Table 7'!22:22,MATCH($D$1,'AEO 2023 Table 7'!1:1,0))</f>
        <v>1.1882933416427532</v>
      </c>
      <c r="Q3">
        <f>$D$3*INDEX('AEO 2023 Table 7'!22:22,MATCH(Q$1,'AEO 2023 Table 7'!1:1,0))/INDEX('AEO 2023 Table 7'!22:22,MATCH($D$1,'AEO 2023 Table 7'!1:1,0))</f>
        <v>1.1903290517216041</v>
      </c>
      <c r="R3">
        <f>$D$3*INDEX('AEO 2023 Table 7'!22:22,MATCH(R$1,'AEO 2023 Table 7'!1:1,0))/INDEX('AEO 2023 Table 7'!22:22,MATCH($D$1,'AEO 2023 Table 7'!1:1,0))</f>
        <v>1.1920766613301348</v>
      </c>
      <c r="S3">
        <f>$D$3*INDEX('AEO 2023 Table 7'!22:22,MATCH(S$1,'AEO 2023 Table 7'!1:1,0))/INDEX('AEO 2023 Table 7'!22:22,MATCH($D$1,'AEO 2023 Table 7'!1:1,0))</f>
        <v>1.1935973068749406</v>
      </c>
      <c r="T3">
        <f>$D$3*INDEX('AEO 2023 Table 7'!22:22,MATCH(T$1,'AEO 2023 Table 7'!1:1,0))/INDEX('AEO 2023 Table 7'!22:22,MATCH($D$1,'AEO 2023 Table 7'!1:1,0))</f>
        <v>1.1943022682481965</v>
      </c>
      <c r="U3">
        <f>$D$3*INDEX('AEO 2023 Table 7'!22:22,MATCH(U$1,'AEO 2023 Table 7'!1:1,0))/INDEX('AEO 2023 Table 7'!22:22,MATCH($D$1,'AEO 2023 Table 7'!1:1,0))</f>
        <v>1.1945894166689179</v>
      </c>
      <c r="V3">
        <f>$D$3*INDEX('AEO 2023 Table 7'!22:22,MATCH(V$1,'AEO 2023 Table 7'!1:1,0))/INDEX('AEO 2023 Table 7'!22:22,MATCH($D$1,'AEO 2023 Table 7'!1:1,0))</f>
        <v>1.1945861101493518</v>
      </c>
      <c r="W3">
        <f>$D$3*INDEX('AEO 2023 Table 7'!22:22,MATCH(W$1,'AEO 2023 Table 7'!1:1,0))/INDEX('AEO 2023 Table 7'!22:22,MATCH($D$1,'AEO 2023 Table 7'!1:1,0))</f>
        <v>1.19428738891015</v>
      </c>
      <c r="X3">
        <f>$D$3*INDEX('AEO 2023 Table 7'!22:22,MATCH(X$1,'AEO 2023 Table 7'!1:1,0))/INDEX('AEO 2023 Table 7'!22:22,MATCH($D$1,'AEO 2023 Table 7'!1:1,0))</f>
        <v>1.1938351368460665</v>
      </c>
      <c r="Y3">
        <f>$D$3*INDEX('AEO 2023 Table 7'!22:22,MATCH(Y$1,'AEO 2023 Table 7'!1:1,0))/INDEX('AEO 2023 Table 7'!22:22,MATCH($D$1,'AEO 2023 Table 7'!1:1,0))</f>
        <v>1.1929605510190764</v>
      </c>
      <c r="Z3">
        <f>$D$3*INDEX('AEO 2023 Table 7'!22:22,MATCH(Z$1,'AEO 2023 Table 7'!1:1,0))/INDEX('AEO 2023 Table 7'!22:22,MATCH($D$1,'AEO 2023 Table 7'!1:1,0))</f>
        <v>1.1921093673693586</v>
      </c>
      <c r="AA3">
        <f>$D$3*INDEX('AEO 2023 Table 7'!22:22,MATCH(AA$1,'AEO 2023 Table 7'!1:1,0))/INDEX('AEO 2023 Table 7'!22:22,MATCH($D$1,'AEO 2023 Table 7'!1:1,0))</f>
        <v>1.1910939466124415</v>
      </c>
      <c r="AB3">
        <f>$D$3*INDEX('AEO 2023 Table 7'!22:22,MATCH(AB$1,'AEO 2023 Table 7'!1:1,0))/INDEX('AEO 2023 Table 7'!22:22,MATCH($D$1,'AEO 2023 Table 7'!1:1,0))</f>
        <v>1.190414827399862</v>
      </c>
      <c r="AC3">
        <f>$D$3*INDEX('AEO 2023 Table 7'!22:22,MATCH(AC$1,'AEO 2023 Table 7'!1:1,0))/INDEX('AEO 2023 Table 7'!22:22,MATCH($D$1,'AEO 2023 Table 7'!1:1,0))</f>
        <v>1.1892417825748764</v>
      </c>
      <c r="AD3">
        <f>$D$3*INDEX('AEO 2023 Table 7'!22:22,MATCH(AD$1,'AEO 2023 Table 7'!1:1,0))/INDEX('AEO 2023 Table 7'!22:22,MATCH($D$1,'AEO 2023 Table 7'!1:1,0))</f>
        <v>1.188167557077747</v>
      </c>
      <c r="AE3">
        <f>$D$3*INDEX('AEO 2023 Table 7'!22:22,MATCH(AE$1,'AEO 2023 Table 7'!1:1,0))/INDEX('AEO 2023 Table 7'!22:22,MATCH($D$1,'AEO 2023 Table 7'!1:1,0))</f>
        <v>1.1868829058156185</v>
      </c>
      <c r="AF3">
        <f>$D$3*INDEX('AEO 2023 Table 7'!22:22,MATCH(AF$1,'AEO 2023 Table 7'!1:1,0))/INDEX('AEO 2023 Table 7'!22:22,MATCH($D$1,'AEO 2023 Table 7'!1:1,0))</f>
        <v>1.1857631016565411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1.0497647932656597</v>
      </c>
      <c r="E4">
        <f>$D$4*'AEO 2023 Table 7'!G65/'AEO 2023 Table 7'!$F$65*'calibration multiplier'!$E$3</f>
        <v>1.1266804071589538</v>
      </c>
      <c r="F4">
        <f>$D$4*'AEO 2023 Table 7'!H65/'AEO 2023 Table 7'!$F$65*'calibration multiplier'!$E$3</f>
        <v>1.142798752717475</v>
      </c>
      <c r="G4">
        <f>$D$4*'AEO 2023 Table 7'!I65/'AEO 2023 Table 7'!$F$65*'calibration multiplier'!$E$3</f>
        <v>1.1450115373244167</v>
      </c>
      <c r="H4">
        <f>$D$4*'AEO 2023 Table 7'!J65/'AEO 2023 Table 7'!$F$65*'calibration multiplier'!$E$3</f>
        <v>1.1595388353185696</v>
      </c>
      <c r="I4">
        <f>$D$4*'AEO 2023 Table 7'!K65/'AEO 2023 Table 7'!$F$65*'calibration multiplier'!$E$3</f>
        <v>1.1738945938154339</v>
      </c>
      <c r="J4">
        <f>$D$4*'AEO 2023 Table 7'!L65/'AEO 2023 Table 7'!$F$65*'calibration multiplier'!$E$3</f>
        <v>1.1852525310540107</v>
      </c>
      <c r="K4">
        <f>$D$4*'AEO 2023 Table 7'!M65/'AEO 2023 Table 7'!$F$65*'calibration multiplier'!$E$3</f>
        <v>1.1937006640252668</v>
      </c>
      <c r="L4">
        <f>$D$4*'AEO 2023 Table 7'!N65/'AEO 2023 Table 7'!$F$65*'calibration multiplier'!$E$3</f>
        <v>1.1996296383529395</v>
      </c>
      <c r="M4">
        <f>$D$4*'AEO 2023 Table 7'!O65/'AEO 2023 Table 7'!$F$65*'calibration multiplier'!$E$3</f>
        <v>1.2055642307864185</v>
      </c>
      <c r="N4">
        <f>$D$4*'AEO 2023 Table 7'!P65/'AEO 2023 Table 7'!$F$65*'calibration multiplier'!$E$3</f>
        <v>1.2149854196833405</v>
      </c>
      <c r="O4">
        <f>$D$4*'AEO 2023 Table 7'!Q65/'AEO 2023 Table 7'!$F$65*'calibration multiplier'!$E$3</f>
        <v>1.224914859885547</v>
      </c>
      <c r="P4">
        <f>$D$4*'AEO 2023 Table 7'!R65/'AEO 2023 Table 7'!$F$65*'calibration multiplier'!$E$3</f>
        <v>1.2338869748583454</v>
      </c>
      <c r="Q4">
        <f>$D$4*'AEO 2023 Table 7'!S65/'AEO 2023 Table 7'!$F$65*'calibration multiplier'!$E$3</f>
        <v>1.2445692412386073</v>
      </c>
      <c r="R4">
        <f>$D$4*'AEO 2023 Table 7'!T65/'AEO 2023 Table 7'!$F$65*'calibration multiplier'!$E$3</f>
        <v>1.2583901560627038</v>
      </c>
      <c r="S4">
        <f>$D$4*'AEO 2023 Table 7'!U65/'AEO 2023 Table 7'!$F$65*'calibration multiplier'!$E$3</f>
        <v>1.2748961509218657</v>
      </c>
      <c r="T4">
        <f>$D$4*'AEO 2023 Table 7'!V65/'AEO 2023 Table 7'!$F$65*'calibration multiplier'!$E$3</f>
        <v>1.2922287564153403</v>
      </c>
      <c r="U4">
        <f>$D$4*'AEO 2023 Table 7'!W65/'AEO 2023 Table 7'!$F$65*'calibration multiplier'!$E$3</f>
        <v>1.3103250497580965</v>
      </c>
      <c r="V4">
        <f>$D$4*'AEO 2023 Table 7'!X65/'AEO 2023 Table 7'!$F$65*'calibration multiplier'!$E$3</f>
        <v>1.3313577397356571</v>
      </c>
      <c r="W4">
        <f>$D$4*'AEO 2023 Table 7'!Y65/'AEO 2023 Table 7'!$F$65*'calibration multiplier'!$E$3</f>
        <v>1.3514926564053571</v>
      </c>
      <c r="X4">
        <f>$D$4*'AEO 2023 Table 7'!Z65/'AEO 2023 Table 7'!$F$65*'calibration multiplier'!$E$3</f>
        <v>1.3719781428773756</v>
      </c>
      <c r="Y4">
        <f>$D$4*'AEO 2023 Table 7'!AA65/'AEO 2023 Table 7'!$F$65*'calibration multiplier'!$E$3</f>
        <v>1.3927752469514549</v>
      </c>
      <c r="Z4">
        <f>$D$4*'AEO 2023 Table 7'!AB65/'AEO 2023 Table 7'!$F$65*'calibration multiplier'!$E$3</f>
        <v>1.4135191662905673</v>
      </c>
      <c r="AA4">
        <f>$D$4*'AEO 2023 Table 7'!AC65/'AEO 2023 Table 7'!$F$65*'calibration multiplier'!$E$3</f>
        <v>1.433710264018331</v>
      </c>
      <c r="AB4">
        <f>$D$4*'AEO 2023 Table 7'!AD65/'AEO 2023 Table 7'!$F$65*'calibration multiplier'!$E$3</f>
        <v>1.4533792524464881</v>
      </c>
      <c r="AC4">
        <f>$D$4*'AEO 2023 Table 7'!AE65/'AEO 2023 Table 7'!$F$65*'calibration multiplier'!$E$3</f>
        <v>1.4744673744013386</v>
      </c>
      <c r="AD4">
        <f>$D$4*'AEO 2023 Table 7'!AF65/'AEO 2023 Table 7'!$F$65*'calibration multiplier'!$E$3</f>
        <v>1.4957659880537344</v>
      </c>
      <c r="AE4">
        <f>$D$4*'AEO 2023 Table 7'!AG65/'AEO 2023 Table 7'!$F$65*'calibration multiplier'!$E$3</f>
        <v>1.5167578531291019</v>
      </c>
      <c r="AF4">
        <f>$D$4*'AEO 2023 Table 7'!AH65/'AEO 2023 Table 7'!$F$65*'calibration multiplier'!$E$3</f>
        <v>1.5401692491050862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0.97860505666957276</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0.97651439162412768</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0.97487095863076489</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0.98088946644185659</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0.99103321676146672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0.99957791819324049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1.0071717007867544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1.0142010185453201</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1.0217215275555678</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1.0305247203018038</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1.0429475092527556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1.0547765849898962</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1.0658120725901972</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1.0778743102981869</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1.088826677223494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1.1019459983720048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1.115089287515042</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1.1274456426305632</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1.1413943718980952</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1.1559345495895939</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1.1707859399329126</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1.1852823729404254</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1.199105965349788</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1.212749207882265</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1.2278117847219332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1.2434279191026547</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1.2583989060258898</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1.2743748449702259</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1.2928306792903954</v>
      </c>
    </row>
    <row r="3" spans="1:32">
      <c r="A3" t="s">
        <v>124</v>
      </c>
      <c r="B3">
        <v>1</v>
      </c>
      <c r="C3">
        <v>1</v>
      </c>
      <c r="D3" s="108">
        <f>'seds growth'!G11</f>
        <v>1.0003569834895136</v>
      </c>
      <c r="E3">
        <f>$D$3*INDEX('AEO 2023 Table 49'!50:50,MATCH(E1,'AEO 2023 Table 49'!13:13,0))/INDEX('AEO 2023 Table 49'!50:50,MATCH($D$1,'AEO 2023 Table 49'!13:13,0))</f>
        <v>0.98470150260510514</v>
      </c>
      <c r="F3">
        <f>$D$3*INDEX('AEO 2023 Table 49'!50:50,MATCH(F1,'AEO 2023 Table 49'!13:13,0))/INDEX('AEO 2023 Table 49'!50:50,MATCH($D$1,'AEO 2023 Table 49'!13:13,0))</f>
        <v>0.97239975514707544</v>
      </c>
      <c r="G3">
        <f>$D$3*INDEX('AEO 2023 Table 49'!50:50,MATCH(G1,'AEO 2023 Table 49'!13:13,0))/INDEX('AEO 2023 Table 49'!50:50,MATCH($D$1,'AEO 2023 Table 49'!13:13,0))</f>
        <v>0.97142723484557914</v>
      </c>
      <c r="H3">
        <f>$D$3*INDEX('AEO 2023 Table 49'!50:50,MATCH(H1,'AEO 2023 Table 49'!13:13,0))/INDEX('AEO 2023 Table 49'!50:50,MATCH($D$1,'AEO 2023 Table 49'!13:13,0))</f>
        <v>0.97751188781171394</v>
      </c>
      <c r="I3">
        <f>$D$3*INDEX('AEO 2023 Table 49'!50:50,MATCH(I1,'AEO 2023 Table 49'!13:13,0))/INDEX('AEO 2023 Table 49'!50:50,MATCH($D$1,'AEO 2023 Table 49'!13:13,0))</f>
        <v>0.98184076350830252</v>
      </c>
      <c r="J3">
        <f>$D$3*INDEX('AEO 2023 Table 49'!50:50,MATCH(J1,'AEO 2023 Table 49'!13:13,0))/INDEX('AEO 2023 Table 49'!50:50,MATCH($D$1,'AEO 2023 Table 49'!13:13,0))</f>
        <v>0.9849829468671718</v>
      </c>
      <c r="K3">
        <f>$D$3*INDEX('AEO 2023 Table 49'!50:50,MATCH(K1,'AEO 2023 Table 49'!13:13,0))/INDEX('AEO 2023 Table 49'!50:50,MATCH($D$1,'AEO 2023 Table 49'!13:13,0))</f>
        <v>0.98561262603105826</v>
      </c>
      <c r="L3">
        <f>$D$3*INDEX('AEO 2023 Table 49'!50:50,MATCH(L1,'AEO 2023 Table 49'!13:13,0))/INDEX('AEO 2023 Table 49'!50:50,MATCH($D$1,'AEO 2023 Table 49'!13:13,0))</f>
        <v>0.98583985440128197</v>
      </c>
      <c r="M3">
        <f>$D$3*INDEX('AEO 2023 Table 49'!50:50,MATCH(M1,'AEO 2023 Table 49'!13:13,0))/INDEX('AEO 2023 Table 49'!50:50,MATCH($D$1,'AEO 2023 Table 49'!13:13,0))</f>
        <v>0.98609908684267744</v>
      </c>
      <c r="N3">
        <f>$D$3*INDEX('AEO 2023 Table 49'!50:50,MATCH(N1,'AEO 2023 Table 49'!13:13,0))/INDEX('AEO 2023 Table 49'!50:50,MATCH($D$1,'AEO 2023 Table 49'!13:13,0))</f>
        <v>0.98832427142529311</v>
      </c>
      <c r="O3">
        <f>$D$3*INDEX('AEO 2023 Table 49'!50:50,MATCH(O1,'AEO 2023 Table 49'!13:13,0))/INDEX('AEO 2023 Table 49'!50:50,MATCH($D$1,'AEO 2023 Table 49'!13:13,0))</f>
        <v>0.9883073731044838</v>
      </c>
      <c r="P3">
        <f>$D$3*INDEX('AEO 2023 Table 49'!50:50,MATCH(P1,'AEO 2023 Table 49'!13:13,0))/INDEX('AEO 2023 Table 49'!50:50,MATCH($D$1,'AEO 2023 Table 49'!13:13,0))</f>
        <v>0.98561776830031023</v>
      </c>
      <c r="Q3">
        <f>$D$3*INDEX('AEO 2023 Table 49'!50:50,MATCH(Q1,'AEO 2023 Table 49'!13:13,0))/INDEX('AEO 2023 Table 49'!50:50,MATCH($D$1,'AEO 2023 Table 49'!13:13,0))</f>
        <v>0.98337216981842668</v>
      </c>
      <c r="R3">
        <f>$D$3*INDEX('AEO 2023 Table 49'!50:50,MATCH(R1,'AEO 2023 Table 49'!13:13,0))/INDEX('AEO 2023 Table 49'!50:50,MATCH($D$1,'AEO 2023 Table 49'!13:13,0))</f>
        <v>0.97942917300304178</v>
      </c>
      <c r="S3">
        <f>$D$3*INDEX('AEO 2023 Table 49'!50:50,MATCH(S1,'AEO 2023 Table 49'!13:13,0))/INDEX('AEO 2023 Table 49'!50:50,MATCH($D$1,'AEO 2023 Table 49'!13:13,0))</f>
        <v>0.97866011747369619</v>
      </c>
      <c r="T3">
        <f>$D$3*INDEX('AEO 2023 Table 49'!50:50,MATCH(T1,'AEO 2023 Table 49'!13:13,0))/INDEX('AEO 2023 Table 49'!50:50,MATCH($D$1,'AEO 2023 Table 49'!13:13,0))</f>
        <v>0.978597655757798</v>
      </c>
      <c r="U3">
        <f>$D$3*INDEX('AEO 2023 Table 49'!50:50,MATCH(U1,'AEO 2023 Table 49'!13:13,0))/INDEX('AEO 2023 Table 49'!50:50,MATCH($D$1,'AEO 2023 Table 49'!13:13,0))</f>
        <v>0.97744999864816728</v>
      </c>
      <c r="V3">
        <f>$D$3*INDEX('AEO 2023 Table 49'!50:50,MATCH(V1,'AEO 2023 Table 49'!13:13,0))/INDEX('AEO 2023 Table 49'!50:50,MATCH($D$1,'AEO 2023 Table 49'!13:13,0))</f>
        <v>0.97735308212299365</v>
      </c>
      <c r="W3">
        <f>$D$3*INDEX('AEO 2023 Table 49'!50:50,MATCH(W1,'AEO 2023 Table 49'!13:13,0))/INDEX('AEO 2023 Table 49'!50:50,MATCH($D$1,'AEO 2023 Table 49'!13:13,0))</f>
        <v>0.97655267533917656</v>
      </c>
      <c r="X3">
        <f>$D$3*INDEX('AEO 2023 Table 49'!50:50,MATCH(X1,'AEO 2023 Table 49'!13:13,0))/INDEX('AEO 2023 Table 49'!50:50,MATCH($D$1,'AEO 2023 Table 49'!13:13,0))</f>
        <v>0.97638423257769591</v>
      </c>
      <c r="Y3">
        <f>$D$3*INDEX('AEO 2023 Table 49'!50:50,MATCH(Y1,'AEO 2023 Table 49'!13:13,0))/INDEX('AEO 2023 Table 49'!50:50,MATCH($D$1,'AEO 2023 Table 49'!13:13,0))</f>
        <v>0.97562155003761064</v>
      </c>
      <c r="Z3">
        <f>$D$3*INDEX('AEO 2023 Table 49'!50:50,MATCH(Z1,'AEO 2023 Table 49'!13:13,0))/INDEX('AEO 2023 Table 49'!50:50,MATCH($D$1,'AEO 2023 Table 49'!13:13,0))</f>
        <v>0.97422298122403184</v>
      </c>
      <c r="AA3">
        <f>$D$3*INDEX('AEO 2023 Table 49'!50:50,MATCH(AA1,'AEO 2023 Table 49'!13:13,0))/INDEX('AEO 2023 Table 49'!50:50,MATCH($D$1,'AEO 2023 Table 49'!13:13,0))</f>
        <v>0.97211692498726054</v>
      </c>
      <c r="AB3">
        <f>$D$3*INDEX('AEO 2023 Table 49'!50:50,MATCH(AB1,'AEO 2023 Table 49'!13:13,0))/INDEX('AEO 2023 Table 49'!50:50,MATCH($D$1,'AEO 2023 Table 49'!13:13,0))</f>
        <v>0.9699513447097412</v>
      </c>
      <c r="AC3">
        <f>$D$3*INDEX('AEO 2023 Table 49'!50:50,MATCH(AC1,'AEO 2023 Table 49'!13:13,0))/INDEX('AEO 2023 Table 49'!50:50,MATCH($D$1,'AEO 2023 Table 49'!13:13,0))</f>
        <v>0.96715551271598366</v>
      </c>
      <c r="AD3">
        <f>$D$3*INDEX('AEO 2023 Table 49'!50:50,MATCH(AD1,'AEO 2023 Table 49'!13:13,0))/INDEX('AEO 2023 Table 49'!50:50,MATCH($D$1,'AEO 2023 Table 49'!13:13,0))</f>
        <v>0.96398132528594249</v>
      </c>
      <c r="AE3">
        <f>$D$3*INDEX('AEO 2023 Table 49'!50:50,MATCH(AE1,'AEO 2023 Table 49'!13:13,0))/INDEX('AEO 2023 Table 49'!50:50,MATCH($D$1,'AEO 2023 Table 49'!13:13,0))</f>
        <v>0.96263452162610308</v>
      </c>
      <c r="AF3">
        <f>$D$3*INDEX('AEO 2023 Table 49'!50:50,MATCH(AF1,'AEO 2023 Table 49'!13:13,0))/INDEX('AEO 2023 Table 49'!50:50,MATCH($D$1,'AEO 2023 Table 49'!13:13,0))</f>
        <v>0.96247563032207795</v>
      </c>
    </row>
    <row r="4" spans="1:32">
      <c r="A4" t="s">
        <v>122</v>
      </c>
      <c r="B4">
        <v>1</v>
      </c>
      <c r="C4">
        <v>1</v>
      </c>
      <c r="D4" s="108">
        <f>'seds growth'!G8</f>
        <v>1.0497647932656597</v>
      </c>
      <c r="E4">
        <f>$D$4*'AEO 2023 Table 7'!G65/'AEO 2023 Table 7'!$F$65</f>
        <v>1.1266804071589538</v>
      </c>
      <c r="F4">
        <f>$D$4*'AEO 2023 Table 7'!H65/'AEO 2023 Table 7'!$F$65</f>
        <v>1.142798752717475</v>
      </c>
      <c r="G4">
        <f>$D$4*'AEO 2023 Table 7'!I65/'AEO 2023 Table 7'!$F$65</f>
        <v>1.1450115373244167</v>
      </c>
      <c r="H4">
        <f>$D$4*'AEO 2023 Table 7'!J65/'AEO 2023 Table 7'!$F$65</f>
        <v>1.1595388353185696</v>
      </c>
      <c r="I4">
        <f>$D$4*'AEO 2023 Table 7'!K65/'AEO 2023 Table 7'!$F$65</f>
        <v>1.1738945938154339</v>
      </c>
      <c r="J4">
        <f>$D$4*'AEO 2023 Table 7'!L65/'AEO 2023 Table 7'!$F$65</f>
        <v>1.1852525310540107</v>
      </c>
      <c r="K4">
        <f>$D$4*'AEO 2023 Table 7'!M65/'AEO 2023 Table 7'!$F$65</f>
        <v>1.1937006640252668</v>
      </c>
      <c r="L4">
        <f>$D$4*'AEO 2023 Table 7'!N65/'AEO 2023 Table 7'!$F$65</f>
        <v>1.1996296383529395</v>
      </c>
      <c r="M4">
        <f>$D$4*'AEO 2023 Table 7'!O65/'AEO 2023 Table 7'!$F$65</f>
        <v>1.2055642307864185</v>
      </c>
      <c r="N4">
        <f>$D$4*'AEO 2023 Table 7'!P65/'AEO 2023 Table 7'!$F$65</f>
        <v>1.2149854196833405</v>
      </c>
      <c r="O4">
        <f>$D$4*'AEO 2023 Table 7'!Q65/'AEO 2023 Table 7'!$F$65</f>
        <v>1.224914859885547</v>
      </c>
      <c r="P4">
        <f>$D$4*'AEO 2023 Table 7'!R65/'AEO 2023 Table 7'!$F$65</f>
        <v>1.2338869748583454</v>
      </c>
      <c r="Q4">
        <f>$D$4*'AEO 2023 Table 7'!S65/'AEO 2023 Table 7'!$F$65</f>
        <v>1.2445692412386073</v>
      </c>
      <c r="R4">
        <f>$D$4*'AEO 2023 Table 7'!T65/'AEO 2023 Table 7'!$F$65</f>
        <v>1.2583901560627038</v>
      </c>
      <c r="S4">
        <f>$D$4*'AEO 2023 Table 7'!U65/'AEO 2023 Table 7'!$F$65</f>
        <v>1.2748961509218657</v>
      </c>
      <c r="T4">
        <f>$D$4*'AEO 2023 Table 7'!V65/'AEO 2023 Table 7'!$F$65</f>
        <v>1.2922287564153403</v>
      </c>
      <c r="U4">
        <f>$D$4*'AEO 2023 Table 7'!W65/'AEO 2023 Table 7'!$F$65</f>
        <v>1.3103250497580965</v>
      </c>
      <c r="V4">
        <f>$D$4*'AEO 2023 Table 7'!X65/'AEO 2023 Table 7'!$F$65</f>
        <v>1.3313577397356571</v>
      </c>
      <c r="W4">
        <f>$D$4*'AEO 2023 Table 7'!Y65/'AEO 2023 Table 7'!$F$65</f>
        <v>1.3514926564053571</v>
      </c>
      <c r="X4">
        <f>$D$4*'AEO 2023 Table 7'!Z65/'AEO 2023 Table 7'!$F$65</f>
        <v>1.3719781428773756</v>
      </c>
      <c r="Y4">
        <f>$D$4*'AEO 2023 Table 7'!AA65/'AEO 2023 Table 7'!$F$65</f>
        <v>1.3927752469514549</v>
      </c>
      <c r="Z4">
        <f>$D$4*'AEO 2023 Table 7'!AB65/'AEO 2023 Table 7'!$F$65</f>
        <v>1.4135191662905673</v>
      </c>
      <c r="AA4">
        <f>$D$4*'AEO 2023 Table 7'!AC65/'AEO 2023 Table 7'!$F$65</f>
        <v>1.433710264018331</v>
      </c>
      <c r="AB4">
        <f>$D$4*'AEO 2023 Table 7'!AD65/'AEO 2023 Table 7'!$F$65</f>
        <v>1.4533792524464881</v>
      </c>
      <c r="AC4">
        <f>$D$4*'AEO 2023 Table 7'!AE65/'AEO 2023 Table 7'!$F$65</f>
        <v>1.4744673744013386</v>
      </c>
      <c r="AD4">
        <f>$D$4*'AEO 2023 Table 7'!AF65/'AEO 2023 Table 7'!$F$65</f>
        <v>1.4957659880537344</v>
      </c>
      <c r="AE4">
        <f>$D$4*'AEO 2023 Table 7'!AG65/'AEO 2023 Table 7'!$F$65</f>
        <v>1.5167578531291019</v>
      </c>
      <c r="AF4">
        <f>$D$4*'AEO 2023 Table 7'!AH65/'AEO 2023 Table 7'!$F$65</f>
        <v>1.5401692491050862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0.97860505666957276</v>
      </c>
      <c r="E2" s="108">
        <f>'growth rates from 2022 psgr'!E2</f>
        <v>0.99858839353698337</v>
      </c>
      <c r="F2" s="108">
        <f>'growth rates from 2022 psgr'!F2</f>
        <v>1.0058670011086168</v>
      </c>
      <c r="G2" s="108">
        <f>'growth rates from 2022 psgr'!G2</f>
        <v>1.0096025590075868</v>
      </c>
      <c r="H2" s="108">
        <f>'growth rates from 2022 psgr'!H2</f>
        <v>1.0167883155413586</v>
      </c>
      <c r="I2" s="108">
        <f>'growth rates from 2022 psgr'!I2</f>
        <v>1.026320811801428</v>
      </c>
      <c r="J2" s="108">
        <f>'growth rates from 2022 psgr'!J2</f>
        <v>1.0351399925041691</v>
      </c>
      <c r="K2" s="108">
        <f>'growth rates from 2022 psgr'!K2</f>
        <v>1.0420287093524148</v>
      </c>
      <c r="L2" s="108">
        <f>'growth rates from 2022 psgr'!L2</f>
        <v>1.0472844219307413</v>
      </c>
      <c r="M2" s="108">
        <f>'growth rates from 2022 psgr'!M2</f>
        <v>1.0517351439753977</v>
      </c>
      <c r="N2" s="108">
        <f>'growth rates from 2022 psgr'!N2</f>
        <v>1.0554787687546396</v>
      </c>
      <c r="O2" s="108">
        <f>'growth rates from 2022 psgr'!O2</f>
        <v>1.0608850598857025</v>
      </c>
      <c r="P2" s="108">
        <f>'growth rates from 2022 psgr'!P2</f>
        <v>1.0677889017042341</v>
      </c>
      <c r="Q2" s="108">
        <f>'growth rates from 2022 psgr'!Q2</f>
        <v>1.0740940425087278</v>
      </c>
      <c r="R2" s="108">
        <f>'growth rates from 2022 psgr'!R2</f>
        <v>1.0792165703361918</v>
      </c>
      <c r="S2" s="108">
        <f>'growth rates from 2022 psgr'!S2</f>
        <v>1.0851698009747217</v>
      </c>
      <c r="T2" s="108">
        <f>'growth rates from 2022 psgr'!T2</f>
        <v>1.0918874361503115</v>
      </c>
      <c r="U2" s="108">
        <f>'growth rates from 2022 psgr'!U2</f>
        <v>1.0986557404065826</v>
      </c>
      <c r="V2" s="108">
        <f>'growth rates from 2022 psgr'!V2</f>
        <v>1.1063868397988936</v>
      </c>
      <c r="W2" s="108">
        <f>'growth rates from 2022 psgr'!W2</f>
        <v>1.1143090194165619</v>
      </c>
      <c r="X2" s="108">
        <f>'growth rates from 2022 psgr'!X2</f>
        <v>1.1225707572845354</v>
      </c>
      <c r="Y2" s="108">
        <f>'growth rates from 2022 psgr'!Y2</f>
        <v>1.1305945270029967</v>
      </c>
      <c r="Z2" s="108">
        <f>'growth rates from 2022 psgr'!Z2</f>
        <v>1.1389035723499952</v>
      </c>
      <c r="AA2" s="108">
        <f>'growth rates from 2022 psgr'!AA2</f>
        <v>1.1477367019615028</v>
      </c>
      <c r="AB2" s="108">
        <f>'growth rates from 2022 psgr'!AB2</f>
        <v>1.1579998236009634</v>
      </c>
      <c r="AC2" s="108">
        <f>'growth rates from 2022 psgr'!AC2</f>
        <v>1.1690179385318928</v>
      </c>
      <c r="AD2" s="108">
        <f>'growth rates from 2022 psgr'!AD2</f>
        <v>1.1803853588779583</v>
      </c>
      <c r="AE2" s="108">
        <f>'growth rates from 2022 psgr'!AE2</f>
        <v>1.1919023493306808</v>
      </c>
      <c r="AF2" s="108">
        <f>'growth rates from 2022 psgr'!AF2</f>
        <v>1.2044711211651478</v>
      </c>
    </row>
    <row r="3" spans="1:32">
      <c r="A3" t="s">
        <v>124</v>
      </c>
      <c r="B3">
        <f>INDEX('AEO 2021 Table 7'!22:22,MATCH(B$1,'AEO 2021 Table 7'!1:1,0))/INDEX('AEO 2021 Table 7'!22:22,MATCH(B$1,'AEO 2021 Table 7'!1:1,0))</f>
        <v>1</v>
      </c>
      <c r="C3">
        <v>1</v>
      </c>
      <c r="D3" s="108">
        <f>'growth rates from 2022 psgr'!D3</f>
        <v>1.0003569834895136</v>
      </c>
      <c r="E3" s="108">
        <f>'growth rates from 2022 psgr'!E3</f>
        <v>1.0654021408819634</v>
      </c>
      <c r="F3" s="108">
        <f>'growth rates from 2022 psgr'!F3</f>
        <v>1.1023776721875322</v>
      </c>
      <c r="G3" s="108">
        <f>'growth rates from 2022 psgr'!G3</f>
        <v>1.1253128662816272</v>
      </c>
      <c r="H3" s="108">
        <f>'growth rates from 2022 psgr'!H3</f>
        <v>1.1420462895679373</v>
      </c>
      <c r="I3" s="108">
        <f>'growth rates from 2022 psgr'!I3</f>
        <v>1.1546005913730277</v>
      </c>
      <c r="J3" s="108">
        <f>'growth rates from 2022 psgr'!J3</f>
        <v>1.1641879759751579</v>
      </c>
      <c r="K3" s="108">
        <f>'growth rates from 2022 psgr'!K3</f>
        <v>1.1713538480758376</v>
      </c>
      <c r="L3" s="108">
        <f>'growth rates from 2022 psgr'!L3</f>
        <v>1.1766282370605972</v>
      </c>
      <c r="M3" s="108">
        <f>'growth rates from 2022 psgr'!M3</f>
        <v>1.1802530604428527</v>
      </c>
      <c r="N3" s="108">
        <f>'growth rates from 2022 psgr'!N3</f>
        <v>1.183168749396124</v>
      </c>
      <c r="O3" s="108">
        <f>'growth rates from 2022 psgr'!O3</f>
        <v>1.1857615339101952</v>
      </c>
      <c r="P3" s="108">
        <f>'growth rates from 2022 psgr'!P3</f>
        <v>1.1882933416427532</v>
      </c>
      <c r="Q3" s="108">
        <f>'growth rates from 2022 psgr'!Q3</f>
        <v>1.1903290517216041</v>
      </c>
      <c r="R3" s="108">
        <f>'growth rates from 2022 psgr'!R3</f>
        <v>1.1920766613301348</v>
      </c>
      <c r="S3" s="108">
        <f>'growth rates from 2022 psgr'!S3</f>
        <v>1.1935973068749406</v>
      </c>
      <c r="T3" s="108">
        <f>'growth rates from 2022 psgr'!T3</f>
        <v>1.1943022682481965</v>
      </c>
      <c r="U3" s="108">
        <f>'growth rates from 2022 psgr'!U3</f>
        <v>1.1945894166689179</v>
      </c>
      <c r="V3" s="108">
        <f>'growth rates from 2022 psgr'!V3</f>
        <v>1.1945861101493518</v>
      </c>
      <c r="W3" s="108">
        <f>'growth rates from 2022 psgr'!W3</f>
        <v>1.19428738891015</v>
      </c>
      <c r="X3" s="108">
        <f>'growth rates from 2022 psgr'!X3</f>
        <v>1.1938351368460665</v>
      </c>
      <c r="Y3" s="108">
        <f>'growth rates from 2022 psgr'!Y3</f>
        <v>1.1929605510190764</v>
      </c>
      <c r="Z3" s="108">
        <f>'growth rates from 2022 psgr'!Z3</f>
        <v>1.1921093673693586</v>
      </c>
      <c r="AA3" s="108">
        <f>'growth rates from 2022 psgr'!AA3</f>
        <v>1.1910939466124415</v>
      </c>
      <c r="AB3" s="108">
        <f>'growth rates from 2022 psgr'!AB3</f>
        <v>1.190414827399862</v>
      </c>
      <c r="AC3" s="108">
        <f>'growth rates from 2022 psgr'!AC3</f>
        <v>1.1892417825748764</v>
      </c>
      <c r="AD3" s="108">
        <f>'growth rates from 2022 psgr'!AD3</f>
        <v>1.188167557077747</v>
      </c>
      <c r="AE3" s="108">
        <f>'growth rates from 2022 psgr'!AE3</f>
        <v>1.1868829058156185</v>
      </c>
      <c r="AF3" s="108">
        <f>'growth rates from 2022 psgr'!AF3</f>
        <v>1.1857631016565411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1.0497647932656597</v>
      </c>
      <c r="E4" s="108">
        <f>'growth rates from 2022 psgr'!E4</f>
        <v>1.1266804071589538</v>
      </c>
      <c r="F4" s="108">
        <f>'growth rates from 2022 psgr'!F4</f>
        <v>1.142798752717475</v>
      </c>
      <c r="G4" s="108">
        <f>'growth rates from 2022 psgr'!G4</f>
        <v>1.1450115373244167</v>
      </c>
      <c r="H4" s="108">
        <f>'growth rates from 2022 psgr'!H4</f>
        <v>1.1595388353185696</v>
      </c>
      <c r="I4" s="108">
        <f>'growth rates from 2022 psgr'!I4</f>
        <v>1.1738945938154339</v>
      </c>
      <c r="J4" s="108">
        <f>'growth rates from 2022 psgr'!J4</f>
        <v>1.1852525310540107</v>
      </c>
      <c r="K4" s="108">
        <f>'growth rates from 2022 psgr'!K4</f>
        <v>1.1937006640252668</v>
      </c>
      <c r="L4" s="108">
        <f>'growth rates from 2022 psgr'!L4</f>
        <v>1.1996296383529395</v>
      </c>
      <c r="M4" s="108">
        <f>'growth rates from 2022 psgr'!M4</f>
        <v>1.2055642307864185</v>
      </c>
      <c r="N4" s="108">
        <f>'growth rates from 2022 psgr'!N4</f>
        <v>1.2149854196833405</v>
      </c>
      <c r="O4" s="108">
        <f>'growth rates from 2022 psgr'!O4</f>
        <v>1.224914859885547</v>
      </c>
      <c r="P4" s="108">
        <f>'growth rates from 2022 psgr'!P4</f>
        <v>1.2338869748583454</v>
      </c>
      <c r="Q4" s="108">
        <f>'growth rates from 2022 psgr'!Q4</f>
        <v>1.2445692412386073</v>
      </c>
      <c r="R4" s="108">
        <f>'growth rates from 2022 psgr'!R4</f>
        <v>1.2583901560627038</v>
      </c>
      <c r="S4" s="108">
        <f>'growth rates from 2022 psgr'!S4</f>
        <v>1.2748961509218657</v>
      </c>
      <c r="T4" s="108">
        <f>'growth rates from 2022 psgr'!T4</f>
        <v>1.2922287564153403</v>
      </c>
      <c r="U4" s="108">
        <f>'growth rates from 2022 psgr'!U4</f>
        <v>1.3103250497580965</v>
      </c>
      <c r="V4" s="108">
        <f>'growth rates from 2022 psgr'!V4</f>
        <v>1.3313577397356571</v>
      </c>
      <c r="W4" s="108">
        <f>'growth rates from 2022 psgr'!W4</f>
        <v>1.3514926564053571</v>
      </c>
      <c r="X4" s="108">
        <f>'growth rates from 2022 psgr'!X4</f>
        <v>1.3719781428773756</v>
      </c>
      <c r="Y4" s="108">
        <f>'growth rates from 2022 psgr'!Y4</f>
        <v>1.3927752469514549</v>
      </c>
      <c r="Z4" s="108">
        <f>'growth rates from 2022 psgr'!Z4</f>
        <v>1.4135191662905673</v>
      </c>
      <c r="AA4" s="108">
        <f>'growth rates from 2022 psgr'!AA4</f>
        <v>1.433710264018331</v>
      </c>
      <c r="AB4" s="108">
        <f>'growth rates from 2022 psgr'!AB4</f>
        <v>1.4533792524464881</v>
      </c>
      <c r="AC4" s="108">
        <f>'growth rates from 2022 psgr'!AC4</f>
        <v>1.4744673744013386</v>
      </c>
      <c r="AD4" s="108">
        <f>'growth rates from 2022 psgr'!AD4</f>
        <v>1.4957659880537344</v>
      </c>
      <c r="AE4" s="108">
        <f>'growth rates from 2022 psgr'!AE4</f>
        <v>1.5167578531291019</v>
      </c>
      <c r="AF4" s="108">
        <f>'growth rates from 2022 psgr'!AF4</f>
        <v>1.5401692491050862</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0.97860505666957276</v>
      </c>
      <c r="E2" s="108">
        <f>'growth rates from 2022 frgt'!E2</f>
        <v>0.97651439162412768</v>
      </c>
      <c r="F2" s="108">
        <f>'growth rates from 2022 frgt'!F2</f>
        <v>0.97487095863076489</v>
      </c>
      <c r="G2" s="108">
        <f>'growth rates from 2022 frgt'!G2</f>
        <v>0.98088946644185659</v>
      </c>
      <c r="H2" s="108">
        <f>'growth rates from 2022 frgt'!H2</f>
        <v>0.99103321676146672</v>
      </c>
      <c r="I2" s="108">
        <f>'growth rates from 2022 frgt'!I2</f>
        <v>0.99957791819324049</v>
      </c>
      <c r="J2" s="108">
        <f>'growth rates from 2022 frgt'!J2</f>
        <v>1.0071717007867544</v>
      </c>
      <c r="K2" s="108">
        <f>'growth rates from 2022 frgt'!K2</f>
        <v>1.0142010185453201</v>
      </c>
      <c r="L2" s="108">
        <f>'growth rates from 2022 frgt'!L2</f>
        <v>1.0217215275555678</v>
      </c>
      <c r="M2" s="108">
        <f>'growth rates from 2022 frgt'!M2</f>
        <v>1.0305247203018038</v>
      </c>
      <c r="N2" s="108">
        <f>'growth rates from 2022 frgt'!N2</f>
        <v>1.0429475092527556</v>
      </c>
      <c r="O2" s="108">
        <f>'growth rates from 2022 frgt'!O2</f>
        <v>1.0547765849898962</v>
      </c>
      <c r="P2" s="108">
        <f>'growth rates from 2022 frgt'!P2</f>
        <v>1.0658120725901972</v>
      </c>
      <c r="Q2" s="108">
        <f>'growth rates from 2022 frgt'!Q2</f>
        <v>1.0778743102981869</v>
      </c>
      <c r="R2" s="108">
        <f>'growth rates from 2022 frgt'!R2</f>
        <v>1.088826677223494</v>
      </c>
      <c r="S2" s="108">
        <f>'growth rates from 2022 frgt'!S2</f>
        <v>1.1019459983720048</v>
      </c>
      <c r="T2" s="108">
        <f>'growth rates from 2022 frgt'!T2</f>
        <v>1.115089287515042</v>
      </c>
      <c r="U2" s="108">
        <f>'growth rates from 2022 frgt'!U2</f>
        <v>1.1274456426305632</v>
      </c>
      <c r="V2" s="108">
        <f>'growth rates from 2022 frgt'!V2</f>
        <v>1.1413943718980952</v>
      </c>
      <c r="W2" s="108">
        <f>'growth rates from 2022 frgt'!W2</f>
        <v>1.1559345495895939</v>
      </c>
      <c r="X2" s="108">
        <f>'growth rates from 2022 frgt'!X2</f>
        <v>1.1707859399329126</v>
      </c>
      <c r="Y2" s="108">
        <f>'growth rates from 2022 frgt'!Y2</f>
        <v>1.1852823729404254</v>
      </c>
      <c r="Z2" s="108">
        <f>'growth rates from 2022 frgt'!Z2</f>
        <v>1.199105965349788</v>
      </c>
      <c r="AA2" s="108">
        <f>'growth rates from 2022 frgt'!AA2</f>
        <v>1.212749207882265</v>
      </c>
      <c r="AB2" s="108">
        <f>'growth rates from 2022 frgt'!AB2</f>
        <v>1.2278117847219332</v>
      </c>
      <c r="AC2" s="108">
        <f>'growth rates from 2022 frgt'!AC2</f>
        <v>1.2434279191026547</v>
      </c>
      <c r="AD2" s="108">
        <f>'growth rates from 2022 frgt'!AD2</f>
        <v>1.2583989060258898</v>
      </c>
      <c r="AE2" s="108">
        <f>'growth rates from 2022 frgt'!AE2</f>
        <v>1.2743748449702259</v>
      </c>
      <c r="AF2" s="108">
        <f>'growth rates from 2022 frgt'!AF2</f>
        <v>1.2928306792903954</v>
      </c>
    </row>
    <row r="3" spans="1:32">
      <c r="A3" t="s">
        <v>124</v>
      </c>
      <c r="B3">
        <v>1</v>
      </c>
      <c r="C3">
        <v>1</v>
      </c>
      <c r="D3" s="108">
        <f>'growth rates from 2022 frgt'!D3</f>
        <v>1.0003569834895136</v>
      </c>
      <c r="E3" s="108">
        <f>'growth rates from 2022 frgt'!E3</f>
        <v>0.98470150260510514</v>
      </c>
      <c r="F3" s="108">
        <f>'growth rates from 2022 frgt'!F3</f>
        <v>0.97239975514707544</v>
      </c>
      <c r="G3" s="108">
        <f>'growth rates from 2022 frgt'!G3</f>
        <v>0.97142723484557914</v>
      </c>
      <c r="H3" s="108">
        <f>'growth rates from 2022 frgt'!H3</f>
        <v>0.97751188781171394</v>
      </c>
      <c r="I3" s="108">
        <f>'growth rates from 2022 frgt'!I3</f>
        <v>0.98184076350830252</v>
      </c>
      <c r="J3" s="108">
        <f>'growth rates from 2022 frgt'!J3</f>
        <v>0.9849829468671718</v>
      </c>
      <c r="K3" s="108">
        <f>'growth rates from 2022 frgt'!K3</f>
        <v>0.98561262603105826</v>
      </c>
      <c r="L3" s="108">
        <f>'growth rates from 2022 frgt'!L3</f>
        <v>0.98583985440128197</v>
      </c>
      <c r="M3" s="108">
        <f>'growth rates from 2022 frgt'!M3</f>
        <v>0.98609908684267744</v>
      </c>
      <c r="N3" s="108">
        <f>'growth rates from 2022 frgt'!N3</f>
        <v>0.98832427142529311</v>
      </c>
      <c r="O3" s="108">
        <f>'growth rates from 2022 frgt'!O3</f>
        <v>0.9883073731044838</v>
      </c>
      <c r="P3" s="108">
        <f>'growth rates from 2022 frgt'!P3</f>
        <v>0.98561776830031023</v>
      </c>
      <c r="Q3" s="108">
        <f>'growth rates from 2022 frgt'!Q3</f>
        <v>0.98337216981842668</v>
      </c>
      <c r="R3" s="108">
        <f>'growth rates from 2022 frgt'!R3</f>
        <v>0.97942917300304178</v>
      </c>
      <c r="S3" s="108">
        <f>'growth rates from 2022 frgt'!S3</f>
        <v>0.97866011747369619</v>
      </c>
      <c r="T3" s="108">
        <f>'growth rates from 2022 frgt'!T3</f>
        <v>0.978597655757798</v>
      </c>
      <c r="U3" s="108">
        <f>'growth rates from 2022 frgt'!U3</f>
        <v>0.97744999864816728</v>
      </c>
      <c r="V3" s="108">
        <f>'growth rates from 2022 frgt'!V3</f>
        <v>0.97735308212299365</v>
      </c>
      <c r="W3" s="108">
        <f>'growth rates from 2022 frgt'!W3</f>
        <v>0.97655267533917656</v>
      </c>
      <c r="X3" s="108">
        <f>'growth rates from 2022 frgt'!X3</f>
        <v>0.97638423257769591</v>
      </c>
      <c r="Y3" s="108">
        <f>'growth rates from 2022 frgt'!Y3</f>
        <v>0.97562155003761064</v>
      </c>
      <c r="Z3" s="108">
        <f>'growth rates from 2022 frgt'!Z3</f>
        <v>0.97422298122403184</v>
      </c>
      <c r="AA3" s="108">
        <f>'growth rates from 2022 frgt'!AA3</f>
        <v>0.97211692498726054</v>
      </c>
      <c r="AB3" s="108">
        <f>'growth rates from 2022 frgt'!AB3</f>
        <v>0.9699513447097412</v>
      </c>
      <c r="AC3" s="108">
        <f>'growth rates from 2022 frgt'!AC3</f>
        <v>0.96715551271598366</v>
      </c>
      <c r="AD3" s="108">
        <f>'growth rates from 2022 frgt'!AD3</f>
        <v>0.96398132528594249</v>
      </c>
      <c r="AE3" s="108">
        <f>'growth rates from 2022 frgt'!AE3</f>
        <v>0.96263452162610308</v>
      </c>
      <c r="AF3" s="108">
        <f>'growth rates from 2022 frgt'!AF3</f>
        <v>0.96247563032207795</v>
      </c>
    </row>
    <row r="4" spans="1:32">
      <c r="A4" t="s">
        <v>122</v>
      </c>
      <c r="B4">
        <v>1</v>
      </c>
      <c r="C4">
        <v>1</v>
      </c>
      <c r="D4" s="108">
        <f>'growth rates from 2022 frgt'!D4</f>
        <v>1.0497647932656597</v>
      </c>
      <c r="E4" s="108">
        <f>'growth rates from 2022 frgt'!E4</f>
        <v>1.1266804071589538</v>
      </c>
      <c r="F4" s="108">
        <f>'growth rates from 2022 frgt'!F4</f>
        <v>1.142798752717475</v>
      </c>
      <c r="G4" s="108">
        <f>'growth rates from 2022 frgt'!G4</f>
        <v>1.1450115373244167</v>
      </c>
      <c r="H4" s="108">
        <f>'growth rates from 2022 frgt'!H4</f>
        <v>1.1595388353185696</v>
      </c>
      <c r="I4" s="108">
        <f>'growth rates from 2022 frgt'!I4</f>
        <v>1.1738945938154339</v>
      </c>
      <c r="J4" s="108">
        <f>'growth rates from 2022 frgt'!J4</f>
        <v>1.1852525310540107</v>
      </c>
      <c r="K4" s="108">
        <f>'growth rates from 2022 frgt'!K4</f>
        <v>1.1937006640252668</v>
      </c>
      <c r="L4" s="108">
        <f>'growth rates from 2022 frgt'!L4</f>
        <v>1.1996296383529395</v>
      </c>
      <c r="M4" s="108">
        <f>'growth rates from 2022 frgt'!M4</f>
        <v>1.2055642307864185</v>
      </c>
      <c r="N4" s="108">
        <f>'growth rates from 2022 frgt'!N4</f>
        <v>1.2149854196833405</v>
      </c>
      <c r="O4" s="108">
        <f>'growth rates from 2022 frgt'!O4</f>
        <v>1.224914859885547</v>
      </c>
      <c r="P4" s="108">
        <f>'growth rates from 2022 frgt'!P4</f>
        <v>1.2338869748583454</v>
      </c>
      <c r="Q4" s="108">
        <f>'growth rates from 2022 frgt'!Q4</f>
        <v>1.2445692412386073</v>
      </c>
      <c r="R4" s="108">
        <f>'growth rates from 2022 frgt'!R4</f>
        <v>1.2583901560627038</v>
      </c>
      <c r="S4" s="108">
        <f>'growth rates from 2022 frgt'!S4</f>
        <v>1.2748961509218657</v>
      </c>
      <c r="T4" s="108">
        <f>'growth rates from 2022 frgt'!T4</f>
        <v>1.2922287564153403</v>
      </c>
      <c r="U4" s="108">
        <f>'growth rates from 2022 frgt'!U4</f>
        <v>1.3103250497580965</v>
      </c>
      <c r="V4" s="108">
        <f>'growth rates from 2022 frgt'!V4</f>
        <v>1.3313577397356571</v>
      </c>
      <c r="W4" s="108">
        <f>'growth rates from 2022 frgt'!W4</f>
        <v>1.3514926564053571</v>
      </c>
      <c r="X4" s="108">
        <f>'growth rates from 2022 frgt'!X4</f>
        <v>1.3719781428773756</v>
      </c>
      <c r="Y4" s="108">
        <f>'growth rates from 2022 frgt'!Y4</f>
        <v>1.3927752469514549</v>
      </c>
      <c r="Z4" s="108">
        <f>'growth rates from 2022 frgt'!Z4</f>
        <v>1.4135191662905673</v>
      </c>
      <c r="AA4" s="108">
        <f>'growth rates from 2022 frgt'!AA4</f>
        <v>1.433710264018331</v>
      </c>
      <c r="AB4" s="108">
        <f>'growth rates from 2022 frgt'!AB4</f>
        <v>1.4533792524464881</v>
      </c>
      <c r="AC4" s="108">
        <f>'growth rates from 2022 frgt'!AC4</f>
        <v>1.4744673744013386</v>
      </c>
      <c r="AD4" s="108">
        <f>'growth rates from 2022 frgt'!AD4</f>
        <v>1.4957659880537344</v>
      </c>
      <c r="AE4" s="108">
        <f>'growth rates from 2022 frgt'!AE4</f>
        <v>1.5167578531291019</v>
      </c>
      <c r="AF4" s="108">
        <f>'growth rates from 2022 frgt'!AF4</f>
        <v>1.5401692491050862</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2025-01-03T23:23:24Z</dcterms:modified>
</cp:coreProperties>
</file>