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SD\bldgs\SYDEC\"/>
    </mc:Choice>
  </mc:AlternateContent>
  <xr:revisionPtr revIDLastSave="0" documentId="8_{7224164E-980A-4677-A1BC-DBA221681C15}"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<sst xmlns="http://schemas.openxmlformats.org/spreadsheetml/2006/main" count="194484" uniqueCount="2015">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</sst>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210</v>
      </c>
      <c r="C1" s="30">
        <v>46241</v>
      </c>
    </row>
    <row r="2" spans="1:3" x14ac:dyDescent="0.45">
      <c r="A2" s="3" t="s">
        <v>2</v>
      </c>
      <c r="B2" s="4" t="str">
        <f>IFERROR(INDEX(Geography!B:B, MATCH($B$1, Geography!C:C, 0)), "")</f>
        <v>SD</v>
      </c>
    </row>
    <row r="3" spans="1:3" x14ac:dyDescent="0.45">
      <c r="A3" s="3" t="s">
        <v>3</v>
      </c>
      <c r="B3" s="4" t="str">
        <f>IFERROR(INDEX(Geography!E:E, MATCH($B$1, Geography!C:C, 0)), "")</f>
        <v>West North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South Dakota</v>
      </c>
    </row>
    <row r="311" spans="1:31" x14ac:dyDescent="0.45">
      <c r="A311" t="s">
        <v>1971</v>
      </c>
      <c r="B311" t="str">
        <f>About!$B$2</f>
        <v>SD</v>
      </c>
    </row>
    <row r="312" spans="1:31" x14ac:dyDescent="0.45">
      <c r="A312" t="s">
        <v>1972</v>
      </c>
      <c r="B312">
        <f>MATCH($B$311, $A$38:$A$85, 0)</f>
        <v>39</v>
      </c>
    </row>
    <row r="313" spans="1:31" x14ac:dyDescent="0.45">
      <c r="A313" t="s">
        <v>1973</v>
      </c>
      <c r="B313" s="24">
        <f>INDEX(Census_2020_Urban_Rural!$F$2:$F$57, MATCH($B$311, Census_2020_Urban_Rural!$B$2:$B$57, 0))</f>
        <v>57.219564955050771</v>
      </c>
    </row>
    <row r="314" spans="1:31" x14ac:dyDescent="0.45">
      <c r="A314" t="s">
        <v>1974</v>
      </c>
      <c r="B314" s="18">
        <f>$B$313 * $B$13</f>
        <v>0.57219564955050772</v>
      </c>
    </row>
    <row r="315" spans="1:31" x14ac:dyDescent="0.45">
      <c r="A315" t="s">
        <v>1975</v>
      </c>
      <c r="B315" s="22">
        <f>INDEX($K$38:$K$85, $B$312)</f>
        <v>2.7330391143727595</v>
      </c>
    </row>
    <row r="316" spans="1:31" x14ac:dyDescent="0.45">
      <c r="A316" t="s">
        <v>1976</v>
      </c>
      <c r="B316" s="22">
        <f>INDEX($Q$38:$Q$85, $B$312)</f>
        <v>2.1053386064495405</v>
      </c>
    </row>
    <row r="317" spans="1:31" x14ac:dyDescent="0.45">
      <c r="A317" t="s">
        <v>1977</v>
      </c>
      <c r="B317" s="22">
        <f>$B$315 * $B$314</f>
        <v>1.5638330912954654</v>
      </c>
    </row>
    <row r="318" spans="1:31" x14ac:dyDescent="0.45">
      <c r="A318" t="s">
        <v>1978</v>
      </c>
      <c r="B318" s="22">
        <f>$B$315 * (1 - $B$314)</f>
        <v>1.169206023077294</v>
      </c>
    </row>
    <row r="319" spans="1:31" x14ac:dyDescent="0.45">
      <c r="A319" t="s">
        <v>1979</v>
      </c>
      <c r="B319" s="22">
        <f>$B$316</f>
        <v>2.1053386064495405</v>
      </c>
    </row>
    <row r="320" spans="1:31" x14ac:dyDescent="0.45">
      <c r="A320" t="s">
        <v>1980</v>
      </c>
      <c r="B320" s="24">
        <f>INDEX($S$38:$S$85, $B$312)</f>
        <v>3165.3999999999996</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2.7330391143727595</v>
      </c>
      <c r="C322" s="28">
        <f t="shared" si="214"/>
        <v>2.7330391143727595</v>
      </c>
      <c r="D322" s="28">
        <f t="shared" si="214"/>
        <v>2.7330391143727595</v>
      </c>
      <c r="E322" s="28">
        <f t="shared" si="214"/>
        <v>2.7330391143727595</v>
      </c>
      <c r="F322" s="28">
        <f t="shared" si="214"/>
        <v>2.7330391143727595</v>
      </c>
      <c r="G322" s="28">
        <f t="shared" si="214"/>
        <v>2.9898656463494482</v>
      </c>
      <c r="H322" s="28">
        <f t="shared" si="214"/>
        <v>3.2816016362835696</v>
      </c>
      <c r="I322" s="28">
        <f t="shared" si="214"/>
        <v>3.5992196547132558</v>
      </c>
      <c r="J322" s="28">
        <f t="shared" si="214"/>
        <v>3.9195266533257302</v>
      </c>
      <c r="K322" s="28">
        <f t="shared" si="214"/>
        <v>4.2727952124368995</v>
      </c>
      <c r="L322" s="28">
        <f t="shared" si="214"/>
        <v>4.6715353494167067</v>
      </c>
      <c r="M322" s="28">
        <f t="shared" si="214"/>
        <v>5.0969508197064037</v>
      </c>
      <c r="N322" s="28">
        <f t="shared" si="214"/>
        <v>5.5676034409113706</v>
      </c>
      <c r="O322" s="28">
        <f t="shared" si="214"/>
        <v>6.0969856589596461</v>
      </c>
      <c r="P322" s="28">
        <f t="shared" si="214"/>
        <v>6.6956377222458672</v>
      </c>
      <c r="Q322" s="28">
        <f t="shared" si="214"/>
        <v>7.3665018917879612</v>
      </c>
      <c r="R322" s="28">
        <f t="shared" si="214"/>
        <v>8.1319953767758353</v>
      </c>
      <c r="S322" s="28">
        <f t="shared" si="214"/>
        <v>8.9929575103104629</v>
      </c>
      <c r="T322" s="28">
        <f t="shared" si="214"/>
        <v>9.9626318733832875</v>
      </c>
      <c r="U322" s="28">
        <f t="shared" si="214"/>
        <v>11.04533701659032</v>
      </c>
      <c r="V322" s="28">
        <f t="shared" si="214"/>
        <v>12.259926347239249</v>
      </c>
      <c r="W322" s="28">
        <f t="shared" si="214"/>
        <v>13.616956837789143</v>
      </c>
      <c r="X322" s="28">
        <f t="shared" si="214"/>
        <v>15.127674697206576</v>
      </c>
      <c r="Y322" s="28">
        <f t="shared" si="214"/>
        <v>16.832990356880803</v>
      </c>
      <c r="Z322" s="28">
        <f t="shared" si="214"/>
        <v>18.741811846302078</v>
      </c>
      <c r="AA322" s="28">
        <f t="shared" si="214"/>
        <v>20.900310963717345</v>
      </c>
      <c r="AB322" s="28">
        <f t="shared" si="214"/>
        <v>23.345625913890682</v>
      </c>
      <c r="AC322" s="28">
        <f t="shared" si="214"/>
        <v>26.144482128865768</v>
      </c>
      <c r="AD322" s="28">
        <f t="shared" si="214"/>
        <v>29.307373697629462</v>
      </c>
      <c r="AE322" s="28">
        <f t="shared" si="214"/>
        <v>32.938265666513878</v>
      </c>
    </row>
    <row r="323" spans="1:31" x14ac:dyDescent="0.45">
      <c r="A323" t="s">
        <v>1982</v>
      </c>
      <c r="B323" s="28">
        <f t="shared" ref="B323:AE323" si="215">INDEX(B$258:B$305, $B$312)</f>
        <v>2.1053386064495405</v>
      </c>
      <c r="C323" s="28">
        <f t="shared" si="215"/>
        <v>2.1053386064495405</v>
      </c>
      <c r="D323" s="28">
        <f t="shared" si="215"/>
        <v>2.1053386064495405</v>
      </c>
      <c r="E323" s="28">
        <f t="shared" si="215"/>
        <v>2.1053386064495405</v>
      </c>
      <c r="F323" s="28">
        <f t="shared" si="215"/>
        <v>2.1053386064495405</v>
      </c>
      <c r="G323" s="28">
        <f t="shared" si="215"/>
        <v>2.5097754742423009</v>
      </c>
      <c r="H323" s="28">
        <f t="shared" si="215"/>
        <v>2.8910895249921746</v>
      </c>
      <c r="I323" s="28">
        <f t="shared" si="215"/>
        <v>3.0931203705417669</v>
      </c>
      <c r="J323" s="28">
        <f t="shared" si="215"/>
        <v>3.2216741500432113</v>
      </c>
      <c r="K323" s="28">
        <f t="shared" si="215"/>
        <v>3.3723918435257163</v>
      </c>
      <c r="L323" s="28">
        <f t="shared" si="215"/>
        <v>3.4927307465307016</v>
      </c>
      <c r="M323" s="28">
        <f t="shared" si="215"/>
        <v>3.5902658880878962</v>
      </c>
      <c r="N323" s="28">
        <f t="shared" si="215"/>
        <v>3.7021362043893156</v>
      </c>
      <c r="O323" s="28">
        <f t="shared" si="215"/>
        <v>3.875985082500375</v>
      </c>
      <c r="P323" s="28">
        <f t="shared" si="215"/>
        <v>4.0213099309086315</v>
      </c>
      <c r="Q323" s="28">
        <f t="shared" si="215"/>
        <v>4.1473776421561244</v>
      </c>
      <c r="R323" s="28">
        <f t="shared" si="215"/>
        <v>4.3730942976316918</v>
      </c>
      <c r="S323" s="28">
        <f t="shared" si="215"/>
        <v>4.6018011038365341</v>
      </c>
      <c r="T323" s="28">
        <f t="shared" si="215"/>
        <v>4.8898383426160557</v>
      </c>
      <c r="U323" s="28">
        <f t="shared" si="215"/>
        <v>5.1496837619847282</v>
      </c>
      <c r="V323" s="28">
        <f t="shared" si="215"/>
        <v>5.2957227497884833</v>
      </c>
      <c r="W323" s="28">
        <f t="shared" si="215"/>
        <v>5.5190640947680416</v>
      </c>
      <c r="X323" s="28">
        <f t="shared" si="215"/>
        <v>5.6434533932655038</v>
      </c>
      <c r="Y323" s="28">
        <f t="shared" si="215"/>
        <v>5.7858917733604063</v>
      </c>
      <c r="Z323" s="28">
        <f t="shared" si="215"/>
        <v>5.9044212332374881</v>
      </c>
      <c r="AA323" s="28">
        <f t="shared" si="215"/>
        <v>6.0914575710955008</v>
      </c>
      <c r="AB323" s="28">
        <f t="shared" si="215"/>
        <v>6.3285634871399816</v>
      </c>
      <c r="AC323" s="28">
        <f t="shared" si="215"/>
        <v>6.5771334647501121</v>
      </c>
      <c r="AD323" s="28">
        <f t="shared" si="215"/>
        <v>6.7708541511524469</v>
      </c>
      <c r="AE323" s="28">
        <f t="shared" si="215"/>
        <v>7.0264025520561093</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1.5285201620086879E-3</v>
      </c>
      <c r="C330" s="28">
        <f t="shared" si="218"/>
        <v>1.5285201620086879E-3</v>
      </c>
      <c r="D330" s="28">
        <f t="shared" si="218"/>
        <v>1.5285201620086879E-3</v>
      </c>
      <c r="E330" s="28">
        <f t="shared" si="218"/>
        <v>1.5285201620086879E-3</v>
      </c>
      <c r="F330" s="28">
        <f t="shared" si="218"/>
        <v>1.5285201620086879E-3</v>
      </c>
      <c r="G330" s="28">
        <f t="shared" si="218"/>
        <v>1.737423744421479E-3</v>
      </c>
      <c r="H330" s="28">
        <f t="shared" si="218"/>
        <v>1.9500509133998057E-3</v>
      </c>
      <c r="I330" s="28">
        <f t="shared" si="218"/>
        <v>2.1142162207793717E-3</v>
      </c>
      <c r="J330" s="28">
        <f t="shared" si="218"/>
        <v>2.2560184505493594E-3</v>
      </c>
      <c r="K330" s="28">
        <f t="shared" si="218"/>
        <v>2.4152356908961324E-3</v>
      </c>
      <c r="L330" s="28">
        <f t="shared" si="218"/>
        <v>2.5792209818498164E-3</v>
      </c>
      <c r="M330" s="28">
        <f t="shared" si="218"/>
        <v>2.7444293636805141E-3</v>
      </c>
      <c r="N330" s="28">
        <f t="shared" si="218"/>
        <v>2.9284575868138898E-3</v>
      </c>
      <c r="O330" s="28">
        <f t="shared" si="218"/>
        <v>3.1506194292854053E-3</v>
      </c>
      <c r="P330" s="28">
        <f t="shared" si="218"/>
        <v>3.3856535202990141E-3</v>
      </c>
      <c r="Q330" s="28">
        <f t="shared" si="218"/>
        <v>3.6374169248575491E-3</v>
      </c>
      <c r="R330" s="28">
        <f t="shared" si="218"/>
        <v>3.9505559090186161E-3</v>
      </c>
      <c r="S330" s="28">
        <f t="shared" si="218"/>
        <v>4.2947995874603523E-3</v>
      </c>
      <c r="T330" s="28">
        <f t="shared" si="218"/>
        <v>4.6921306046627106E-3</v>
      </c>
      <c r="U330" s="28">
        <f t="shared" si="218"/>
        <v>5.116263593408432E-3</v>
      </c>
      <c r="V330" s="28">
        <f t="shared" si="218"/>
        <v>5.546107631587709E-3</v>
      </c>
      <c r="W330" s="28">
        <f t="shared" si="218"/>
        <v>6.0453721275532902E-3</v>
      </c>
      <c r="X330" s="28">
        <f t="shared" si="218"/>
        <v>6.5619283788690471E-3</v>
      </c>
      <c r="Y330" s="28">
        <f t="shared" si="218"/>
        <v>7.1456631484934649E-3</v>
      </c>
      <c r="Z330" s="28">
        <f t="shared" si="218"/>
        <v>7.7861354266568423E-3</v>
      </c>
      <c r="AA330" s="28">
        <f t="shared" si="218"/>
        <v>8.5271272303067067E-3</v>
      </c>
      <c r="AB330" s="28">
        <f t="shared" si="218"/>
        <v>9.3745464715456715E-3</v>
      </c>
      <c r="AC330" s="28">
        <f t="shared" si="218"/>
        <v>1.0337276677075846E-2</v>
      </c>
      <c r="AD330" s="28">
        <f t="shared" si="218"/>
        <v>1.1397683657288783E-2</v>
      </c>
      <c r="AE330" s="28">
        <f t="shared" si="218"/>
        <v>1.2625471731398873E-2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2.1053386064495405</v>
      </c>
      <c r="C8" s="23">
        <f>Calcs!C$323</f>
        <v>2.1053386064495405</v>
      </c>
      <c r="D8" s="23">
        <f>Calcs!D$323</f>
        <v>2.1053386064495405</v>
      </c>
      <c r="E8" s="23">
        <f>Calcs!E$323</f>
        <v>2.1053386064495405</v>
      </c>
      <c r="F8" s="23">
        <f>Calcs!F$323</f>
        <v>2.1053386064495405</v>
      </c>
      <c r="G8" s="23">
        <f>Calcs!G$323</f>
        <v>2.5097754742423009</v>
      </c>
      <c r="H8" s="23">
        <f>Calcs!H$323</f>
        <v>2.8910895249921746</v>
      </c>
      <c r="I8" s="23">
        <f>Calcs!I$323</f>
        <v>3.0931203705417669</v>
      </c>
      <c r="J8" s="23">
        <f>Calcs!J$323</f>
        <v>3.2216741500432113</v>
      </c>
      <c r="K8" s="23">
        <f>Calcs!K$323</f>
        <v>3.3723918435257163</v>
      </c>
      <c r="L8" s="23">
        <f>Calcs!L$323</f>
        <v>3.4927307465307016</v>
      </c>
      <c r="M8" s="23">
        <f>Calcs!M$323</f>
        <v>3.5902658880878962</v>
      </c>
      <c r="N8" s="23">
        <f>Calcs!N$323</f>
        <v>3.7021362043893156</v>
      </c>
      <c r="O8" s="23">
        <f>Calcs!O$323</f>
        <v>3.875985082500375</v>
      </c>
      <c r="P8" s="23">
        <f>Calcs!P$323</f>
        <v>4.0213099309086315</v>
      </c>
      <c r="Q8" s="23">
        <f>Calcs!Q$323</f>
        <v>4.1473776421561244</v>
      </c>
      <c r="R8" s="23">
        <f>Calcs!R$323</f>
        <v>4.3730942976316918</v>
      </c>
      <c r="S8" s="23">
        <f>Calcs!S$323</f>
        <v>4.6018011038365341</v>
      </c>
      <c r="T8" s="23">
        <f>Calcs!T$323</f>
        <v>4.8898383426160557</v>
      </c>
      <c r="U8" s="23">
        <f>Calcs!U$323</f>
        <v>5.1496837619847282</v>
      </c>
      <c r="V8" s="23">
        <f>Calcs!V$323</f>
        <v>5.2957227497884833</v>
      </c>
      <c r="W8" s="23">
        <f>Calcs!W$323</f>
        <v>5.5190640947680416</v>
      </c>
      <c r="X8" s="23">
        <f>Calcs!X$323</f>
        <v>5.6434533932655038</v>
      </c>
      <c r="Y8" s="23">
        <f>Calcs!Y$323</f>
        <v>5.7858917733604063</v>
      </c>
      <c r="Z8" s="23">
        <f>Calcs!Z$323</f>
        <v>5.9044212332374881</v>
      </c>
      <c r="AA8" s="23">
        <f>Calcs!AA$323</f>
        <v>6.0914575710955008</v>
      </c>
      <c r="AB8" s="23">
        <f>Calcs!AB$323</f>
        <v>6.3285634871399816</v>
      </c>
      <c r="AC8" s="23">
        <f>Calcs!AC$323</f>
        <v>6.5771334647501121</v>
      </c>
      <c r="AD8" s="23">
        <f>Calcs!AD$323</f>
        <v>6.7708541511524469</v>
      </c>
      <c r="AE8" s="23">
        <f>Calcs!AE$323</f>
        <v>7.0264025520561093</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1.5638330912954654</v>
      </c>
      <c r="C8" s="23">
        <f>Calcs!C$322 * Calcs!$B$314</f>
        <v>1.5638330912954654</v>
      </c>
      <c r="D8" s="23">
        <f>Calcs!D$322 * Calcs!$B$314</f>
        <v>1.5638330912954654</v>
      </c>
      <c r="E8" s="23">
        <f>Calcs!E$322 * Calcs!$B$314</f>
        <v>1.5638330912954654</v>
      </c>
      <c r="F8" s="23">
        <f>Calcs!F$322 * Calcs!$B$314</f>
        <v>1.5638330912954654</v>
      </c>
      <c r="G8" s="23">
        <f>Calcs!G$322 * Calcs!$B$314</f>
        <v>1.7107881155816711</v>
      </c>
      <c r="H8" s="23">
        <f>Calcs!H$322 * Calcs!$B$314</f>
        <v>1.8777181798392861</v>
      </c>
      <c r="I8" s="23">
        <f>Calcs!I$322 * Calcs!$B$314</f>
        <v>2.0594578282036053</v>
      </c>
      <c r="J8" s="23">
        <f>Calcs!J$322 * Calcs!$B$314</f>
        <v>2.2427360993302439</v>
      </c>
      <c r="K8" s="23">
        <f>Calcs!K$322 * Calcs!$B$314</f>
        <v>2.4448748319766316</v>
      </c>
      <c r="L8" s="23">
        <f>Calcs!L$322 * Calcs!$B$314</f>
        <v>2.6730322036576504</v>
      </c>
      <c r="M8" s="23">
        <f>Calcs!M$322 * Calcs!$B$314</f>
        <v>2.9164530850088983</v>
      </c>
      <c r="N8" s="23">
        <f>Calcs!N$322 * Calcs!$B$314</f>
        <v>3.1857584673119237</v>
      </c>
      <c r="O8" s="23">
        <f>Calcs!O$322 * Calcs!$B$314</f>
        <v>3.4886686694285451</v>
      </c>
      <c r="P8" s="23">
        <f>Calcs!P$322 * Calcs!$B$314</f>
        <v>3.8312147756353561</v>
      </c>
      <c r="Q8" s="23">
        <f>Calcs!Q$322 * Calcs!$B$314</f>
        <v>4.2150803348866566</v>
      </c>
      <c r="R8" s="23">
        <f>Calcs!R$322 * Calcs!$B$314</f>
        <v>4.6530923767559749</v>
      </c>
      <c r="S8" s="23">
        <f>Calcs!S$322 * Calcs!$B$314</f>
        <v>5.1457311639922123</v>
      </c>
      <c r="T8" s="23">
        <f>Calcs!T$322 * Calcs!$B$314</f>
        <v>5.7005746160231414</v>
      </c>
      <c r="U8" s="23">
        <f>Calcs!U$322 * Calcs!$B$314</f>
        <v>6.3200937887121658</v>
      </c>
      <c r="V8" s="23">
        <f>Calcs!V$322 * Calcs!$B$314</f>
        <v>7.0150765196999458</v>
      </c>
      <c r="W8" s="23">
        <f>Calcs!W$322 * Calcs!$B$314</f>
        <v>7.7915634626999859</v>
      </c>
      <c r="X8" s="23">
        <f>Calcs!X$322 * Calcs!$B$314</f>
        <v>8.6559896495568971</v>
      </c>
      <c r="Y8" s="23">
        <f>Calcs!Y$322 * Calcs!$B$314</f>
        <v>9.6317638511328436</v>
      </c>
      <c r="Z8" s="23">
        <f>Calcs!Z$322 * Calcs!$B$314</f>
        <v>10.723983203148217</v>
      </c>
      <c r="AA8" s="23">
        <f>Calcs!AA$322 * Calcs!$B$314</f>
        <v>11.959067007691845</v>
      </c>
      <c r="AB8" s="23">
        <f>Calcs!AB$322 * Calcs!$B$314</f>
        <v>13.358265583961844</v>
      </c>
      <c r="AC8" s="23">
        <f>Calcs!AC$322 * Calcs!$B$314</f>
        <v>14.959758933887988</v>
      </c>
      <c r="AD8" s="23">
        <f>Calcs!AD$322 * Calcs!$B$314</f>
        <v>16.769551729534555</v>
      </c>
      <c r="AE8" s="23">
        <f>Calcs!AE$322 * Calcs!$B$314</f>
        <v>18.847132318118096</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1.169206023077294</v>
      </c>
      <c r="C8" s="23">
        <f>Calcs!C$322 * (1 - Calcs!$B$314)</f>
        <v>1.169206023077294</v>
      </c>
      <c r="D8" s="23">
        <f>Calcs!D$322 * (1 - Calcs!$B$314)</f>
        <v>1.169206023077294</v>
      </c>
      <c r="E8" s="23">
        <f>Calcs!E$322 * (1 - Calcs!$B$314)</f>
        <v>1.169206023077294</v>
      </c>
      <c r="F8" s="23">
        <f>Calcs!F$322 * (1 - Calcs!$B$314)</f>
        <v>1.169206023077294</v>
      </c>
      <c r="G8" s="23">
        <f>Calcs!G$322 * (1 - Calcs!$B$314)</f>
        <v>1.2790775307677771</v>
      </c>
      <c r="H8" s="23">
        <f>Calcs!H$322 * (1 - Calcs!$B$314)</f>
        <v>1.4038834564442835</v>
      </c>
      <c r="I8" s="23">
        <f>Calcs!I$322 * (1 - Calcs!$B$314)</f>
        <v>1.5397618265096502</v>
      </c>
      <c r="J8" s="23">
        <f>Calcs!J$322 * (1 - Calcs!$B$314)</f>
        <v>1.6767905539954864</v>
      </c>
      <c r="K8" s="23">
        <f>Calcs!K$322 * (1 - Calcs!$B$314)</f>
        <v>1.8279203804602682</v>
      </c>
      <c r="L8" s="23">
        <f>Calcs!L$322 * (1 - Calcs!$B$314)</f>
        <v>1.9985031457590561</v>
      </c>
      <c r="M8" s="23">
        <f>Calcs!M$322 * (1 - Calcs!$B$314)</f>
        <v>2.1804977346975054</v>
      </c>
      <c r="N8" s="23">
        <f>Calcs!N$322 * (1 - Calcs!$B$314)</f>
        <v>2.3818449735994469</v>
      </c>
      <c r="O8" s="23">
        <f>Calcs!O$322 * (1 - Calcs!$B$314)</f>
        <v>2.6083169895311009</v>
      </c>
      <c r="P8" s="23">
        <f>Calcs!P$322 * (1 - Calcs!$B$314)</f>
        <v>2.8644229466105111</v>
      </c>
      <c r="Q8" s="23">
        <f>Calcs!Q$322 * (1 - Calcs!$B$314)</f>
        <v>3.1514215569013047</v>
      </c>
      <c r="R8" s="23">
        <f>Calcs!R$322 * (1 - Calcs!$B$314)</f>
        <v>3.4789030000198604</v>
      </c>
      <c r="S8" s="23">
        <f>Calcs!S$322 * (1 - Calcs!$B$314)</f>
        <v>3.847226346318251</v>
      </c>
      <c r="T8" s="23">
        <f>Calcs!T$322 * (1 - Calcs!$B$314)</f>
        <v>4.2620572573601461</v>
      </c>
      <c r="U8" s="23">
        <f>Calcs!U$322 * (1 - Calcs!$B$314)</f>
        <v>4.7252432278781544</v>
      </c>
      <c r="V8" s="23">
        <f>Calcs!V$322 * (1 - Calcs!$B$314)</f>
        <v>5.2448498275393032</v>
      </c>
      <c r="W8" s="23">
        <f>Calcs!W$322 * (1 - Calcs!$B$314)</f>
        <v>5.8253933750891571</v>
      </c>
      <c r="X8" s="23">
        <f>Calcs!X$322 * (1 - Calcs!$B$314)</f>
        <v>6.4716850476496788</v>
      </c>
      <c r="Y8" s="23">
        <f>Calcs!Y$322 * (1 - Calcs!$B$314)</f>
        <v>7.2012265057479592</v>
      </c>
      <c r="Z8" s="23">
        <f>Calcs!Z$322 * (1 - Calcs!$B$314)</f>
        <v>8.0178286431538606</v>
      </c>
      <c r="AA8" s="23">
        <f>Calcs!AA$322 * (1 - Calcs!$B$314)</f>
        <v>8.9412439560255006</v>
      </c>
      <c r="AB8" s="23">
        <f>Calcs!AB$322 * (1 - Calcs!$B$314)</f>
        <v>9.9873603299288387</v>
      </c>
      <c r="AC8" s="23">
        <f>Calcs!AC$322 * (1 - Calcs!$B$314)</f>
        <v>11.18472319497778</v>
      </c>
      <c r="AD8" s="23">
        <f>Calcs!AD$322 * (1 - Calcs!$B$314)</f>
        <v>12.537821968094907</v>
      </c>
      <c r="AE8" s="23">
        <f>Calcs!AE$322 * (1 - Calcs!$B$314)</f>
        <v>14.091133348395783</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1.5638330912954654</v>
      </c>
      <c r="C8" s="23">
        <f>'BDESC-rural-residential'!E8</f>
        <v>1.169206023077294</v>
      </c>
      <c r="D8" s="23">
        <f>'BDESC-commercial'!E8</f>
        <v>2.1053386064495405</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2026-08-07T21:05:05Z</dcterms:modified>
</cp:coreProperties>
</file>