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South Dakota\SD-eps\"/>
    </mc:Choice>
  </mc:AlternateContent>
  <xr:revisionPtr revIDLastSave="0" documentId="13_ncr:1_{C5ED4216-0AA1-4725-9881-32D4AC4335E2}"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<sst xmlns="http://schemas.openxmlformats.org/spreadsheetml/2006/main" count="32060" uniqueCount="2370">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</sst>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113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South Dakota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18.553762894672349</v>
      </c>
      <c r="C7" s="118">
        <f>D28</f>
        <v>7.6132600000000004</v>
      </c>
      <c r="D7" s="75">
        <v>0.06</v>
      </c>
      <c r="E7" s="75">
        <v>0.02</v>
      </c>
      <c r="F7" s="117">
        <f t="shared" si="0"/>
        <v>7.1564643999999999</v>
      </c>
      <c r="G7" s="117">
        <f t="shared" si="0"/>
        <v>7.4609947999999999</v>
      </c>
      <c r="H7" s="69"/>
      <c r="I7" s="76">
        <f t="shared" si="1"/>
        <v>0.61428501373945255</v>
      </c>
      <c r="J7" s="76">
        <f t="shared" si="3"/>
        <v>0.59787161006879097</v>
      </c>
      <c r="K7" s="69" t="str">
        <f t="shared" si="2"/>
        <v>In a scenario limiting global warming to 1.5 °C, South Dakota would need to cut its agriculture emissions by 60 to 61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South Dakota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0.61400939308951641</v>
      </c>
      <c r="C9" s="118">
        <f>C28</f>
        <v>1.59965</v>
      </c>
      <c r="D9" s="75">
        <v>0.06</v>
      </c>
      <c r="E9" s="75">
        <v>0.02</v>
      </c>
      <c r="F9" s="117">
        <f t="shared" si="0"/>
        <v>1.503671</v>
      </c>
      <c r="G9" s="117">
        <f t="shared" si="0"/>
        <v>1.5676570000000001</v>
      </c>
      <c r="H9" s="69"/>
      <c r="I9" s="76">
        <f t="shared" si="1"/>
        <v>-1.4489381057087183</v>
      </c>
      <c r="J9" s="76">
        <f t="shared" si="3"/>
        <v>-1.553148237866536</v>
      </c>
      <c r="K9" s="69" t="str">
        <f t="shared" si="2"/>
        <v>In a scenario limiting global warming to 1.5 °C, South Dakota would need to cut its waste emissions by -155 to -145 percent of 2005 levels.</v>
      </c>
      <c r="L9" s="69"/>
      <c r="M9" s="69"/>
      <c r="N9" s="69"/>
      <c r="O9" s="69"/>
      <c r="P9" s="69"/>
      <c r="Q9" s="69"/>
      <c r="R9" s="69"/>
      <c r="S9" s="69"/>
      <c r="T9" s="69"/>
      <c r="U9" s="69"/>
      <c r="V9" s="69"/>
      <c r="W9" s="69"/>
      <c r="X9" s="69"/>
      <c r="Y9" s="69"/>
      <c r="Z9" s="69"/>
    </row>
    <row r="10" spans="1:26" ht="14.5" x14ac:dyDescent="0.35">
      <c r="A10" s="73" t="s">
        <v>1864</v>
      </c>
      <c r="B10" s="119">
        <f>SUM(B3:B9)</f>
        <v>12.729412287761866</v>
      </c>
      <c r="C10" s="119">
        <f>SUM(C3:C9)</f>
        <v>60.091929999999991</v>
      </c>
      <c r="D10" s="76">
        <f>1-F10/$C10</f>
        <v>0.52651809652311032</v>
      </c>
      <c r="E10" s="76">
        <f>1-G10/$C10</f>
        <v>0.37781239843686165</v>
      </c>
      <c r="F10" s="117">
        <f>SUM(F3:F9)</f>
        <v>28.452441400000005</v>
      </c>
      <c r="G10" s="117">
        <f>SUM(G3:G9)</f>
        <v>37.388453799999994</v>
      </c>
      <c r="H10" s="171">
        <f>IFERROR(B10*(1-'Unique State Inputs'!A$8),"")</f>
        <v>7.0011767582690272</v>
      </c>
      <c r="I10" s="76">
        <f t="shared" si="1"/>
        <v>-1.2351732159193518</v>
      </c>
      <c r="J10" s="76">
        <f t="shared" si="3"/>
        <v>-1.9371704643383638</v>
      </c>
      <c r="K10" s="69" t="str">
        <f t="shared" si="2"/>
        <v>In a scenario limiting global warming to 1.5 °C, South Dakota would need to cut its total (including land use) emissions by -194 to -124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19.167772287761867</v>
      </c>
      <c r="C11" s="119">
        <f>SUM(C3:C9)-C8</f>
        <v>66.530289999999994</v>
      </c>
      <c r="D11" s="76">
        <f>1-F11/$C11</f>
        <v>0.47556516888773503</v>
      </c>
      <c r="E11" s="76">
        <f>1-G11/$C11</f>
        <v>0.34125022151564344</v>
      </c>
      <c r="F11" s="117">
        <f>F10-F8</f>
        <v>34.890801400000008</v>
      </c>
      <c r="G11" s="117">
        <f>G10-G8</f>
        <v>43.826813799999996</v>
      </c>
      <c r="H11" s="171">
        <f>IFERROR(B11*(1-'Unique State Inputs'!A$8),"")</f>
        <v>10.542274758269027</v>
      </c>
      <c r="I11" s="76">
        <f t="shared" si="1"/>
        <v>-0.82028463590820588</v>
      </c>
      <c r="J11" s="76">
        <f t="shared" si="3"/>
        <v>-1.2864844772797253</v>
      </c>
      <c r="K11" s="69" t="str">
        <f t="shared" si="2"/>
        <v>In a scenario limiting global warming to 1.5 °C, South Dakota would need to cut its total (excluding land use) emissions by -129 to -82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South Dakota, the share of electricity among fuels used for heating in urban, residential buildings will rise from 7.1% to 8.9%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South Dakota, the share of electricity among fuels used for heating in urban, residential buildings will rise from 7.1% to 8.9%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South Dakota, the share of electricity among fuels used by appliances in urban, residential buildings will fall from 76.5% to 69.1%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South Dakota, the share of electricity among fuels used by appliances in urban, residential buildings will fall from 76.5% to 69.1%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South Dakota, the share of electricity among fuels used for heating in rural, residential buildings will rise from 7.1% to 8.9%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South Dakota, the share of electricity among fuels used for heating in rural, residential buildings will rise from 7.1% to 8.9%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76.5% to 69.1%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76.5% to 69.1%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South Dakota, the share of electricity among fuels used for heating in commercial buildings will fall from 1%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South Dakota, the share of electricity among fuels used for heating in commercial buildings will fall from 1%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South Dakota, the share of electricity among fuels used by appliances in commercial buildings will fall from 71.6% to 47.5%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South Dakota, the share of electricity among fuels used by appliances in commercial buildings will fall from 71.6% to 47.5%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South Dakota, the share of electricity among fuels used by other components in commercial buildings will rise from 82.6% to 93.1%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South Dakota, the share of electricity among fuels used by other components in commercial buildings will rise from 82.6% to 93.1%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South Dakota.//**Natural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South Dakota.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South Dakota.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South Dakota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South Dakota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South Dakota declined by -79%.</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South Dakota declined by -79%.</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South Dakota declined by -79%.</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South Dakota declined by -79%.</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South Dakota declined by -79%.</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South Dakota declined by -79%.</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South Dakota declined by -79%.</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South Dakota declined by -79%.</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South Dakota declined by -79%.</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South Dakota declined by -79%.</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South Dakota declined by -79%.</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South Dakota declined by -79%.</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South Dakota declined by -79%.</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South Dakota declined by -79%.</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South Dakota declined by -79%.</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South Dakota declined by -79%.</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South Dakota, a 100% setting provides for an additional 1199 MW of demand response capacity in 2050 (on top of a BAU quantity of 388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South Dakota, a 100% setting provides for an additional 1199 MW of demand response capacity in 2050 (on top of a BAU quantity of 388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1199 MW of demand response capacity in 2050 (on top of a BAU quantity of 388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South Dakota will retire 0 MW of coal by 2050. South Dakota currently has 474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South Dakota will retire 0 MW of coal by 2050. South Dakota currently has 474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South Dakota will retire 0 MW of gas non-peaking plants by 2050. South Dakota currently has 295MW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South Dakota will retire 0 MW of gas non-peaking plants by 2050. South Dakota currently has 295MW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South Dakota will retire 0 MW of nuclear capacity by 2050. South Dakota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South Dakota will retire 0 MW of nuclear capacity by 2050. South Dakota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South Dakota will retire 0 MW of biomass capacity by 2050. South Dakota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South Dakota will retire 0 MW of petroleum capacity by 2050. South Dakota currently has 213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South Dakota will retire 180 MW of natural gas peaker capacity by 2050. South Dakota currently has 713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South Dakota will retire 180 MW of natural gas peaker capacity by 2050. South Dakota currently has 713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South Dakota will retire 0 MW of natural gas peaker capacity by 2050. South Dakota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South Dakota will retire 0 MW of natural gas peaker capacity by 2050. South Dakota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c r="U255" s="305" t="str">
        <f>N255&amp;O255&amp;P255&amp;T255</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South Dakota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**South Dakota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South Dakota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**South Dakota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South Dakota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**South Dakota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86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86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South Dakota.//**Natural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South Dakota.//**Natural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South Dakota.//**Natural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South Dakota.//**Natural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South Dakota.//**Natural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South Dakota.//**Natural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South Dakota.//**Natural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South Dakota.//**Natural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South Dakota.//**Natural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South Dakota.//**Natural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South Dakota.//**Natural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South Dakota.//**Natural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South Dakota.//**Natural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South Dakota.//**Natural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South Dakota.//**Natural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South Dakota.//**Natural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1199 MW of demand response capacity in 2050 (on top of a BAU quantity of 388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7.1% to 8.9% through 2050.//**Urban Residential Appliances: **In the BAU case, in South Dakota, the share of electricity among fuels used by appliances in urban, residential buildings will fall from 76.5% to 69.1% through 2050.//**Urban Residential Other Components: ** In the BAU case, the share of electricity among fuels used by other components in urban, residential buildings is 100%.//**Rural Residential Heating: **In the BAU case, in South Dakota, the share of electricity among fuels used for heating in rural, residential buildings will rise from 7.1% to 8.9% through 2050.//**Rural Residential Appliances: **In the BAU case, in , the share of electricity among fuels used by appliances in rural, residential buildings will fall from 76.5% to 69.1% through 2050.//**Rural Residential Other Components: **In the United States, the share of electricity among fuels used by other components in urban, residential buildings is 100%.//**Commercial Heating: **In the BAU case, in South Dakota, the share of electricity among fuels used for heating in commercial buildings will fall from 1% to 0.6% through 2050.//**Commercial Appliances: **In the BAU case, in South Dakota, the share of electricity among fuels used by appliances in commercial buildings will fall from 71.6% to 47.5% through 2050.//**Commercial Other Components: **In the BAU case, in the South Dakota, the share of electricity among fuels used by other components in commercial buildings will rise from 82.6% to 93.1%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South Dakota.//**Natural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includingSouth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South Dakota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South Dakota declined by -79%.//**Natural Gas Nonpeaker : **From 2010-2018, electricity exports in South Dakota declined by -79%.//**Nuclear : **From 2010-2018, electricity exports in South Dakota declined by -79%.//**Hydro : **From 2010-2018, electricity exports in South Dakota declined by -79%.//**Onshore Wind : **From 2010-2018, electricity exports in South Dakota declined by -79%.//**Solar PV : **From 2010-2018, electricity exports in South Dakota declined by -79%.//**Biomass : **From 2010-2018, electricity exports in South Dakota declined by -79%.//**Petroleum : **From 2010-2018, electricity exports in South Dakota declined by -79%.</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1199 MW of demand response capacity in 2050 (on top of a BAU quantity of 388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South Dakota will retire 0 MW of coal by 2050. South Dakota currently has 474 MW of coal capacity.//**Natural Gas Nonpeaker : **The EIA projects that South Dakota will retire 0 MW of gas non-peaking plants by 2050. South Dakota currently has 295MW of natural gas non-peaking capacity.//**Nuclear : **The EIA projects that South Dakota will retire 0 MW of nuclear capacity by 2050. South Dakota currently has 0 MW of nuclear capacity.//**Natural Gas Peaker : **The EIA projects that South Dakota will retire 180 MW of natural gas peaker capacity by 2050. South Dakota currently has 713 MW of natural gas peaker capacity.//**Lignite : **The EIA projects that South Dakota will retire 0 MW of natural gas peaker capacity by 2050. South Dakota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**South Dakota does not have a capacity construction subsidy for onshore wind. However, the Investment Tax Credit, a similar program for solar power, covers 30% of system costs through 2019, with declining amounts thereafter.//**Solar PV : **South Dakota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**South Dakota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South Dakota had 130 EV charging outlets, approximately 15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South Dakota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South Dakota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South Dakota,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South Dakota, the share of electricity among fuels used for heating in urban, residential buildings will rise from 7.1% to 8.9%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South Dakota, the share of electricity among fuels used by appliances in urban, residential buildings will fall from 76.5% to 69.1%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South Dakota, the share of electricity among fuels used for heating in rural, residential buildings will rise from 7.1% to 8.9%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76.5% to 69.1%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South Dakota, the share of electricity among fuels used for heating in commercial buildings will fall from 1%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South Dakota, the share of electricity among fuels used by appliances in commercial buildings will fall from 71.6% to 47.5%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South Dakota, the share of electricity among fuels used by other components in commercial buildings will rise from 82.6% to 93.1%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South Dakota.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includingSouth Dakota.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South Dakota declined by -79%.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South Dakota, a 100% setting provides for an additional 1199 MW of demand response capacity in 2050 (on top of a BAU quantity of 388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South Dakota will retire 0 MW of coal by 2050. South Dakota currently has 474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South Dakota will retire 0 MW of gas non-peaking plants by 2050. South Dakota currently has 295MW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South Dakota will retire 0 MW of nuclear capacity by 2050. South Dakota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South Dakota will retire 0 MW of biomass capacity by 2050. South Dakota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South Dakota will retire 0 MW of biomass capacity by 2050. South Dakota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South Dakota will retire 0 MW of petroleum capacity by 2050. South Dakota currently has 213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South Dakota will retire 180 MW of natural gas peaker capacity by 2050. South Dakota currently has 713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South Dakota will retire 0 MW of natural gas peaker capacity by 2050. South Dakota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South Dakota had about 0 of grid battery storage.  The BAU scenario is based on EIA AEO data and sees grid battery capacity reach 504 by 2050.  The additional potential is based on NREL's Renewable Electricity Futures Study (80% RE-ITI (2014) scenario) and suggests South Dakota could reach 6423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South Dakota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South Dakota</v>
      </c>
      <c r="B6" s="145">
        <f>SUMIFS(B7:B57,$A7:$A57,$A$6)</f>
        <v>130</v>
      </c>
      <c r="C6" s="145">
        <f>SUMIFS(C7:C57,$A7:$A57,$A$6)</f>
        <v>891688</v>
      </c>
      <c r="D6" s="145">
        <f>ROUND(SUMIFS(D7:D57,$A7:$A57,$A$6),2)</f>
        <v>14.58</v>
      </c>
      <c r="E6" s="145">
        <f t="shared" ref="E6:L6" si="0">SUMIFS(E7:E57,$A7:$A57,$A$6)</f>
        <v>0</v>
      </c>
      <c r="F6" s="145">
        <f t="shared" si="0"/>
        <v>0</v>
      </c>
      <c r="G6" s="145">
        <f t="shared" si="0"/>
        <v>0</v>
      </c>
      <c r="H6" s="145">
        <f t="shared" si="0"/>
        <v>0</v>
      </c>
      <c r="I6" s="145">
        <f t="shared" si="0"/>
        <v>4734456</v>
      </c>
      <c r="J6" s="145">
        <f t="shared" si="0"/>
        <v>0</v>
      </c>
      <c r="K6" s="145">
        <f t="shared" si="0"/>
        <v>974354</v>
      </c>
      <c r="L6" s="145">
        <f t="shared" si="0"/>
        <v>0</v>
      </c>
      <c r="M6" s="145">
        <f>ROUND(SUMIFS(M7:M57,$A7:$A57,$A$6)*100,0)</f>
        <v>-79</v>
      </c>
      <c r="N6" s="145">
        <f>ROUND(SUMIFS(N7:N57,$A7:$A57,$A$6)*100,0)</f>
        <v>0</v>
      </c>
      <c r="O6" s="145">
        <f t="shared" ref="O6:AM6" si="1">ROUND(SUMIFS(O7:O57,$A7:$A57,$A$6),0)</f>
        <v>811</v>
      </c>
      <c r="P6" s="145">
        <f t="shared" si="1"/>
        <v>388</v>
      </c>
      <c r="Q6" s="145">
        <f t="shared" si="1"/>
        <v>0</v>
      </c>
      <c r="R6" s="145">
        <f t="shared" si="1"/>
        <v>0</v>
      </c>
      <c r="S6" s="145">
        <f t="shared" si="1"/>
        <v>0</v>
      </c>
      <c r="T6" s="145">
        <f t="shared" si="1"/>
        <v>0</v>
      </c>
      <c r="U6" s="145">
        <f t="shared" si="1"/>
        <v>0</v>
      </c>
      <c r="V6" s="145">
        <f t="shared" si="1"/>
        <v>180</v>
      </c>
      <c r="W6" s="145">
        <f t="shared" si="1"/>
        <v>0</v>
      </c>
      <c r="X6" s="145">
        <f t="shared" si="1"/>
        <v>474</v>
      </c>
      <c r="Y6" s="145">
        <f t="shared" si="1"/>
        <v>295</v>
      </c>
      <c r="Z6" s="145">
        <f t="shared" si="1"/>
        <v>0</v>
      </c>
      <c r="AA6" s="145">
        <f t="shared" si="1"/>
        <v>1598</v>
      </c>
      <c r="AB6" s="145">
        <f t="shared" si="1"/>
        <v>1376</v>
      </c>
      <c r="AC6" s="145">
        <f t="shared" si="1"/>
        <v>1</v>
      </c>
      <c r="AD6" s="145">
        <f t="shared" si="1"/>
        <v>0</v>
      </c>
      <c r="AE6" s="145">
        <f t="shared" si="1"/>
        <v>0</v>
      </c>
      <c r="AF6" s="145">
        <f t="shared" si="1"/>
        <v>0</v>
      </c>
      <c r="AG6" s="145">
        <f t="shared" si="1"/>
        <v>213</v>
      </c>
      <c r="AH6" s="145">
        <f t="shared" si="1"/>
        <v>713</v>
      </c>
      <c r="AI6" s="145">
        <f t="shared" si="1"/>
        <v>0</v>
      </c>
      <c r="AJ6" s="145">
        <f t="shared" si="1"/>
        <v>0</v>
      </c>
      <c r="AK6" s="145">
        <f t="shared" si="1"/>
        <v>0</v>
      </c>
      <c r="AL6" s="145">
        <f t="shared" si="1"/>
        <v>0</v>
      </c>
      <c r="AM6" s="145">
        <f t="shared" si="1"/>
        <v>0</v>
      </c>
      <c r="AN6" s="380">
        <f>ROUND(SUMIFS(AN7:AN57,$A7:$A57,$A$6),)</f>
        <v>504</v>
      </c>
      <c r="AO6" s="145">
        <f t="shared" ref="AO6:AP6" si="2">ROUND(SUMIFS(AO7:AO57,$A7:$A57,$A$6),)</f>
        <v>6423</v>
      </c>
      <c r="AP6" s="145">
        <f t="shared" si="2"/>
        <v>0</v>
      </c>
      <c r="AQ6" s="145">
        <f>ROUND(SUMIFS(AQ7:AQ57,$A7:$A57,$A$6),0)</f>
        <v>86</v>
      </c>
      <c r="AR6" s="146">
        <f>SUMIFS(AR7:AR57,$A7:$A57,$A$6)</f>
        <v>3.938663204105608E-2</v>
      </c>
      <c r="AS6" s="145">
        <f>ROUND(SUMIFS(AS7:AS57,$A7:$A57,$A$6),0)</f>
        <v>289</v>
      </c>
      <c r="AT6" s="145">
        <f>ROUND(SUMIFS(AT7:AT57,$A7:$A57,$A$6),0)</f>
        <v>388</v>
      </c>
      <c r="AU6" s="145">
        <f>ROUND(SUMIFS(AU7:AU57,$A7:$A57,$A$6),0)</f>
        <v>1199</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SD</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SD</v>
      </c>
      <c r="D77" s="93">
        <v>2019</v>
      </c>
      <c r="E77" s="93">
        <v>2050</v>
      </c>
    </row>
    <row r="78" spans="1:40" ht="16" customHeight="1" x14ac:dyDescent="0.35">
      <c r="B78" s="93" t="s">
        <v>2056</v>
      </c>
      <c r="C78" s="93" t="s">
        <v>496</v>
      </c>
      <c r="D78" s="93" cm="1">
        <f t="array" ref="D78">ROUND(INDEX($B$95:$H$845,MATCH(1,($C78=$E$95:$E$845)*($B78=$F$95:$F$845)*($C$77=$B$95:$B$845),0),MATCH(D$77,$B$95:$H$95,0))*100,1)</f>
        <v>7.1</v>
      </c>
      <c r="E78" s="165" cm="1">
        <f t="array" ref="E78">ROUND(INDEX($B$95:$H$845,MATCH(1,($C78=$E$95:$E$845)*($B78=$F$95:$F$845)*($C$77=$B$95:$B$845),0),MATCH(E$77,$B$95:$H$95,0))*100,1)</f>
        <v>8.9</v>
      </c>
    </row>
    <row r="79" spans="1:40" ht="16" customHeight="1" x14ac:dyDescent="0.35">
      <c r="B79" s="165" t="s">
        <v>2056</v>
      </c>
      <c r="C79" s="93" t="s">
        <v>2055</v>
      </c>
      <c r="D79" s="165" cm="1">
        <f t="array" ref="D79">ROUND(INDEX($B$95:$H$845,MATCH(1,($C79=$E$95:$E$845)*($B79=$F$95:$F$845)*($C$77=$B$95:$B$845),0),MATCH(D$77,$B$95:$H$95,0))*100,1)</f>
        <v>76.5</v>
      </c>
      <c r="E79" s="165" cm="1">
        <f t="array" ref="E79">ROUND(INDEX($B$95:$H$845,MATCH(1,($C79=$E$95:$E$845)*($B79=$F$95:$F$845)*($C$77=$B$95:$B$845),0),MATCH(E$77,$B$95:$H$95,0))*100,1)</f>
        <v>69.099999999999994</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7.1</v>
      </c>
      <c r="E81" s="165" cm="1">
        <f t="array" ref="E81">ROUND(INDEX($B$95:$H$845,MATCH(1,($C81=$E$95:$E$845)*($B81=$F$95:$F$845)*($C$77=$B$95:$B$845),0),MATCH(E$77,$B$95:$H$95,0))*100,1)</f>
        <v>8.9</v>
      </c>
    </row>
    <row r="82" spans="2:26" ht="16" customHeight="1" x14ac:dyDescent="0.35">
      <c r="B82" s="165" t="s">
        <v>2053</v>
      </c>
      <c r="C82" s="165" t="s">
        <v>2055</v>
      </c>
      <c r="D82" s="165" cm="1">
        <f t="array" ref="D82">ROUND(INDEX($B$95:$H$845,MATCH(1,($C82=$E$95:$E$845)*($B82=$F$95:$F$845)*($C$77=$B$95:$B$845),0),MATCH(D$77,$B$95:$H$95,0))*100,1)</f>
        <v>76.5</v>
      </c>
      <c r="E82" s="165" cm="1">
        <f t="array" ref="E82">ROUND(INDEX($B$95:$H$845,MATCH(1,($C82=$E$95:$E$845)*($B82=$F$95:$F$845)*($C$77=$B$95:$B$845),0),MATCH(E$77,$B$95:$H$95,0))*100,1)</f>
        <v>69.099999999999994</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SD</v>
      </c>
    </row>
    <row r="84" spans="2:26" ht="16" customHeight="1" x14ac:dyDescent="0.35">
      <c r="B84" s="93" t="s">
        <v>2057</v>
      </c>
      <c r="C84" s="165" t="s">
        <v>496</v>
      </c>
      <c r="D84" s="165" cm="1">
        <f t="array" ref="D84">ROUND(INDEX($B$95:$H$845,MATCH(1,($C84=$E$95:$E$845)*($B84=$F$95:$F$845)*($C$77=$B$95:$B$845),0),MATCH(D$77,$B$95:$H$95,0))*100,1)</f>
        <v>1</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71.599999999999994</v>
      </c>
      <c r="E85" s="165" cm="1">
        <f t="array" ref="E85">ROUND(INDEX($B$95:$H$845,MATCH(1,($C85=$E$95:$E$845)*($B85=$F$95:$F$845)*($C$77=$B$95:$B$845),0),MATCH(E$77,$B$95:$H$95,0))*100,1)</f>
        <v>47.5</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82.6</v>
      </c>
      <c r="E86" s="165" cm="1">
        <f t="array" ref="E86">ROUND(INDEX($B$95:$H$845,MATCH(1,($C86=$E$95:$E$845)*($B86=$F$95:$F$845)*($C$77=$B$95:$B$845),0),MATCH(E$77,$B$95:$H$95,0))*100,1)</f>
        <v>93.1</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South Dakota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South Dakota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South Dakota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18.553762894672349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-6.6822163373437879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0.61400939308951641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12.485555950418076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19.167772287761863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2021-09-30T18:43:08Z</dcterms:modified>
</cp:coreProperties>
</file>