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SD\webappdata\"/>
    </mc:Choice>
  </mc:AlternateContent>
  <xr:revisionPtr revIDLastSave="0" documentId="8_{A6BECFA8-0961-4091-83BF-A063FB11A7E9}" xr6:coauthVersionLast="47" xr6:coauthVersionMax="47" xr10:uidLastSave="{00000000-0000-0000-0000-000000000000}"/>
  <bookViews>
    <workbookView xWindow="2160" yWindow="216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V11" i="28" s="1"/>
  <c r="Q7" i="24"/>
  <c r="G48" i="26"/>
  <c r="O48" i="26" s="1"/>
  <c r="P48" i="26" s="1"/>
  <c r="F2" i="20"/>
  <c r="M7" i="24"/>
  <c r="A3" i="25"/>
  <c r="G20" i="26"/>
  <c r="O20" i="26" s="1"/>
  <c r="P20" i="26" s="1"/>
  <c r="G22" i="26"/>
  <c r="O22" i="26" s="1"/>
  <c r="P22" i="26" s="1"/>
  <c r="G32" i="26"/>
  <c r="O32" i="26" s="1"/>
  <c r="P32" i="26" s="1"/>
  <c r="B2" i="20"/>
  <c r="G34" i="26"/>
  <c r="J34" i="26" s="1"/>
  <c r="K34" i="26" s="1"/>
  <c r="C2" i="20"/>
  <c r="L14" i="24" a="1"/>
  <c r="L14" i="24" s="1"/>
  <c r="J18" i="19" s="1"/>
  <c r="G21" i="26"/>
  <c r="G33" i="26"/>
  <c r="G49" i="26"/>
  <c r="C28" i="28"/>
  <c r="K9" i="24"/>
  <c r="L9" i="24" s="1"/>
  <c r="J25" i="19" s="1"/>
  <c r="CL3" i="25"/>
  <c r="CM3" i="25"/>
  <c r="B3" i="20"/>
  <c r="G7" i="26"/>
  <c r="J7" i="26" s="1"/>
  <c r="K7" i="26" s="1"/>
  <c r="G23" i="26"/>
  <c r="O23" i="26" s="1"/>
  <c r="P23" i="26" s="1"/>
  <c r="G35" i="26"/>
  <c r="O35" i="26" s="1"/>
  <c r="P35" i="26" s="1"/>
  <c r="C12" i="28"/>
  <c r="L19" i="28"/>
  <c r="C3" i="20"/>
  <c r="G24" i="26"/>
  <c r="G36" i="26"/>
  <c r="F3" i="20"/>
  <c r="G10" i="26"/>
  <c r="G25" i="26"/>
  <c r="O25" i="26" s="1"/>
  <c r="P25" i="26" s="1"/>
  <c r="G39" i="26"/>
  <c r="G11" i="26"/>
  <c r="J11" i="26" s="1"/>
  <c r="K11" i="26" s="1"/>
  <c r="G28" i="26"/>
  <c r="J28" i="26" s="1"/>
  <c r="K28" i="26" s="1"/>
  <c r="G40" i="26"/>
  <c r="O40" i="26" s="1"/>
  <c r="P40" i="26" s="1"/>
  <c r="CE3" i="25"/>
  <c r="G19" i="26"/>
  <c r="J19" i="26" s="1"/>
  <c r="K19" i="26" s="1"/>
  <c r="G29" i="26"/>
  <c r="G41" i="26"/>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W15" i="28"/>
  <c r="L20" i="28"/>
  <c r="AF7" i="28"/>
  <c r="X8" i="28"/>
  <c r="AH81" i="28"/>
  <c r="R81" i="28"/>
  <c r="Y79" i="28"/>
  <c r="I79" i="28"/>
  <c r="X83" i="28"/>
  <c r="H83" i="28"/>
  <c r="W83" i="28"/>
  <c r="G83" i="28"/>
  <c r="W67" i="28"/>
  <c r="G67" i="28"/>
  <c r="V72" i="28"/>
  <c r="F72" i="28"/>
  <c r="U77" i="28"/>
  <c r="E77" i="28"/>
  <c r="T84" i="28"/>
  <c r="L84" i="28"/>
  <c r="D74" i="28"/>
  <c r="AB73" i="28"/>
  <c r="D69" i="28"/>
  <c r="AB67" i="28"/>
  <c r="K69" i="28"/>
  <c r="AH67" i="28"/>
  <c r="D62" i="28"/>
  <c r="AB61" i="28"/>
  <c r="L57" i="28"/>
  <c r="S83" i="28"/>
  <c r="C66" i="28"/>
  <c r="S65" i="28"/>
  <c r="K60" i="28"/>
  <c r="C60" i="28"/>
  <c r="C56" i="28"/>
  <c r="S55" i="28"/>
  <c r="C52" i="28"/>
  <c r="S51" i="28"/>
  <c r="K77" i="28"/>
  <c r="K73" i="28"/>
  <c r="R65" i="28"/>
  <c r="AH64" i="28"/>
  <c r="R61" i="28"/>
  <c r="AH60" i="28"/>
  <c r="R57" i="28"/>
  <c r="AH56" i="28"/>
  <c r="R53" i="28"/>
  <c r="AH52" i="28"/>
  <c r="C87" i="28"/>
  <c r="C83" i="28"/>
  <c r="C67" i="28"/>
  <c r="Y66" i="28"/>
  <c r="AG63" i="28"/>
  <c r="Q63" i="28"/>
  <c r="Y60" i="28"/>
  <c r="I60" i="28"/>
  <c r="Y57" i="28"/>
  <c r="Q57" i="28"/>
  <c r="AG54" i="28"/>
  <c r="Y54" i="28"/>
  <c r="Y52" i="28"/>
  <c r="Q52" i="28"/>
  <c r="Y50" i="28"/>
  <c r="Q50" i="28"/>
  <c r="AA80" i="28"/>
  <c r="AA78" i="28"/>
  <c r="X69" i="28"/>
  <c r="AH68" i="28"/>
  <c r="AF65" i="28"/>
  <c r="X65" i="28"/>
  <c r="AF63" i="28"/>
  <c r="X63" i="28"/>
  <c r="AF61" i="28"/>
  <c r="X61" i="28"/>
  <c r="AF59" i="28"/>
  <c r="X59" i="28"/>
  <c r="AF57" i="28"/>
  <c r="X57" i="28"/>
  <c r="S78" i="28"/>
  <c r="S76" i="28"/>
  <c r="AF68" i="28"/>
  <c r="J68" i="28"/>
  <c r="W65" i="28"/>
  <c r="O65" i="28"/>
  <c r="W63" i="28"/>
  <c r="O63" i="28"/>
  <c r="O62" i="28"/>
  <c r="G62" i="28"/>
  <c r="W61" i="28"/>
  <c r="O61" i="28"/>
  <c r="G61" i="28"/>
  <c r="AE60" i="28"/>
  <c r="O60" i="28"/>
  <c r="G60" i="28"/>
  <c r="AE59" i="28"/>
  <c r="W59" i="28"/>
  <c r="O59" i="28"/>
  <c r="G59" i="28"/>
  <c r="AE58" i="28"/>
  <c r="O58" i="28"/>
  <c r="G58" i="28"/>
  <c r="AE57" i="28"/>
  <c r="W57" i="28"/>
  <c r="O57" i="28"/>
  <c r="G57" i="28"/>
  <c r="AE56" i="28"/>
  <c r="O56" i="28"/>
  <c r="G56" i="28"/>
  <c r="AE55" i="28"/>
  <c r="W55" i="28"/>
  <c r="O55" i="28"/>
  <c r="G55" i="28"/>
  <c r="AE54" i="28"/>
  <c r="O54" i="28"/>
  <c r="G54" i="28"/>
  <c r="AE53" i="28"/>
  <c r="W53" i="28"/>
  <c r="O53" i="28"/>
  <c r="G53" i="28"/>
  <c r="AE52" i="28"/>
  <c r="O52" i="28"/>
  <c r="G52" i="28"/>
  <c r="AE51" i="28"/>
  <c r="W51" i="28"/>
  <c r="O51" i="28"/>
  <c r="G51" i="28"/>
  <c r="AE50" i="28"/>
  <c r="K84" i="28"/>
  <c r="K82" i="28"/>
  <c r="K80" i="28"/>
  <c r="K78" i="28"/>
  <c r="K76" i="28"/>
  <c r="K74" i="28"/>
  <c r="K72"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E62" i="28" l="1"/>
  <c r="AE64" i="28"/>
  <c r="AF66" i="28"/>
  <c r="S72" i="28"/>
  <c r="H57" i="28"/>
  <c r="H59" i="28"/>
  <c r="H61" i="28"/>
  <c r="H63" i="28"/>
  <c r="H65" i="28"/>
  <c r="X67" i="28"/>
  <c r="AA74" i="28"/>
  <c r="AG49" i="28"/>
  <c r="AG51" i="28"/>
  <c r="AG53" i="28"/>
  <c r="Y56" i="28"/>
  <c r="Q59" i="28"/>
  <c r="Y62" i="28"/>
  <c r="AG65" i="28"/>
  <c r="C73" i="28"/>
  <c r="Z51" i="28"/>
  <c r="Z55" i="28"/>
  <c r="Z59" i="28"/>
  <c r="Z63" i="28"/>
  <c r="H69" i="28"/>
  <c r="K50" i="28"/>
  <c r="K54" i="28"/>
  <c r="K58" i="28"/>
  <c r="C64" i="28"/>
  <c r="S77" i="28"/>
  <c r="D60" i="28"/>
  <c r="AB65" i="28"/>
  <c r="D67" i="28"/>
  <c r="AB71" i="28"/>
  <c r="AB81" i="28"/>
  <c r="E73" i="28"/>
  <c r="F68" i="28"/>
  <c r="F84" i="28"/>
  <c r="G79" i="28"/>
  <c r="H79" i="28"/>
  <c r="Y74" i="28"/>
  <c r="AH76" i="28"/>
  <c r="C15" i="28"/>
  <c r="W13" i="28"/>
  <c r="G63" i="28"/>
  <c r="G65" i="28"/>
  <c r="S67" i="28"/>
  <c r="S74" i="28"/>
  <c r="P57" i="28"/>
  <c r="P59" i="28"/>
  <c r="P61" i="28"/>
  <c r="P63" i="28"/>
  <c r="P65" i="28"/>
  <c r="K68" i="28"/>
  <c r="AA76" i="28"/>
  <c r="I50" i="28"/>
  <c r="I52" i="28"/>
  <c r="I54" i="28"/>
  <c r="AG56" i="28"/>
  <c r="AG59" i="28"/>
  <c r="AG62" i="28"/>
  <c r="I66" i="28"/>
  <c r="C81" i="28"/>
  <c r="Z52" i="28"/>
  <c r="Z56" i="28"/>
  <c r="Z60" i="28"/>
  <c r="Z64" i="28"/>
  <c r="AA71" i="28"/>
  <c r="K51" i="28"/>
  <c r="K55" i="28"/>
  <c r="S59" i="28"/>
  <c r="K64" i="28"/>
  <c r="S81" i="28"/>
  <c r="L61" i="28"/>
  <c r="D66" i="28"/>
  <c r="T67" i="28"/>
  <c r="L73" i="28"/>
  <c r="D82" i="28"/>
  <c r="U73" i="28"/>
  <c r="V68" i="28"/>
  <c r="V84" i="28"/>
  <c r="W79" i="28"/>
  <c r="X79" i="28"/>
  <c r="I75" i="28"/>
  <c r="R77" i="28"/>
  <c r="C14" i="28"/>
  <c r="H56" i="28"/>
  <c r="AC13" i="28"/>
  <c r="D11" i="28"/>
  <c r="AA7" i="28"/>
  <c r="S4" i="28"/>
  <c r="AB9" i="28"/>
  <c r="AD15" i="28"/>
  <c r="S29" i="28"/>
  <c r="T6" i="28"/>
  <c r="AG11" i="28"/>
  <c r="AB20" i="28"/>
  <c r="H36" i="28"/>
  <c r="Y8" i="28"/>
  <c r="F14" i="28"/>
  <c r="K26" i="28"/>
  <c r="D8" i="28"/>
  <c r="Q13" i="28"/>
  <c r="AB24" i="28"/>
  <c r="S7" i="28"/>
  <c r="AB12" i="28"/>
  <c r="L23" i="28"/>
  <c r="T7" i="28"/>
  <c r="AG12" i="28"/>
  <c r="S23" i="28"/>
  <c r="C7" i="28"/>
  <c r="L12" i="28"/>
  <c r="C22" i="28"/>
  <c r="H43" i="28"/>
  <c r="E4" i="28"/>
  <c r="E6" i="28"/>
  <c r="E8" i="28"/>
  <c r="E10" i="28"/>
  <c r="E12" i="28"/>
  <c r="H14" i="28"/>
  <c r="X17" i="28"/>
  <c r="C23" i="28"/>
  <c r="L28" i="28"/>
  <c r="AG33" i="28"/>
  <c r="V4" i="28"/>
  <c r="V6" i="28"/>
  <c r="V8" i="28"/>
  <c r="V10" i="28"/>
  <c r="V12" i="28"/>
  <c r="AE14" i="28"/>
  <c r="D19" i="28"/>
  <c r="P24" i="28"/>
  <c r="AA29" i="28"/>
  <c r="R36" i="28"/>
  <c r="G5" i="28"/>
  <c r="D5" i="28"/>
  <c r="X18" i="28"/>
  <c r="D7" i="28"/>
  <c r="D13" i="28"/>
  <c r="I5" i="28"/>
  <c r="S10" i="28"/>
  <c r="AF16" i="28"/>
  <c r="L31" i="28"/>
  <c r="K7" i="28"/>
  <c r="T12" i="28"/>
  <c r="X22" i="28"/>
  <c r="H48" i="28"/>
  <c r="C4" i="28"/>
  <c r="L9" i="28"/>
  <c r="D15" i="28"/>
  <c r="H28" i="28"/>
  <c r="AA8" i="28"/>
  <c r="G14" i="28"/>
  <c r="X26" i="28"/>
  <c r="I8" i="28"/>
  <c r="T13" i="28"/>
  <c r="AF24" i="28"/>
  <c r="K8" i="28"/>
  <c r="U13" i="28"/>
  <c r="L25" i="28"/>
  <c r="Y7" i="28"/>
  <c r="C13" i="28"/>
  <c r="T23" i="28"/>
  <c r="M4" i="28"/>
  <c r="M6" i="28"/>
  <c r="M8" i="28"/>
  <c r="M10" i="28"/>
  <c r="M12" i="28"/>
  <c r="Q14" i="28"/>
  <c r="L18" i="28"/>
  <c r="X23" i="28"/>
  <c r="C29" i="28"/>
  <c r="AF34" i="28"/>
  <c r="AD4" i="28"/>
  <c r="AD6" i="28"/>
  <c r="AD8" i="28"/>
  <c r="AD10" i="28"/>
  <c r="AD12" i="28"/>
  <c r="L15" i="28"/>
  <c r="AA19" i="28"/>
  <c r="D25" i="28"/>
  <c r="P30" i="28"/>
  <c r="AF39" i="28"/>
  <c r="O5" i="28"/>
  <c r="O7" i="28"/>
  <c r="O9" i="28"/>
  <c r="O11" i="28"/>
  <c r="O13" i="28"/>
  <c r="G16" i="28"/>
  <c r="H21" i="28"/>
  <c r="S26" i="28"/>
  <c r="AB31" i="28"/>
  <c r="T53" i="28"/>
  <c r="AF5" i="28"/>
  <c r="T25" i="28"/>
  <c r="Q10" i="28"/>
  <c r="AB32" i="28"/>
  <c r="Q12" i="28"/>
  <c r="C24" i="28"/>
  <c r="AB5" i="28"/>
  <c r="I11" i="28"/>
  <c r="AB18" i="28"/>
  <c r="AG32" i="28"/>
  <c r="AG7" i="28"/>
  <c r="K13" i="28"/>
  <c r="K24" i="28"/>
  <c r="Y4" i="28"/>
  <c r="C10" i="28"/>
  <c r="C16" i="28"/>
  <c r="C30" i="28"/>
  <c r="D4" i="28"/>
  <c r="Q9" i="28"/>
  <c r="G15" i="28"/>
  <c r="K28" i="28"/>
  <c r="AB8" i="28"/>
  <c r="M14" i="28"/>
  <c r="AB26" i="28"/>
  <c r="AG8" i="28"/>
  <c r="O14" i="28"/>
  <c r="AF26" i="28"/>
  <c r="L8" i="28"/>
  <c r="AA13" i="28"/>
  <c r="S25" i="28"/>
  <c r="U4" i="28"/>
  <c r="U6" i="28"/>
  <c r="U8" i="28"/>
  <c r="U10" i="28"/>
  <c r="U12" i="28"/>
  <c r="AD14" i="28"/>
  <c r="C19" i="28"/>
  <c r="L24" i="28"/>
  <c r="X29" i="28"/>
  <c r="P36" i="28"/>
  <c r="F5" i="28"/>
  <c r="F7" i="28"/>
  <c r="F9" i="28"/>
  <c r="F11" i="28"/>
  <c r="F13" i="28"/>
  <c r="X15" i="28"/>
  <c r="P20" i="28"/>
  <c r="AA25" i="28"/>
  <c r="D31" i="28"/>
  <c r="H45" i="28"/>
  <c r="W5" i="28"/>
  <c r="W7" i="28"/>
  <c r="W9" i="28"/>
  <c r="W11" i="28"/>
  <c r="X13" i="28"/>
  <c r="W16" i="28"/>
  <c r="AB21" i="28"/>
  <c r="H27" i="28"/>
  <c r="S32" i="28"/>
  <c r="H4" i="28"/>
  <c r="H6" i="28"/>
  <c r="H8" i="28"/>
  <c r="H10" i="28"/>
  <c r="H12" i="28"/>
  <c r="L14" i="28"/>
  <c r="AF17" i="28"/>
  <c r="K23" i="28"/>
  <c r="T28" i="28"/>
  <c r="K34" i="28"/>
  <c r="R87" i="28"/>
  <c r="R85" i="28"/>
  <c r="AE16" i="28"/>
  <c r="H22" i="28"/>
  <c r="S6" i="28"/>
  <c r="AB11" i="28"/>
  <c r="X20" i="28"/>
  <c r="AA35" i="28"/>
  <c r="T8" i="28"/>
  <c r="D14" i="28"/>
  <c r="H26" i="28"/>
  <c r="L5" i="28"/>
  <c r="Y10" i="28"/>
  <c r="S17" i="28"/>
  <c r="T31" i="28"/>
  <c r="AA4" i="28"/>
  <c r="D10" i="28"/>
  <c r="K16" i="28"/>
  <c r="H30" i="28"/>
  <c r="I4" i="28"/>
  <c r="S9" i="28"/>
  <c r="H15" i="28"/>
  <c r="X28" i="28"/>
  <c r="K4" i="28"/>
  <c r="T9" i="28"/>
  <c r="P15" i="28"/>
  <c r="AB28" i="28"/>
  <c r="C9" i="28"/>
  <c r="P14" i="28"/>
  <c r="L27" i="28"/>
  <c r="AC4" i="28"/>
  <c r="AC6" i="28"/>
  <c r="AC8" i="28"/>
  <c r="AC10" i="28"/>
  <c r="AC12" i="28"/>
  <c r="K15" i="28"/>
  <c r="X19" i="28"/>
  <c r="C25" i="28"/>
  <c r="L30" i="28"/>
  <c r="H39" i="28"/>
  <c r="N5" i="28"/>
  <c r="N7" i="28"/>
  <c r="N9" i="28"/>
  <c r="N11" i="28"/>
  <c r="N13" i="28"/>
  <c r="F16" i="28"/>
  <c r="D21" i="28"/>
  <c r="P26" i="28"/>
  <c r="AA31" i="28"/>
  <c r="AC50" i="28"/>
  <c r="AE5" i="28"/>
  <c r="AE7" i="28"/>
  <c r="AE9" i="28"/>
  <c r="AE11" i="28"/>
  <c r="AG13" i="28"/>
  <c r="H17" i="28"/>
  <c r="S22" i="28"/>
  <c r="AB27" i="28"/>
  <c r="K33" i="28"/>
  <c r="P4" i="28"/>
  <c r="V15" i="28"/>
  <c r="K20" i="28"/>
  <c r="S8" i="28"/>
  <c r="AD13" i="28"/>
  <c r="C26" i="28"/>
  <c r="K5" i="28"/>
  <c r="T10" i="28"/>
  <c r="L17" i="28"/>
  <c r="S31" i="28"/>
  <c r="L7" i="28"/>
  <c r="Y12" i="28"/>
  <c r="AB22" i="28"/>
  <c r="H49" i="28"/>
  <c r="AA6" i="28"/>
  <c r="D12" i="28"/>
  <c r="L21" i="28"/>
  <c r="AF37" i="28"/>
  <c r="I6" i="28"/>
  <c r="S11" i="28"/>
  <c r="T19" i="28"/>
  <c r="Q34" i="28"/>
  <c r="K6" i="28"/>
  <c r="T11" i="28"/>
  <c r="C20" i="28"/>
  <c r="Y34" i="28"/>
  <c r="Y5" i="28"/>
  <c r="C11" i="28"/>
  <c r="K18" i="28"/>
  <c r="X32" i="28"/>
  <c r="U5" i="28"/>
  <c r="U7" i="28"/>
  <c r="U1" i="28" s="1"/>
  <c r="U9" i="28"/>
  <c r="U11" i="28"/>
  <c r="V13" i="28"/>
  <c r="S16" i="28"/>
  <c r="X21" i="28"/>
  <c r="C27" i="28"/>
  <c r="L32" i="28"/>
  <c r="F4" i="28"/>
  <c r="F6" i="28"/>
  <c r="F8" i="28"/>
  <c r="F10" i="28"/>
  <c r="F12" i="28"/>
  <c r="I14" i="28"/>
  <c r="AA17" i="28"/>
  <c r="D23" i="28"/>
  <c r="P28" i="28"/>
  <c r="D34" i="28"/>
  <c r="W4" i="28"/>
  <c r="W6" i="28"/>
  <c r="W8" i="28"/>
  <c r="W10" i="28"/>
  <c r="W12" i="28"/>
  <c r="AF14" i="28"/>
  <c r="H19" i="28"/>
  <c r="S24" i="28"/>
  <c r="AB29" i="28"/>
  <c r="AA36" i="28"/>
  <c r="H5" i="28"/>
  <c r="H7" i="28"/>
  <c r="H9" i="28"/>
  <c r="H11" i="28"/>
  <c r="H13" i="28"/>
  <c r="AB15" i="28"/>
  <c r="T20" i="28"/>
  <c r="AF25" i="28"/>
  <c r="K31" i="28"/>
  <c r="H46" i="28"/>
  <c r="R86" i="28"/>
  <c r="R84" i="28"/>
  <c r="R82" i="28"/>
  <c r="R80" i="28"/>
  <c r="R78" i="28"/>
  <c r="R76" i="28"/>
  <c r="R74" i="28"/>
  <c r="R72" i="28"/>
  <c r="Q86" i="28"/>
  <c r="Q84" i="28"/>
  <c r="Q82" i="28"/>
  <c r="Q80" i="28"/>
  <c r="Q78" i="28"/>
  <c r="Q76" i="28"/>
  <c r="Q74" i="28"/>
  <c r="Q72" i="28"/>
  <c r="Q70" i="28"/>
  <c r="D9" i="28"/>
  <c r="L29" i="28"/>
  <c r="AA5" i="28"/>
  <c r="R35" i="28"/>
  <c r="I9" i="28"/>
  <c r="AA14" i="28"/>
  <c r="T27" i="28"/>
  <c r="AG5" i="28"/>
  <c r="K11" i="28"/>
  <c r="AF18" i="28"/>
  <c r="Q33" i="28"/>
  <c r="C8" i="28"/>
  <c r="L13" i="28"/>
  <c r="X24" i="28"/>
  <c r="Q7" i="28"/>
  <c r="AA12" i="28"/>
  <c r="AF22" i="28"/>
  <c r="AB6" i="28"/>
  <c r="I12" i="28"/>
  <c r="S21" i="28"/>
  <c r="H38" i="28"/>
  <c r="AG6" i="28"/>
  <c r="K12" i="28"/>
  <c r="T21" i="28"/>
  <c r="AF41" i="28"/>
  <c r="L6" i="28"/>
  <c r="L1" i="28" s="1"/>
  <c r="Y11" i="28"/>
  <c r="H20" i="28"/>
  <c r="AB34" i="28"/>
  <c r="AC5" i="28"/>
  <c r="AC7" i="28"/>
  <c r="AC9" i="28"/>
  <c r="AC11" i="28"/>
  <c r="AE13" i="28"/>
  <c r="C17" i="28"/>
  <c r="L22" i="28"/>
  <c r="X27" i="28"/>
  <c r="D33" i="28"/>
  <c r="N4" i="28"/>
  <c r="N6" i="28"/>
  <c r="N8" i="28"/>
  <c r="N10" i="28"/>
  <c r="N1" i="28" s="1"/>
  <c r="G8" i="26" s="1"/>
  <c r="O8" i="26" s="1"/>
  <c r="P8" i="26" s="1"/>
  <c r="N12" i="28"/>
  <c r="S14" i="28"/>
  <c r="P18" i="28"/>
  <c r="AA23" i="28"/>
  <c r="D29" i="28"/>
  <c r="D35" i="28"/>
  <c r="AE4" i="28"/>
  <c r="AE6" i="28"/>
  <c r="AE1" i="28" s="1"/>
  <c r="AE8" i="28"/>
  <c r="AE10" i="28"/>
  <c r="AE12" i="28"/>
  <c r="N15" i="28"/>
  <c r="AB19" i="28"/>
  <c r="H25" i="28"/>
  <c r="S30" i="28"/>
  <c r="H40" i="28"/>
  <c r="P5" i="28"/>
  <c r="P7" i="28"/>
  <c r="P9" i="28"/>
  <c r="P11" i="28"/>
  <c r="Q6" i="28"/>
  <c r="Q4" i="28"/>
  <c r="AA11" i="28"/>
  <c r="H24" i="28"/>
  <c r="T29" i="28"/>
  <c r="C6" i="28"/>
  <c r="S19" i="28"/>
  <c r="S5" i="28"/>
  <c r="X30" i="28"/>
  <c r="Y9" i="28"/>
  <c r="M7" i="28"/>
  <c r="D16" i="28"/>
  <c r="D1" i="28" s="1"/>
  <c r="M50" i="28"/>
  <c r="AD11" i="28"/>
  <c r="AA27" i="28"/>
  <c r="G8" i="28"/>
  <c r="G13" i="28"/>
  <c r="AB23" i="28"/>
  <c r="X4" i="28"/>
  <c r="P8" i="28"/>
  <c r="X11" i="28"/>
  <c r="V14" i="28"/>
  <c r="AF19" i="28"/>
  <c r="K27" i="28"/>
  <c r="K35" i="28"/>
  <c r="Z86" i="28"/>
  <c r="AH83" i="28"/>
  <c r="Z81" i="28"/>
  <c r="R79" i="28"/>
  <c r="J77" i="28"/>
  <c r="AH74" i="28"/>
  <c r="Z72" i="28"/>
  <c r="I86" i="28"/>
  <c r="AG83" i="28"/>
  <c r="Y81" i="28"/>
  <c r="Q79" i="28"/>
  <c r="I77" i="28"/>
  <c r="AG74" i="28"/>
  <c r="Y72" i="28"/>
  <c r="I70" i="28"/>
  <c r="I68" i="28"/>
  <c r="P87" i="28"/>
  <c r="P85" i="28"/>
  <c r="P83" i="28"/>
  <c r="P81" i="28"/>
  <c r="P79" i="28"/>
  <c r="P77" i="28"/>
  <c r="P75" i="28"/>
  <c r="P73" i="28"/>
  <c r="O87" i="28"/>
  <c r="O85" i="28"/>
  <c r="O83" i="28"/>
  <c r="O81" i="28"/>
  <c r="O79" i="28"/>
  <c r="O77" i="28"/>
  <c r="O75" i="28"/>
  <c r="O73" i="28"/>
  <c r="O71" i="28"/>
  <c r="O69" i="28"/>
  <c r="O67" i="28"/>
  <c r="N86" i="28"/>
  <c r="N84" i="28"/>
  <c r="N82" i="28"/>
  <c r="N80" i="28"/>
  <c r="N78" i="28"/>
  <c r="N76" i="28"/>
  <c r="N74" i="28"/>
  <c r="N72" i="28"/>
  <c r="N70" i="28"/>
  <c r="N68" i="28"/>
  <c r="M87" i="28"/>
  <c r="M85" i="28"/>
  <c r="M83" i="28"/>
  <c r="M81" i="28"/>
  <c r="M79" i="28"/>
  <c r="M77" i="28"/>
  <c r="M75" i="28"/>
  <c r="M73" i="28"/>
  <c r="M71" i="28"/>
  <c r="M69" i="28"/>
  <c r="AA9" i="28"/>
  <c r="H47" i="28"/>
  <c r="Y6" i="28"/>
  <c r="C32" i="28"/>
  <c r="I10" i="28"/>
  <c r="K32" i="28"/>
  <c r="L10" i="28"/>
  <c r="AF43" i="28"/>
  <c r="T4" i="28"/>
  <c r="L11" i="28"/>
  <c r="AA33" i="28"/>
  <c r="AB10" i="28"/>
  <c r="AG4" i="28"/>
  <c r="T15" i="28"/>
  <c r="M9" i="28"/>
  <c r="C21" i="28"/>
  <c r="AD5" i="28"/>
  <c r="AF13" i="28"/>
  <c r="F33" i="28"/>
  <c r="G9" i="28"/>
  <c r="T14" i="28"/>
  <c r="S28" i="28"/>
  <c r="X5" i="28"/>
  <c r="AF8" i="28"/>
  <c r="P12" i="28"/>
  <c r="O15" i="28"/>
  <c r="AF21" i="28"/>
  <c r="K29" i="28"/>
  <c r="K1" i="28" s="1"/>
  <c r="H41" i="28"/>
  <c r="AH85" i="28"/>
  <c r="R83" i="28"/>
  <c r="J81" i="28"/>
  <c r="AH78" i="28"/>
  <c r="Z76" i="28"/>
  <c r="J74" i="28"/>
  <c r="AG87" i="28"/>
  <c r="Y85" i="28"/>
  <c r="Q83" i="28"/>
  <c r="I81" i="28"/>
  <c r="AG78" i="28"/>
  <c r="Y76" i="28"/>
  <c r="I74" i="28"/>
  <c r="AG71" i="28"/>
  <c r="Y69" i="28"/>
  <c r="Y67" i="28"/>
  <c r="AF86" i="28"/>
  <c r="AF84" i="28"/>
  <c r="AF82" i="28"/>
  <c r="AF80" i="28"/>
  <c r="AF78" i="28"/>
  <c r="AF76" i="28"/>
  <c r="AF74" i="28"/>
  <c r="AF72" i="28"/>
  <c r="AE86" i="28"/>
  <c r="AE84" i="28"/>
  <c r="AE82" i="28"/>
  <c r="AE80" i="28"/>
  <c r="AE78" i="28"/>
  <c r="AE76" i="28"/>
  <c r="AE74" i="28"/>
  <c r="AE72" i="28"/>
  <c r="AE70" i="28"/>
  <c r="AE68" i="28"/>
  <c r="AD87" i="28"/>
  <c r="AD85" i="28"/>
  <c r="AD83" i="28"/>
  <c r="AD81" i="28"/>
  <c r="AD79" i="28"/>
  <c r="AD77" i="28"/>
  <c r="AD75" i="28"/>
  <c r="AD73" i="28"/>
  <c r="AD71" i="28"/>
  <c r="AD69" i="28"/>
  <c r="AD67" i="28"/>
  <c r="AC86" i="28"/>
  <c r="AC84" i="28"/>
  <c r="AC82" i="28"/>
  <c r="AC80" i="28"/>
  <c r="AC78" i="28"/>
  <c r="AC76" i="28"/>
  <c r="AC74" i="28"/>
  <c r="AC72" i="28"/>
  <c r="AC70" i="28"/>
  <c r="AC68" i="28"/>
  <c r="AC1" i="28" s="1"/>
  <c r="S12" i="28"/>
  <c r="AB14" i="28"/>
  <c r="AF20" i="28"/>
  <c r="AA10" i="28"/>
  <c r="K30" i="28"/>
  <c r="AG10" i="28"/>
  <c r="AB30" i="28"/>
  <c r="E5" i="28"/>
  <c r="E1" i="28" s="1"/>
  <c r="E13" i="28"/>
  <c r="C31" i="28"/>
  <c r="V9" i="28"/>
  <c r="AA21" i="28"/>
  <c r="G6" i="28"/>
  <c r="G11" i="28"/>
  <c r="S18" i="28"/>
  <c r="F34" i="28"/>
  <c r="AF6" i="28"/>
  <c r="P10" i="28"/>
  <c r="P13" i="28"/>
  <c r="K17" i="28"/>
  <c r="T24" i="28"/>
  <c r="AF31" i="28"/>
  <c r="Z87" i="28"/>
  <c r="AH84" i="28"/>
  <c r="Z82" i="28"/>
  <c r="J80" i="28"/>
  <c r="AH77" i="28"/>
  <c r="Z75" i="28"/>
  <c r="R73" i="28"/>
  <c r="I87" i="28"/>
  <c r="AG84" i="28"/>
  <c r="Y82" i="28"/>
  <c r="I80" i="28"/>
  <c r="AG77" i="28"/>
  <c r="Y75" i="28"/>
  <c r="Q73" i="28"/>
  <c r="I71" i="28"/>
  <c r="AG68" i="28"/>
  <c r="AG66" i="28"/>
  <c r="H86" i="28"/>
  <c r="H84" i="28"/>
  <c r="H82" i="28"/>
  <c r="H80" i="28"/>
  <c r="H78" i="28"/>
  <c r="H76" i="28"/>
  <c r="H74" i="28"/>
  <c r="H72" i="28"/>
  <c r="G86" i="28"/>
  <c r="G84" i="28"/>
  <c r="G82" i="28"/>
  <c r="G80" i="28"/>
  <c r="G78" i="28"/>
  <c r="G76" i="28"/>
  <c r="G74" i="28"/>
  <c r="G72" i="28"/>
  <c r="G70" i="28"/>
  <c r="G68" i="28"/>
  <c r="F87" i="28"/>
  <c r="F85" i="28"/>
  <c r="F83" i="28"/>
  <c r="F81" i="28"/>
  <c r="F79" i="28"/>
  <c r="F77" i="28"/>
  <c r="F75" i="28"/>
  <c r="F73" i="28"/>
  <c r="F71" i="28"/>
  <c r="F69" i="28"/>
  <c r="F67" i="28"/>
  <c r="E86" i="28"/>
  <c r="E84" i="28"/>
  <c r="E82" i="28"/>
  <c r="E80" i="28"/>
  <c r="E78" i="28"/>
  <c r="E76" i="28"/>
  <c r="E74" i="28"/>
  <c r="E72" i="28"/>
  <c r="E70" i="28"/>
  <c r="E68" i="28"/>
  <c r="D87" i="28"/>
  <c r="D85" i="28"/>
  <c r="D83" i="28"/>
  <c r="D81" i="28"/>
  <c r="D79" i="28"/>
  <c r="D77" i="28"/>
  <c r="D75" i="28"/>
  <c r="D73" i="28"/>
  <c r="I13" i="28"/>
  <c r="AF15" i="28"/>
  <c r="Z33" i="28"/>
  <c r="Q11" i="28"/>
  <c r="H32" i="28"/>
  <c r="P16" i="28"/>
  <c r="L4" i="28"/>
  <c r="M5" i="28"/>
  <c r="M13" i="28"/>
  <c r="X31" i="28"/>
  <c r="AD9" i="28"/>
  <c r="P22" i="28"/>
  <c r="O6" i="28"/>
  <c r="G12" i="28"/>
  <c r="S20" i="28"/>
  <c r="J35" i="28"/>
  <c r="X7" i="28"/>
  <c r="X10" i="28"/>
  <c r="X1" i="28" s="1"/>
  <c r="Y13" i="28"/>
  <c r="T18" i="28"/>
  <c r="K25" i="28"/>
  <c r="T32" i="28"/>
  <c r="J87" i="28"/>
  <c r="Z84" i="28"/>
  <c r="J82" i="28"/>
  <c r="AH79" i="28"/>
  <c r="Z77" i="28"/>
  <c r="R75" i="28"/>
  <c r="J73" i="28"/>
  <c r="AG86" i="28"/>
  <c r="Y84" i="28"/>
  <c r="I82" i="28"/>
  <c r="AG79" i="28"/>
  <c r="Y77" i="28"/>
  <c r="Q75" i="28"/>
  <c r="I73" i="28"/>
  <c r="AG70" i="28"/>
  <c r="Y68" i="28"/>
  <c r="AF87" i="28"/>
  <c r="AF85" i="28"/>
  <c r="AF83" i="28"/>
  <c r="AF81" i="28"/>
  <c r="AF79" i="28"/>
  <c r="AF77" i="28"/>
  <c r="AF75" i="28"/>
  <c r="AF73" i="28"/>
  <c r="AE87" i="28"/>
  <c r="AE85" i="28"/>
  <c r="AE83" i="28"/>
  <c r="AE81" i="28"/>
  <c r="AE79" i="28"/>
  <c r="AE77" i="28"/>
  <c r="AE75" i="28"/>
  <c r="AE73" i="28"/>
  <c r="AE71" i="28"/>
  <c r="AE69" i="28"/>
  <c r="AE67" i="28"/>
  <c r="AD86" i="28"/>
  <c r="AD84" i="28"/>
  <c r="AD82" i="28"/>
  <c r="AD80" i="28"/>
  <c r="AD78" i="28"/>
  <c r="AD76" i="28"/>
  <c r="AD74" i="28"/>
  <c r="AD72" i="28"/>
  <c r="AD70" i="28"/>
  <c r="AD1" i="28" s="1"/>
  <c r="AD68" i="28"/>
  <c r="AC87" i="28"/>
  <c r="AC85" i="28"/>
  <c r="AC83" i="28"/>
  <c r="AC81" i="28"/>
  <c r="AC79" i="28"/>
  <c r="AC77" i="28"/>
  <c r="AC75" i="28"/>
  <c r="AC73" i="28"/>
  <c r="AC71" i="28"/>
  <c r="AC69" i="28"/>
  <c r="AC67" i="28"/>
  <c r="AB86" i="28"/>
  <c r="AB84" i="28"/>
  <c r="AB82" i="28"/>
  <c r="AB80" i="28"/>
  <c r="AB78" i="28"/>
  <c r="AB76" i="28"/>
  <c r="AB74" i="28"/>
  <c r="AB7" i="28"/>
  <c r="K10" i="28"/>
  <c r="AF28" i="28"/>
  <c r="E7" i="28"/>
  <c r="H44" i="28"/>
  <c r="D27" i="28"/>
  <c r="O12" i="28"/>
  <c r="AF45" i="28"/>
  <c r="AF10" i="28"/>
  <c r="K19" i="28"/>
  <c r="P33" i="28"/>
  <c r="J84" i="28"/>
  <c r="Z79" i="28"/>
  <c r="J75" i="28"/>
  <c r="Y86" i="28"/>
  <c r="AG81" i="28"/>
  <c r="Q77" i="28"/>
  <c r="AG72" i="28"/>
  <c r="Q68" i="28"/>
  <c r="X85" i="28"/>
  <c r="X81" i="28"/>
  <c r="X77" i="28"/>
  <c r="X73" i="28"/>
  <c r="W85" i="28"/>
  <c r="W81" i="28"/>
  <c r="W77" i="28"/>
  <c r="W73" i="28"/>
  <c r="W69" i="28"/>
  <c r="V86" i="28"/>
  <c r="V82" i="28"/>
  <c r="V78" i="28"/>
  <c r="V74" i="28"/>
  <c r="V70" i="28"/>
  <c r="U87" i="28"/>
  <c r="U83" i="28"/>
  <c r="U79" i="28"/>
  <c r="U75" i="28"/>
  <c r="U71" i="28"/>
  <c r="U67" i="28"/>
  <c r="D86" i="28"/>
  <c r="T83" i="28"/>
  <c r="T80" i="28"/>
  <c r="D78" i="28"/>
  <c r="T75" i="28"/>
  <c r="AB72" i="28"/>
  <c r="AB70" i="28"/>
  <c r="AB68" i="28"/>
  <c r="AB66" i="28"/>
  <c r="AA73" i="28"/>
  <c r="K67" i="28"/>
  <c r="D65" i="28"/>
  <c r="D63" i="28"/>
  <c r="D61" i="28"/>
  <c r="D59" i="28"/>
  <c r="D57" i="28"/>
  <c r="S75" i="28"/>
  <c r="AF67" i="28"/>
  <c r="K65" i="28"/>
  <c r="K63" i="28"/>
  <c r="K61" i="28"/>
  <c r="K59" i="28"/>
  <c r="K22" i="28"/>
  <c r="AB4" i="28"/>
  <c r="H18" i="28"/>
  <c r="E9" i="28"/>
  <c r="V5" i="28"/>
  <c r="P32" i="28"/>
  <c r="K14" i="28"/>
  <c r="AF4" i="28"/>
  <c r="AF11" i="28"/>
  <c r="K21" i="28"/>
  <c r="C37" i="28"/>
  <c r="Z83" i="28"/>
  <c r="J79" i="28"/>
  <c r="Z74" i="28"/>
  <c r="AG85" i="28"/>
  <c r="Q81" i="28"/>
  <c r="AG76" i="28"/>
  <c r="I72" i="28"/>
  <c r="AG67" i="28"/>
  <c r="H85" i="28"/>
  <c r="H81" i="28"/>
  <c r="H77" i="28"/>
  <c r="H73" i="28"/>
  <c r="G85" i="28"/>
  <c r="G81" i="28"/>
  <c r="G77" i="28"/>
  <c r="G73" i="28"/>
  <c r="G69" i="28"/>
  <c r="F86" i="28"/>
  <c r="F82" i="28"/>
  <c r="F78" i="28"/>
  <c r="F74" i="28"/>
  <c r="F70" i="28"/>
  <c r="E87" i="28"/>
  <c r="E83" i="28"/>
  <c r="E79" i="28"/>
  <c r="E75" i="28"/>
  <c r="E71" i="28"/>
  <c r="M67" i="28"/>
  <c r="AB85" i="28"/>
  <c r="L83" i="28"/>
  <c r="L80" i="28"/>
  <c r="AB77" i="28"/>
  <c r="L75" i="28"/>
  <c r="T72" i="28"/>
  <c r="T70" i="28"/>
  <c r="T68" i="28"/>
  <c r="AA87" i="28"/>
  <c r="AH71" i="28"/>
  <c r="AC66" i="28"/>
  <c r="AB64" i="28"/>
  <c r="AB62" i="28"/>
  <c r="AB60" i="28"/>
  <c r="AB58" i="28"/>
  <c r="AB56" i="28"/>
  <c r="S73" i="28"/>
  <c r="J67" i="28"/>
  <c r="C65" i="28"/>
  <c r="C63" i="28"/>
  <c r="C61" i="28"/>
  <c r="C59" i="28"/>
  <c r="C57" i="28"/>
  <c r="C55" i="28"/>
  <c r="C53" i="28"/>
  <c r="C1" i="28" s="1"/>
  <c r="G6" i="26" s="1"/>
  <c r="C51" i="28"/>
  <c r="K85" i="28"/>
  <c r="H71" i="28"/>
  <c r="R66" i="28"/>
  <c r="R64" i="28"/>
  <c r="R62" i="28"/>
  <c r="R60" i="28"/>
  <c r="R58" i="28"/>
  <c r="R56" i="28"/>
  <c r="R54" i="28"/>
  <c r="R52" i="28"/>
  <c r="R50" i="28"/>
  <c r="C79" i="28"/>
  <c r="C69" i="28"/>
  <c r="Y65" i="28"/>
  <c r="Y63" i="28"/>
  <c r="Y61" i="28"/>
  <c r="Y59" i="28"/>
  <c r="AF30" i="28"/>
  <c r="K9" i="28"/>
  <c r="Q5" i="28"/>
  <c r="O16" i="28"/>
  <c r="E11" i="28"/>
  <c r="V7" i="28"/>
  <c r="G4" i="28"/>
  <c r="AA15" i="28"/>
  <c r="P6" i="28"/>
  <c r="X12" i="28"/>
  <c r="T22" i="28"/>
  <c r="T55" i="28"/>
  <c r="J83" i="28"/>
  <c r="Z78" i="28"/>
  <c r="AH73" i="28"/>
  <c r="Q85" i="28"/>
  <c r="AG80" i="28"/>
  <c r="I76" i="28"/>
  <c r="Y71" i="28"/>
  <c r="Q67" i="28"/>
  <c r="X84" i="28"/>
  <c r="X80" i="28"/>
  <c r="X76" i="28"/>
  <c r="X72" i="28"/>
  <c r="W84" i="28"/>
  <c r="W80" i="28"/>
  <c r="W76" i="28"/>
  <c r="W72" i="28"/>
  <c r="W68" i="28"/>
  <c r="V85" i="28"/>
  <c r="V81" i="28"/>
  <c r="V77" i="28"/>
  <c r="V73" i="28"/>
  <c r="V69" i="28"/>
  <c r="U86" i="28"/>
  <c r="U82" i="28"/>
  <c r="U78" i="28"/>
  <c r="U74" i="28"/>
  <c r="U70" i="28"/>
  <c r="E67" i="28"/>
  <c r="T85" i="28"/>
  <c r="T82" i="28"/>
  <c r="D80" i="28"/>
  <c r="T77" i="28"/>
  <c r="T74" i="28"/>
  <c r="L72" i="28"/>
  <c r="L70" i="28"/>
  <c r="L68" i="28"/>
  <c r="AA85" i="28"/>
  <c r="K71" i="28"/>
  <c r="T66" i="28"/>
  <c r="T64" i="28"/>
  <c r="T62" i="28"/>
  <c r="T60" i="28"/>
  <c r="T1" i="28" s="1"/>
  <c r="T58" i="28"/>
  <c r="S87" i="28"/>
  <c r="AF71" i="28"/>
  <c r="AA66" i="28"/>
  <c r="AA64" i="28"/>
  <c r="AA62" i="28"/>
  <c r="AA60" i="28"/>
  <c r="AA58" i="28"/>
  <c r="AA1" i="28" s="1"/>
  <c r="AA56" i="28"/>
  <c r="AA54" i="28"/>
  <c r="AA52" i="28"/>
  <c r="AA50" i="28"/>
  <c r="K83" i="28"/>
  <c r="R70" i="28"/>
  <c r="J66" i="28"/>
  <c r="J64" i="28"/>
  <c r="J1" i="28" s="1"/>
  <c r="J62" i="28"/>
  <c r="J60" i="28"/>
  <c r="J58" i="28"/>
  <c r="J56" i="28"/>
  <c r="J54" i="28"/>
  <c r="J52" i="28"/>
  <c r="J50" i="28"/>
  <c r="C77" i="28"/>
  <c r="W14" i="28"/>
  <c r="AG9" i="28"/>
  <c r="D6" i="28"/>
  <c r="C18" i="28"/>
  <c r="M11" i="28"/>
  <c r="AD7" i="28"/>
  <c r="O4" i="28"/>
  <c r="AB17" i="28"/>
  <c r="X6" i="28"/>
  <c r="AF12" i="28"/>
  <c r="AF23" i="28"/>
  <c r="AH87" i="28"/>
  <c r="AH82" i="28"/>
  <c r="J78" i="28"/>
  <c r="Z73" i="28"/>
  <c r="I85" i="28"/>
  <c r="Y80" i="28"/>
  <c r="AG75" i="28"/>
  <c r="Q71" i="28"/>
  <c r="I67" i="28"/>
  <c r="P84" i="28"/>
  <c r="P80" i="28"/>
  <c r="P76" i="28"/>
  <c r="P72" i="28"/>
  <c r="O84" i="28"/>
  <c r="O80" i="28"/>
  <c r="O76" i="28"/>
  <c r="O72" i="28"/>
  <c r="O68" i="28"/>
  <c r="N85" i="28"/>
  <c r="N81" i="28"/>
  <c r="N77" i="28"/>
  <c r="N73" i="28"/>
  <c r="N69" i="28"/>
  <c r="M86" i="28"/>
  <c r="M82" i="28"/>
  <c r="M78" i="28"/>
  <c r="M74" i="28"/>
  <c r="M70" i="28"/>
  <c r="AB87" i="28"/>
  <c r="L85" i="28"/>
  <c r="L82" i="28"/>
  <c r="AB79" i="28"/>
  <c r="L77" i="28"/>
  <c r="L74" i="28"/>
  <c r="D72" i="28"/>
  <c r="D70" i="28"/>
  <c r="D68" i="28"/>
  <c r="AA83" i="28"/>
  <c r="X70" i="28"/>
  <c r="L66" i="28"/>
  <c r="L64" i="28"/>
  <c r="L62" i="28"/>
  <c r="L60" i="28"/>
  <c r="L58" i="28"/>
  <c r="S85" i="28"/>
  <c r="J71" i="28"/>
  <c r="S66" i="28"/>
  <c r="S64" i="28"/>
  <c r="S62" i="28"/>
  <c r="S60" i="28"/>
  <c r="S58" i="28"/>
  <c r="S56" i="28"/>
  <c r="S54" i="28"/>
  <c r="S52" i="28"/>
  <c r="S50" i="28"/>
  <c r="K81" i="28"/>
  <c r="AA69" i="28"/>
  <c r="AH65" i="28"/>
  <c r="AH63" i="28"/>
  <c r="AH61" i="28"/>
  <c r="AH59" i="28"/>
  <c r="AH1" i="28" s="1"/>
  <c r="AH57" i="28"/>
  <c r="AH55" i="28"/>
  <c r="AH53" i="28"/>
  <c r="AH51" i="28"/>
  <c r="AH49" i="28"/>
  <c r="C75" i="28"/>
  <c r="Z67" i="28"/>
  <c r="I65" i="28"/>
  <c r="I63" i="28"/>
  <c r="I61" i="28"/>
  <c r="I59" i="28"/>
  <c r="I57" i="28"/>
  <c r="I55" i="28"/>
  <c r="H37" i="28"/>
  <c r="C5" i="28"/>
  <c r="X25" i="28"/>
  <c r="T16" i="28"/>
  <c r="G10" i="28"/>
  <c r="H29" i="28"/>
  <c r="X9" i="28"/>
  <c r="H16" i="28"/>
  <c r="AF29" i="28"/>
  <c r="Z85" i="28"/>
  <c r="AH80" i="28"/>
  <c r="J76" i="28"/>
  <c r="Y87" i="28"/>
  <c r="I83" i="28"/>
  <c r="Y78" i="28"/>
  <c r="AG73" i="28"/>
  <c r="Q69" i="28"/>
  <c r="X86" i="28"/>
  <c r="X82" i="28"/>
  <c r="X78" i="28"/>
  <c r="X74" i="28"/>
  <c r="W86" i="28"/>
  <c r="W82" i="28"/>
  <c r="W78" i="28"/>
  <c r="W74" i="28"/>
  <c r="W70" i="28"/>
  <c r="V87" i="28"/>
  <c r="V83" i="28"/>
  <c r="V79" i="28"/>
  <c r="V75" i="28"/>
  <c r="V71" i="28"/>
  <c r="V67" i="28"/>
  <c r="U84" i="28"/>
  <c r="U80" i="28"/>
  <c r="U76" i="28"/>
  <c r="U72" i="28"/>
  <c r="U68" i="28"/>
  <c r="T86" i="28"/>
  <c r="D84" i="28"/>
  <c r="T81" i="28"/>
  <c r="T78" i="28"/>
  <c r="D76" i="28"/>
  <c r="T73" i="28"/>
  <c r="L71" i="28"/>
  <c r="L69" i="28"/>
  <c r="L67" i="28"/>
  <c r="AA77" i="28"/>
  <c r="X68" i="28"/>
  <c r="T65" i="28"/>
  <c r="T63" i="28"/>
  <c r="T61" i="28"/>
  <c r="T59" i="28"/>
  <c r="T57" i="28"/>
  <c r="S79" i="28"/>
  <c r="J69" i="28"/>
  <c r="AA65" i="28"/>
  <c r="AA63" i="28"/>
  <c r="AA61" i="28"/>
  <c r="AA59" i="28"/>
  <c r="AA57" i="28"/>
  <c r="AA55" i="28"/>
  <c r="AA53" i="28"/>
  <c r="AA51" i="28"/>
  <c r="AA49" i="28"/>
  <c r="K75" i="28"/>
  <c r="AA67" i="28"/>
  <c r="J65" i="28"/>
  <c r="J63" i="28"/>
  <c r="J61" i="28"/>
  <c r="J59" i="28"/>
  <c r="J57" i="28"/>
  <c r="J55" i="28"/>
  <c r="J53" i="28"/>
  <c r="J51" i="28"/>
  <c r="C85" i="28"/>
  <c r="C71" i="28"/>
  <c r="Q66" i="28"/>
  <c r="Q64" i="28"/>
  <c r="Q62" i="28"/>
  <c r="Q60" i="28"/>
  <c r="Q58" i="28"/>
  <c r="Q56" i="28"/>
  <c r="Q54" i="28"/>
  <c r="S27" i="28"/>
  <c r="I7" i="28"/>
  <c r="T5" i="28"/>
  <c r="AA16" i="28"/>
  <c r="L26" i="28"/>
  <c r="D17" i="28"/>
  <c r="O10" i="28"/>
  <c r="H31" i="28"/>
  <c r="AF9" i="28"/>
  <c r="X16" i="28"/>
  <c r="T30" i="28"/>
  <c r="J85" i="28"/>
  <c r="Z80" i="28"/>
  <c r="AH75" i="28"/>
  <c r="Q87" i="28"/>
  <c r="AG82" i="28"/>
  <c r="I78" i="28"/>
  <c r="Y73" i="28"/>
  <c r="I69" i="28"/>
  <c r="P86" i="28"/>
  <c r="P82" i="28"/>
  <c r="P78" i="28"/>
  <c r="P74" i="28"/>
  <c r="O86" i="28"/>
  <c r="O82" i="28"/>
  <c r="O78" i="28"/>
  <c r="O74" i="28"/>
  <c r="O70" i="28"/>
  <c r="N87" i="28"/>
  <c r="N83" i="28"/>
  <c r="N79" i="28"/>
  <c r="N75" i="28"/>
  <c r="N71" i="28"/>
  <c r="N67" i="28"/>
  <c r="M84" i="28"/>
  <c r="M80" i="28"/>
  <c r="M76" i="28"/>
  <c r="M72" i="28"/>
  <c r="M68" i="28"/>
  <c r="L86" i="28"/>
  <c r="AB83" i="28"/>
  <c r="L81" i="28"/>
  <c r="L78" i="28"/>
  <c r="AB75" i="28"/>
  <c r="AE61" i="28"/>
  <c r="AE63" i="28"/>
  <c r="AE65" i="28"/>
  <c r="S69" i="28"/>
  <c r="S80" i="28"/>
  <c r="H58" i="28"/>
  <c r="H60" i="28"/>
  <c r="H62" i="28"/>
  <c r="H64" i="28"/>
  <c r="H66" i="28"/>
  <c r="K70" i="28"/>
  <c r="AA82" i="28"/>
  <c r="AG50" i="28"/>
  <c r="AG1" i="28" s="1"/>
  <c r="AG52" i="28"/>
  <c r="Q55" i="28"/>
  <c r="AG57" i="28"/>
  <c r="AG60" i="28"/>
  <c r="I64" i="28"/>
  <c r="P68" i="28"/>
  <c r="Z49" i="28"/>
  <c r="Z1" i="28" s="1"/>
  <c r="Z53" i="28"/>
  <c r="Z57" i="28"/>
  <c r="Z61" i="28"/>
  <c r="Z65" i="28"/>
  <c r="K79" i="28"/>
  <c r="K52" i="28"/>
  <c r="K56" i="28"/>
  <c r="S61" i="28"/>
  <c r="K66" i="28"/>
  <c r="AB57" i="28"/>
  <c r="L63" i="28"/>
  <c r="AH69" i="28"/>
  <c r="T69" i="28"/>
  <c r="L76" i="28"/>
  <c r="L87" i="28"/>
  <c r="E81" i="28"/>
  <c r="F76" i="28"/>
  <c r="G71" i="28"/>
  <c r="G87" i="28"/>
  <c r="H87" i="28"/>
  <c r="Y83" i="28"/>
  <c r="J86" i="28"/>
  <c r="AB25" i="28"/>
  <c r="G64" i="28"/>
  <c r="G66" i="28"/>
  <c r="J70" i="28"/>
  <c r="S82" i="28"/>
  <c r="P58" i="28"/>
  <c r="P60" i="28"/>
  <c r="P62" i="28"/>
  <c r="P64" i="28"/>
  <c r="P66" i="28"/>
  <c r="AH70" i="28"/>
  <c r="AA84" i="28"/>
  <c r="I51" i="28"/>
  <c r="I53" i="28"/>
  <c r="Y55" i="28"/>
  <c r="I58" i="28"/>
  <c r="Q61" i="28"/>
  <c r="Y64" i="28"/>
  <c r="Z69" i="28"/>
  <c r="Z50" i="28"/>
  <c r="Z54" i="28"/>
  <c r="Z58" i="28"/>
  <c r="Z62" i="28"/>
  <c r="Z66" i="28"/>
  <c r="K87" i="28"/>
  <c r="K53" i="28"/>
  <c r="K57" i="28"/>
  <c r="C62" i="28"/>
  <c r="S68" i="28"/>
  <c r="D58" i="28"/>
  <c r="AB63" i="28"/>
  <c r="AA75" i="28"/>
  <c r="AB69" i="28"/>
  <c r="T76" i="28"/>
  <c r="T87" i="28"/>
  <c r="U81" i="28"/>
  <c r="V76" i="28"/>
  <c r="W71" i="28"/>
  <c r="W87" i="28"/>
  <c r="X87" i="28"/>
  <c r="I84" i="28"/>
  <c r="AH86" i="28"/>
  <c r="H23" i="28"/>
  <c r="H1" i="28" s="1"/>
  <c r="O64" i="28"/>
  <c r="O66" i="28"/>
  <c r="AF70" i="28"/>
  <c r="S84" i="28"/>
  <c r="X58" i="28"/>
  <c r="X60" i="28"/>
  <c r="X62" i="28"/>
  <c r="X64" i="28"/>
  <c r="X66" i="28"/>
  <c r="X71" i="28"/>
  <c r="AA86" i="28"/>
  <c r="Q51" i="28"/>
  <c r="Q53" i="28"/>
  <c r="AG55" i="28"/>
  <c r="Y58" i="28"/>
  <c r="AG61" i="28"/>
  <c r="AG64" i="28"/>
  <c r="P70" i="28"/>
  <c r="AH50" i="28"/>
  <c r="AH54" i="28"/>
  <c r="AH58" i="28"/>
  <c r="AH62" i="28"/>
  <c r="H67" i="28"/>
  <c r="S49" i="28"/>
  <c r="S1" i="28" s="1"/>
  <c r="S53" i="28"/>
  <c r="S57" i="28"/>
  <c r="K62" i="28"/>
  <c r="AF69" i="28"/>
  <c r="L59" i="28"/>
  <c r="D64" i="28"/>
  <c r="AA79" i="28"/>
  <c r="D71" i="28"/>
  <c r="L79" i="28"/>
  <c r="E69" i="28"/>
  <c r="E85" i="28"/>
  <c r="F80" i="28"/>
  <c r="G75" i="28"/>
  <c r="H75" i="28"/>
  <c r="AG69" i="28"/>
  <c r="J72" i="28"/>
  <c r="AF27" i="28"/>
  <c r="O8" i="28"/>
  <c r="T17" i="28"/>
  <c r="R71" i="28"/>
  <c r="K86" i="28"/>
  <c r="W52" i="28"/>
  <c r="W1" i="28" s="1"/>
  <c r="W54" i="28"/>
  <c r="W56" i="28"/>
  <c r="W58" i="28"/>
  <c r="W60" i="28"/>
  <c r="W62" i="28"/>
  <c r="W64" i="28"/>
  <c r="W66" i="28"/>
  <c r="S71" i="28"/>
  <c r="S86" i="28"/>
  <c r="AF58" i="28"/>
  <c r="AF60" i="28"/>
  <c r="AF62" i="28"/>
  <c r="AF64" i="28"/>
  <c r="AH66" i="28"/>
  <c r="AA72" i="28"/>
  <c r="Y49" i="28"/>
  <c r="Y1" i="28" s="1"/>
  <c r="Y51" i="28"/>
  <c r="Y53" i="28"/>
  <c r="I56" i="28"/>
  <c r="AG58" i="28"/>
  <c r="I62" i="28"/>
  <c r="Q65" i="28"/>
  <c r="Z71" i="28"/>
  <c r="R51" i="28"/>
  <c r="R55" i="28"/>
  <c r="R1" i="28" s="1"/>
  <c r="R59" i="28"/>
  <c r="R63" i="28"/>
  <c r="R68" i="28"/>
  <c r="C50" i="28"/>
  <c r="C54" i="28"/>
  <c r="C58" i="28"/>
  <c r="S63" i="28"/>
  <c r="S70" i="28"/>
  <c r="AB59" i="28"/>
  <c r="AB1" i="28" s="1"/>
  <c r="L65" i="28"/>
  <c r="AA81" i="28"/>
  <c r="T71" i="28"/>
  <c r="T79" i="28"/>
  <c r="U69" i="28"/>
  <c r="U85" i="28"/>
  <c r="V80" i="28"/>
  <c r="V1" i="28" s="1"/>
  <c r="W75" i="28"/>
  <c r="X75" i="28"/>
  <c r="Y70" i="28"/>
  <c r="AH72" i="28"/>
  <c r="T26" i="28"/>
  <c r="G7" i="28"/>
  <c r="G1" i="28" s="1"/>
  <c r="L7" i="24"/>
  <c r="J42" i="19" s="1"/>
  <c r="O2" i="24"/>
  <c r="F1" i="28"/>
  <c r="Q8" i="28"/>
  <c r="J22" i="26"/>
  <c r="K22" i="26" s="1"/>
  <c r="M13" i="24"/>
  <c r="K2" i="24"/>
  <c r="N13" i="24"/>
  <c r="Q13" i="24"/>
  <c r="J10" i="26"/>
  <c r="K10" i="26" s="1"/>
  <c r="O10" i="26"/>
  <c r="P10" i="26" s="1"/>
  <c r="J24" i="26"/>
  <c r="K24" i="26" s="1"/>
  <c r="O24" i="26"/>
  <c r="P24" i="26" s="1"/>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I1" i="28"/>
  <c r="AF1" i="28"/>
  <c r="P1" i="28"/>
  <c r="M1" i="28"/>
  <c r="O1" i="28"/>
  <c r="R161" i="1"/>
  <c r="Q161" i="1"/>
  <c r="P161" i="1"/>
  <c r="O161" i="1"/>
  <c r="N161" i="1"/>
  <c r="M161" i="1"/>
  <c r="L161" i="1"/>
  <c r="K161" i="1"/>
  <c r="J161" i="1"/>
  <c r="B161" i="1"/>
  <c r="A161" i="1"/>
  <c r="Q1" i="28" l="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<sst xmlns="http://schemas.openxmlformats.org/spreadsheetml/2006/main" count="35267" uniqueCount="4365">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</sst>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3843</v>
      </c>
      <c r="C1" s="349">
        <v>45516</v>
      </c>
      <c r="G1" s="350" t="s">
        <v>3761</v>
      </c>
      <c r="H1" s="350" t="s">
        <v>3762</v>
      </c>
    </row>
    <row r="2" spans="1:8" x14ac:dyDescent="0.75">
      <c r="B2" t="str">
        <f>_xlfn.XLOOKUP(B1,H:H,G:G,0,0,1)</f>
        <v>SD</v>
      </c>
      <c r="C2" t="str">
        <f>_xlfn.XLOOKUP(B2,G:G, H:H, 0,0,1)</f>
        <v>South Dakota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South Dakota.</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Dakota, the share of electricity among fuels used for heating in urban, residential buildings will rise from 16% to 21%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Dakota, the share of electricity among fuels used for appliances in urban, residential buildings will fall from 55% to 55%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Dakota, the share of electricity among fuels used for heating in rural, residential buildings will rise from 16% to 21%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Dakota, the share of electricity among fuels used for appliances in rural, residential buildings will rise from 55% to 56%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Dakota,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Dakota, the share of electricity among fuels used for appliances in commercial buildings will fall from 55% to 51%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Dakota, the share of electricity among fuels used for other components in commercial buildings will rise from 70% to 79%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South Dakota, a 100% setting provides for an additional  1117 MW of demand response capacity in 2050 (on top of a BAU quantity of 534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South Dakota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PV:**South Dakota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Wind:**South Dakota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86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South Dakota.</v>
      </c>
      <c r="L9" s="291" t="str">
        <f>J9&amp;K9</f>
        <v>**Description:** This policy prevents new capacity of the selected type(s) from being built or deployed.  // **Guidance for setting values:**No new coal is planned in South Dakota.</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84"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South Dakota will retire 0 MW of coal by 2050. South Dakota currently has 474 MW of coal capacity.</v>
      </c>
      <c r="L12" s="290" t="str">
        <f>J12&amp;K12&amp;M12&amp;N12&amp;O12&amp;P12</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SD will retire 0 MW of natural gas by 2050. SD currently has 295 MW of natural gas non-peaker capacity.</v>
      </c>
      <c r="N12" t="str">
        <f>_xlfn.CONCAT("//**Nuclear:** The EIA projects that ", About!B2, " will retire ", 'Supporting Data'!$O$3, " MW of nuclear by 2050. ", About!B2, " currently has ",'Supporting Data'!$V$3, " MW of nuclear capacity." )</f>
        <v>//**Nuclear:** The EIA projects that SD will retire 0 MW of nuclear by 2050. SD currently has 0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SD will retire 150 MW of natural gas by 2050. SD currently has 713 MW of natural gas peaker capacity.</v>
      </c>
      <c r="P12" t="str">
        <f>_xlfn.CONCAT("//**Lignite:** The EIA projects that ", About!B2, " will retire ", 'Supporting Data'!$S$3, " MW of lignite by 2050. ", About!B2, " currently has ",'Supporting Data'!$AE$3, " MW of lignite capacity." )</f>
        <v>//**Lignite:** The EIA projects that SD will retire 0 MW of lignite by 2050. SD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1"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47"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South Dakota</v>
      </c>
      <c r="B3" s="388">
        <f>ROUND(SUMIFS(B$4:B$54, $A$4:$A$54, $A$3),0)</f>
        <v>85695</v>
      </c>
      <c r="C3" s="389">
        <f t="shared" ref="C3" si="0">ROUND(SUMIFS(C$4:C$54, $A$4:$A$54, $A$3),0)</f>
        <v>86</v>
      </c>
      <c r="D3" s="388">
        <f>SUMIFS(D$4:D$54, $A$4:$A$54, $A$3)</f>
        <v>4734456</v>
      </c>
      <c r="E3" s="388">
        <f>SUMIFS(E$4:E$54, $A$4:$A$54, $A$3)</f>
        <v>0</v>
      </c>
      <c r="F3" s="390">
        <f>ROUND(SUMIFS(F$4:F$54,$A$4:$A$54,$A$3)*100,0)</f>
        <v>-100</v>
      </c>
      <c r="G3" s="174">
        <f>SUMIFS(G$4:G$54, $A$4:$A$54, $A$3)</f>
        <v>0</v>
      </c>
      <c r="H3" s="174">
        <f>SUMIFS(H$4:H$54, $A$4:$A$54, $A$3)</f>
        <v>3529188</v>
      </c>
      <c r="I3" s="390">
        <f>ROUND(SUMIFS(I$4:I$54,$A$4:$A$54,$A$3)*100,0)</f>
        <v>0</v>
      </c>
      <c r="J3" s="390">
        <f>ROUND(SUMIFS(J$4:J$54, $A$4:$A$54, $A$3),0)</f>
        <v>1117</v>
      </c>
      <c r="K3" s="174">
        <f t="shared" ref="K3:AI3" si="1">ROUND(SUMIFS(K$4:K$54, $A$4:$A$54, $A$3),0)</f>
        <v>406</v>
      </c>
      <c r="L3" s="390">
        <f t="shared" si="1"/>
        <v>534</v>
      </c>
      <c r="M3" s="174">
        <f t="shared" si="1"/>
        <v>0</v>
      </c>
      <c r="N3" s="174">
        <f t="shared" si="1"/>
        <v>0</v>
      </c>
      <c r="O3" s="174">
        <f t="shared" si="1"/>
        <v>0</v>
      </c>
      <c r="P3" s="174">
        <f t="shared" si="1"/>
        <v>0</v>
      </c>
      <c r="Q3" s="174">
        <f t="shared" si="1"/>
        <v>0</v>
      </c>
      <c r="R3" s="174">
        <f t="shared" si="1"/>
        <v>150</v>
      </c>
      <c r="S3" s="390">
        <f t="shared" si="1"/>
        <v>0</v>
      </c>
      <c r="T3" s="174">
        <f t="shared" si="1"/>
        <v>474</v>
      </c>
      <c r="U3" s="174">
        <f t="shared" si="1"/>
        <v>295</v>
      </c>
      <c r="V3" s="174">
        <f t="shared" si="1"/>
        <v>0</v>
      </c>
      <c r="W3" s="174">
        <f t="shared" si="1"/>
        <v>1598</v>
      </c>
      <c r="X3" s="174">
        <f t="shared" si="1"/>
        <v>1376</v>
      </c>
      <c r="Y3" s="174">
        <f t="shared" si="1"/>
        <v>1</v>
      </c>
      <c r="Z3" s="174">
        <f t="shared" si="1"/>
        <v>0</v>
      </c>
      <c r="AA3" s="174">
        <f t="shared" si="1"/>
        <v>0</v>
      </c>
      <c r="AB3" s="174">
        <f t="shared" si="1"/>
        <v>0</v>
      </c>
      <c r="AC3" s="174">
        <f t="shared" si="1"/>
        <v>213</v>
      </c>
      <c r="AD3" s="174">
        <f t="shared" si="1"/>
        <v>713</v>
      </c>
      <c r="AE3" s="174">
        <f t="shared" si="1"/>
        <v>0</v>
      </c>
      <c r="AF3" s="174">
        <f t="shared" si="1"/>
        <v>0</v>
      </c>
      <c r="AG3" s="174">
        <f t="shared" si="1"/>
        <v>0</v>
      </c>
      <c r="AH3" s="174">
        <f t="shared" si="1"/>
        <v>0</v>
      </c>
      <c r="AI3" s="390">
        <f t="shared" si="1"/>
        <v>0</v>
      </c>
      <c r="AJ3" s="174">
        <f>ROUND(SUMIFS(AJ$4:AJ$54,$A$4:$A$54,$A$3)*100,0)</f>
        <v>29</v>
      </c>
      <c r="AK3" s="174">
        <f t="shared" ref="AK3:AL3" si="2">ROUND(SUMIFS(AK$4:AK$54,$A$4:$A$54,$A$3)*100,0)</f>
        <v>29</v>
      </c>
      <c r="AL3" s="174">
        <f t="shared" si="2"/>
        <v>29</v>
      </c>
      <c r="AM3" s="174">
        <f>SUMIFS(AM$4:AM$54, $A$4:$A$54, $A$3)</f>
        <v>0</v>
      </c>
      <c r="AN3" s="174">
        <f t="shared" ref="AN3:AQ3" si="3">SUMIFS(AN$4:AN$54, $A$4:$A$54, $A$3)</f>
        <v>0</v>
      </c>
      <c r="AO3" s="390">
        <f t="shared" si="3"/>
        <v>0</v>
      </c>
      <c r="AP3" s="390">
        <f t="shared" si="3"/>
        <v>147</v>
      </c>
      <c r="AQ3" s="390">
        <f t="shared" si="3"/>
        <v>928767</v>
      </c>
      <c r="AR3" s="390">
        <f>ROUND(SUMIFS(AR$4:AR$54,$A$4:$A$54,$A$3),2)</f>
        <v>15.83</v>
      </c>
      <c r="AS3" s="174">
        <f>SUMIFS(AS$4:AS$54, $A$4:$A$54, $A$3)</f>
        <v>6266685000000</v>
      </c>
      <c r="AT3" s="174">
        <f t="shared" ref="AT3:BH3" si="4">SUMIFS(AT$4:AT$54, $A$4:$A$54, $A$3)</f>
        <v>0</v>
      </c>
      <c r="AU3" s="174">
        <f t="shared" si="4"/>
        <v>0</v>
      </c>
      <c r="AV3" s="174">
        <f t="shared" si="4"/>
        <v>0</v>
      </c>
      <c r="AW3" s="174">
        <f t="shared" si="4"/>
        <v>0</v>
      </c>
      <c r="AX3" s="174">
        <f t="shared" si="4"/>
        <v>0</v>
      </c>
      <c r="AY3" s="174">
        <f t="shared" si="4"/>
        <v>0</v>
      </c>
      <c r="AZ3" s="174">
        <f t="shared" si="4"/>
        <v>0</v>
      </c>
      <c r="BA3" s="174">
        <f t="shared" si="4"/>
        <v>6640860353759.9199</v>
      </c>
      <c r="BB3" s="174">
        <f t="shared" si="4"/>
        <v>0</v>
      </c>
      <c r="BC3" s="174">
        <f t="shared" si="4"/>
        <v>0</v>
      </c>
      <c r="BD3" s="174">
        <f t="shared" si="4"/>
        <v>0</v>
      </c>
      <c r="BE3" s="174">
        <f t="shared" si="4"/>
        <v>0</v>
      </c>
      <c r="BF3" s="174">
        <f t="shared" si="4"/>
        <v>453853083914.16699</v>
      </c>
      <c r="BG3" s="174">
        <f t="shared" si="4"/>
        <v>0</v>
      </c>
      <c r="BH3" s="174">
        <f t="shared" si="4"/>
        <v>0</v>
      </c>
      <c r="BI3" s="174">
        <f>ROUND(SUMIFS(BI$4:BI$54,$A$4:$A$54,$A$3),2)</f>
        <v>94.37</v>
      </c>
      <c r="BJ3" s="174">
        <f t="shared" ref="BJ3:BP3" si="5">ROUND(SUMIFS(BJ$4:BJ$54,$A$4:$A$54,$A$3),2)</f>
        <v>0</v>
      </c>
      <c r="BK3" s="174">
        <f t="shared" si="5"/>
        <v>0</v>
      </c>
      <c r="BL3" s="174">
        <f t="shared" si="5"/>
        <v>0</v>
      </c>
      <c r="BM3" s="174">
        <f t="shared" si="5"/>
        <v>0</v>
      </c>
      <c r="BN3" s="174">
        <f t="shared" si="5"/>
        <v>0</v>
      </c>
      <c r="BO3" s="174">
        <f t="shared" si="5"/>
        <v>0</v>
      </c>
      <c r="BP3" s="390">
        <f t="shared" si="5"/>
        <v>0</v>
      </c>
      <c r="BQ3" s="390">
        <f t="shared" ref="BQ3:BR3" si="6">ROUND(SUMIFS(BQ$4:BQ$54,$A$4:$A$54,$A$3)*100,0)</f>
        <v>6</v>
      </c>
      <c r="BR3" s="390">
        <f t="shared" si="6"/>
        <v>7</v>
      </c>
      <c r="BS3" s="390">
        <f>ROUND(SUMIFS(BS$4:BS$54,$A$4:$A$54,$A$3)*100,0)</f>
        <v>55</v>
      </c>
      <c r="BT3" s="390">
        <f>ROUND(SUMIFS(BT$4:BT$54,$A$4:$A$54,$A$3)*100,0)</f>
        <v>51</v>
      </c>
      <c r="BU3" s="390">
        <f t="shared" ref="BU3:CH3" si="7">ROUND(SUMIFS(BU$4:BU$54,$A$4:$A$54,$A$3)*100,0)</f>
        <v>70</v>
      </c>
      <c r="BV3" s="390">
        <f t="shared" si="7"/>
        <v>79</v>
      </c>
      <c r="BW3" s="390">
        <f t="shared" si="7"/>
        <v>16</v>
      </c>
      <c r="BX3" s="390">
        <f t="shared" si="7"/>
        <v>21</v>
      </c>
      <c r="BY3" s="390">
        <f t="shared" si="7"/>
        <v>55</v>
      </c>
      <c r="BZ3" s="390">
        <f>ROUND(SUMIFS(BZ$4:BZ$54,$A$4:$A$54,$A$3)*100,0)</f>
        <v>55</v>
      </c>
      <c r="CA3" s="390">
        <f>ROUND(SUMIFS(CA$4:CA$54,$A$4:$A$54,$A$3)*100,0)</f>
        <v>100</v>
      </c>
      <c r="CB3" s="390">
        <f>ROUND(SUMIFS(CB$4:CB$54,$A$4:$A$54,$A$3)*100,0)</f>
        <v>100</v>
      </c>
      <c r="CC3" s="390">
        <f t="shared" si="7"/>
        <v>16</v>
      </c>
      <c r="CD3" s="390">
        <f t="shared" si="7"/>
        <v>21</v>
      </c>
      <c r="CE3" s="390">
        <f t="shared" si="7"/>
        <v>55</v>
      </c>
      <c r="CF3" s="390">
        <f t="shared" si="7"/>
        <v>56</v>
      </c>
      <c r="CG3" s="390">
        <f t="shared" si="7"/>
        <v>100</v>
      </c>
      <c r="CH3" s="390">
        <f t="shared" si="7"/>
        <v>100</v>
      </c>
      <c r="CI3" s="174">
        <f>SUMIFS(CI$4:CI$54, $A$4:$A$54, $A$3)</f>
        <v>0</v>
      </c>
      <c r="CJ3" s="174">
        <f t="shared" ref="CJ3:CK3" si="8">SUMIFS(CJ$4:CJ$54, $A$4:$A$54, $A$3)</f>
        <v>0</v>
      </c>
      <c r="CK3" s="174">
        <f t="shared" si="8"/>
        <v>0</v>
      </c>
      <c r="CL3" s="174" t="str">
        <f>_xlfn.XLOOKUP($A$3,A4:A54,CL4:CL54,0,0,1)</f>
        <v>FALSE</v>
      </c>
      <c r="CM3" s="174">
        <f>SUMIFS(CM$4:CM$54, $A$4:$A$54, $A$3)</f>
        <v>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South Dakota.</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South Dakota.</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South Dakota.</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South Dakota.</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South Dakota.</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South Dakota.</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South Dakota.</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South Dakota.</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South Dakota.</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South Dakota.</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South Dakota.</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South Dakota.</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South Dakota.</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South Dakota.</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South Dakota.</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South Dakota.</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South Dakota.</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South Dakota.</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South Dakota.</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South Dakota.</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South Dakota.</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South Dakota.</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South Dakota.</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South Dakota.</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SD</v>
      </c>
      <c r="C1" s="415">
        <f>SUM(C4:C87)</f>
        <v>12.695357486583895</v>
      </c>
      <c r="D1" s="415">
        <f t="shared" ref="D1:AG1" si="0">SUM(D4:D87)</f>
        <v>12.728800139363701</v>
      </c>
      <c r="E1" s="415">
        <f t="shared" si="0"/>
        <v>12.646051637403199</v>
      </c>
      <c r="F1" s="415">
        <f t="shared" si="0"/>
        <v>13.506268957264503</v>
      </c>
      <c r="G1" s="415">
        <f t="shared" si="0"/>
        <v>14.320088662575401</v>
      </c>
      <c r="H1" s="415">
        <f t="shared" si="0"/>
        <v>14.183397939533398</v>
      </c>
      <c r="I1" s="415">
        <f t="shared" si="0"/>
        <v>14.285382620160801</v>
      </c>
      <c r="J1" s="415">
        <f t="shared" si="0"/>
        <v>14.837887785286101</v>
      </c>
      <c r="K1" s="415">
        <f t="shared" si="0"/>
        <v>14.55343946757</v>
      </c>
      <c r="L1" s="415">
        <f t="shared" si="0"/>
        <v>15.107303605054401</v>
      </c>
      <c r="M1" s="415">
        <f t="shared" si="0"/>
        <v>16.050819229407598</v>
      </c>
      <c r="N1" s="415">
        <f t="shared" si="0"/>
        <v>15.342121011820499</v>
      </c>
      <c r="O1" s="415">
        <f t="shared" si="0"/>
        <v>15.230219332743404</v>
      </c>
      <c r="P1" s="415">
        <f t="shared" si="0"/>
        <v>15.722085934398498</v>
      </c>
      <c r="Q1" s="415">
        <f t="shared" si="0"/>
        <v>15.764201801269703</v>
      </c>
      <c r="R1" s="415">
        <f t="shared" si="0"/>
        <v>15.3521402783322</v>
      </c>
      <c r="S1" s="415">
        <f t="shared" si="0"/>
        <v>15.688012246016102</v>
      </c>
      <c r="T1" s="415">
        <f t="shared" si="0"/>
        <v>16.098046364902999</v>
      </c>
      <c r="U1" s="415">
        <f t="shared" si="0"/>
        <v>16.989042023716099</v>
      </c>
      <c r="V1" s="415">
        <f t="shared" si="0"/>
        <v>16.478228623162103</v>
      </c>
      <c r="W1" s="415">
        <f t="shared" si="0"/>
        <v>16.6872766698866</v>
      </c>
      <c r="X1" s="415">
        <f t="shared" si="0"/>
        <v>16.300365865729201</v>
      </c>
      <c r="Y1" s="415">
        <f t="shared" si="0"/>
        <v>16.555127467709703</v>
      </c>
      <c r="Z1" s="415">
        <f t="shared" si="0"/>
        <v>17.059862976013804</v>
      </c>
      <c r="AA1" s="415">
        <f t="shared" si="0"/>
        <v>17.019188737365301</v>
      </c>
      <c r="AB1" s="415">
        <f t="shared" si="0"/>
        <v>15.646090684840905</v>
      </c>
      <c r="AC1" s="415">
        <f t="shared" si="0"/>
        <v>16.322085407001996</v>
      </c>
      <c r="AD1" s="415">
        <f t="shared" si="0"/>
        <v>16.314778735193396</v>
      </c>
      <c r="AE1" s="415">
        <f t="shared" si="0"/>
        <v>16.956944880347599</v>
      </c>
      <c r="AF1" s="415">
        <f t="shared" si="0"/>
        <v>17.534124013125393</v>
      </c>
      <c r="AG1" s="415">
        <f t="shared" si="0"/>
        <v>16.266144250130004</v>
      </c>
      <c r="AH1" s="415">
        <f>SUM(AH4:AH87)</f>
        <v>16.632294880751299</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2.9720059468523998</v>
      </c>
      <c r="D4">
        <f>SUMIFS('EPA Export Aggregation'!G:G,'EPA Export Aggregation'!$A:$A,$B4,'EPA Export Aggregation'!$D:$D,$A$1)*IF($A4="CH4",About!$D$58,IF($A4="N2O",About!$D$59,1))</f>
        <v>3.2202148218270001</v>
      </c>
      <c r="E4">
        <f>SUMIFS('EPA Export Aggregation'!H:H,'EPA Export Aggregation'!$A:$A,$B4,'EPA Export Aggregation'!$D:$D,$A$1)*IF($A4="CH4",About!$D$58,IF($A4="N2O",About!$D$59,1))</f>
        <v>3.0030235516379</v>
      </c>
      <c r="F4">
        <f>SUMIFS('EPA Export Aggregation'!I:I,'EPA Export Aggregation'!$A:$A,$B4,'EPA Export Aggregation'!$D:$D,$A$1)*IF($A4="CH4",About!$D$58,IF($A4="N2O",About!$D$59,1))</f>
        <v>2.9242726205888001</v>
      </c>
      <c r="G4">
        <f>SUMIFS('EPA Export Aggregation'!J:J,'EPA Export Aggregation'!$A:$A,$B4,'EPA Export Aggregation'!$D:$D,$A$1)*IF($A4="CH4",About!$D$58,IF($A4="N2O",About!$D$59,1))</f>
        <v>3.1869075547887</v>
      </c>
      <c r="H4">
        <f>SUMIFS('EPA Export Aggregation'!K:K,'EPA Export Aggregation'!$A:$A,$B4,'EPA Export Aggregation'!$D:$D,$A$1)*IF($A4="CH4",About!$D$58,IF($A4="N2O",About!$D$59,1))</f>
        <v>2.9711491556049001</v>
      </c>
      <c r="I4">
        <f>SUMIFS('EPA Export Aggregation'!L:L,'EPA Export Aggregation'!$A:$A,$B4,'EPA Export Aggregation'!$D:$D,$A$1)*IF($A4="CH4",About!$D$58,IF($A4="N2O",About!$D$59,1))</f>
        <v>2.5844808358251998</v>
      </c>
      <c r="J4">
        <f>SUMIFS('EPA Export Aggregation'!M:M,'EPA Export Aggregation'!$A:$A,$B4,'EPA Export Aggregation'!$D:$D,$A$1)*IF($A4="CH4",About!$D$58,IF($A4="N2O",About!$D$59,1))</f>
        <v>3.4614039309423998</v>
      </c>
      <c r="K4">
        <f>SUMIFS('EPA Export Aggregation'!N:N,'EPA Export Aggregation'!$A:$A,$B4,'EPA Export Aggregation'!$D:$D,$A$1)*IF($A4="CH4",About!$D$58,IF($A4="N2O",About!$D$59,1))</f>
        <v>3.3345972581193002</v>
      </c>
      <c r="L4">
        <f>SUMIFS('EPA Export Aggregation'!O:O,'EPA Export Aggregation'!$A:$A,$B4,'EPA Export Aggregation'!$D:$D,$A$1)*IF($A4="CH4",About!$D$58,IF($A4="N2O",About!$D$59,1))</f>
        <v>3.7531135262570001</v>
      </c>
      <c r="M4">
        <f>SUMIFS('EPA Export Aggregation'!P:P,'EPA Export Aggregation'!$A:$A,$B4,'EPA Export Aggregation'!$D:$D,$A$1)*IF($A4="CH4",About!$D$58,IF($A4="N2O",About!$D$59,1))</f>
        <v>3.8757945879439002</v>
      </c>
      <c r="N4">
        <f>SUMIFS('EPA Export Aggregation'!Q:Q,'EPA Export Aggregation'!$A:$A,$B4,'EPA Export Aggregation'!$D:$D,$A$1)*IF($A4="CH4",About!$D$58,IF($A4="N2O",About!$D$59,1))</f>
        <v>3.8907649672239</v>
      </c>
      <c r="O4">
        <f>SUMIFS('EPA Export Aggregation'!R:R,'EPA Export Aggregation'!$A:$A,$B4,'EPA Export Aggregation'!$D:$D,$A$1)*IF($A4="CH4",About!$D$58,IF($A4="N2O",About!$D$59,1))</f>
        <v>3.3948948243218</v>
      </c>
      <c r="P4">
        <f>SUMIFS('EPA Export Aggregation'!S:S,'EPA Export Aggregation'!$A:$A,$B4,'EPA Export Aggregation'!$D:$D,$A$1)*IF($A4="CH4",About!$D$58,IF($A4="N2O",About!$D$59,1))</f>
        <v>3.6567082213318001</v>
      </c>
      <c r="Q4">
        <f>SUMIFS('EPA Export Aggregation'!T:T,'EPA Export Aggregation'!$A:$A,$B4,'EPA Export Aggregation'!$D:$D,$A$1)*IF($A4="CH4",About!$D$58,IF($A4="N2O",About!$D$59,1))</f>
        <v>3.8889525290789</v>
      </c>
      <c r="R4">
        <f>SUMIFS('EPA Export Aggregation'!U:U,'EPA Export Aggregation'!$A:$A,$B4,'EPA Export Aggregation'!$D:$D,$A$1)*IF($A4="CH4",About!$D$58,IF($A4="N2O",About!$D$59,1))</f>
        <v>3.3063045413785002</v>
      </c>
      <c r="S4">
        <f>SUMIFS('EPA Export Aggregation'!V:V,'EPA Export Aggregation'!$A:$A,$B4,'EPA Export Aggregation'!$D:$D,$A$1)*IF($A4="CH4",About!$D$58,IF($A4="N2O",About!$D$59,1))</f>
        <v>3.5254546907675</v>
      </c>
      <c r="T4">
        <f>SUMIFS('EPA Export Aggregation'!W:W,'EPA Export Aggregation'!$A:$A,$B4,'EPA Export Aggregation'!$D:$D,$A$1)*IF($A4="CH4",About!$D$58,IF($A4="N2O",About!$D$59,1))</f>
        <v>3.0220065000792</v>
      </c>
      <c r="U4">
        <f>SUMIFS('EPA Export Aggregation'!X:X,'EPA Export Aggregation'!$A:$A,$B4,'EPA Export Aggregation'!$D:$D,$A$1)*IF($A4="CH4",About!$D$58,IF($A4="N2O",About!$D$59,1))</f>
        <v>3.9465130478931001</v>
      </c>
      <c r="V4">
        <f>SUMIFS('EPA Export Aggregation'!Y:Y,'EPA Export Aggregation'!$A:$A,$B4,'EPA Export Aggregation'!$D:$D,$A$1)*IF($A4="CH4",About!$D$58,IF($A4="N2O",About!$D$59,1))</f>
        <v>3.4258532016197001</v>
      </c>
      <c r="W4">
        <f>SUMIFS('EPA Export Aggregation'!Z:Z,'EPA Export Aggregation'!$A:$A,$B4,'EPA Export Aggregation'!$D:$D,$A$1)*IF($A4="CH4",About!$D$58,IF($A4="N2O",About!$D$59,1))</f>
        <v>3.5540379943025</v>
      </c>
      <c r="X4">
        <f>SUMIFS('EPA Export Aggregation'!AA:AA,'EPA Export Aggregation'!$A:$A,$B4,'EPA Export Aggregation'!$D:$D,$A$1)*IF($A4="CH4",About!$D$58,IF($A4="N2O",About!$D$59,1))</f>
        <v>2.8666864450523999</v>
      </c>
      <c r="Y4">
        <f>SUMIFS('EPA Export Aggregation'!AB:AB,'EPA Export Aggregation'!$A:$A,$B4,'EPA Export Aggregation'!$D:$D,$A$1)*IF($A4="CH4",About!$D$58,IF($A4="N2O",About!$D$59,1))</f>
        <v>3.2201841690244999</v>
      </c>
      <c r="Z4">
        <f>SUMIFS('EPA Export Aggregation'!AC:AC,'EPA Export Aggregation'!$A:$A,$B4,'EPA Export Aggregation'!$D:$D,$A$1)*IF($A4="CH4",About!$D$58,IF($A4="N2O",About!$D$59,1))</f>
        <v>3.1800286163355</v>
      </c>
      <c r="AA4">
        <f>SUMIFS('EPA Export Aggregation'!AD:AD,'EPA Export Aggregation'!$A:$A,$B4,'EPA Export Aggregation'!$D:$D,$A$1)*IF($A4="CH4",About!$D$58,IF($A4="N2O",About!$D$59,1))</f>
        <v>3.0455649115440999</v>
      </c>
      <c r="AB4">
        <f>SUMIFS('EPA Export Aggregation'!AE:AE,'EPA Export Aggregation'!$A:$A,$B4,'EPA Export Aggregation'!$D:$D,$A$1)*IF($A4="CH4",About!$D$58,IF($A4="N2O",About!$D$59,1))</f>
        <v>1.9170417525864001</v>
      </c>
      <c r="AC4">
        <f>SUMIFS('EPA Export Aggregation'!AF:AF,'EPA Export Aggregation'!$A:$A,$B4,'EPA Export Aggregation'!$D:$D,$A$1)*IF($A4="CH4",About!$D$58,IF($A4="N2O",About!$D$59,1))</f>
        <v>2.6395124982299998</v>
      </c>
      <c r="AD4">
        <f>SUMIFS('EPA Export Aggregation'!AG:AG,'EPA Export Aggregation'!$A:$A,$B4,'EPA Export Aggregation'!$D:$D,$A$1)*IF($A4="CH4",About!$D$58,IF($A4="N2O",About!$D$59,1))</f>
        <v>2.4695202957503999</v>
      </c>
      <c r="AE4">
        <f>SUMIFS('EPA Export Aggregation'!AH:AH,'EPA Export Aggregation'!$A:$A,$B4,'EPA Export Aggregation'!$D:$D,$A$1)*IF($A4="CH4",About!$D$58,IF($A4="N2O",About!$D$59,1))</f>
        <v>2.883428516226</v>
      </c>
      <c r="AF4">
        <f>SUMIFS('EPA Export Aggregation'!AI:AI,'EPA Export Aggregation'!$A:$A,$B4,'EPA Export Aggregation'!$D:$D,$A$1)*IF($A4="CH4",About!$D$58,IF($A4="N2O",About!$D$59,1))</f>
        <v>3.1935270691348001</v>
      </c>
      <c r="AG4">
        <f>SUMIFS('EPA Export Aggregation'!AJ:AJ,'EPA Export Aggregation'!$A:$A,$B4,'EPA Export Aggregation'!$D:$D,$A$1)*IF($A4="CH4",About!$D$58,IF($A4="N2O",About!$D$59,1))</f>
        <v>2.2819795230290998</v>
      </c>
      <c r="AH4">
        <f>SUMIFS('EPA Export Aggregation'!AK:AK,'EPA Export Aggregation'!$A:$A,$B4,'EPA Export Aggregation'!$D:$D,$A$1)*IF($A4="CH4",About!$D$58,IF($A4="N2O",About!$D$59,1))</f>
        <v>2.3989331787603998</v>
      </c>
    </row>
    <row r="5" spans="1:34" x14ac:dyDescent="0.75">
      <c r="A5" s="419" t="s">
        <v>2220</v>
      </c>
      <c r="B5" s="392" t="s">
        <v>4122</v>
      </c>
      <c r="C5">
        <f>SUMIFS('EPA Export Aggregation'!F:F,'EPA Export Aggregation'!$A:$A,$B5,'EPA Export Aggregation'!$D:$D,$A$1)*IF($A5="CH4",About!$D$58,IF($A5="N2O",About!$D$59,1))</f>
        <v>4.8338453617154</v>
      </c>
      <c r="D5">
        <f>SUMIFS('EPA Export Aggregation'!G:G,'EPA Export Aggregation'!$A:$A,$B5,'EPA Export Aggregation'!$D:$D,$A$1)*IF($A5="CH4",About!$D$58,IF($A5="N2O",About!$D$59,1))</f>
        <v>4.6384294749880004</v>
      </c>
      <c r="E5">
        <f>SUMIFS('EPA Export Aggregation'!H:H,'EPA Export Aggregation'!$A:$A,$B5,'EPA Export Aggregation'!$D:$D,$A$1)*IF($A5="CH4",About!$D$58,IF($A5="N2O",About!$D$59,1))</f>
        <v>5.2038999357552997</v>
      </c>
      <c r="F5">
        <f>SUMIFS('EPA Export Aggregation'!I:I,'EPA Export Aggregation'!$A:$A,$B5,'EPA Export Aggregation'!$D:$D,$A$1)*IF($A5="CH4",About!$D$58,IF($A5="N2O",About!$D$59,1))</f>
        <v>5.2823635062802001</v>
      </c>
      <c r="G5">
        <f>SUMIFS('EPA Export Aggregation'!J:J,'EPA Export Aggregation'!$A:$A,$B5,'EPA Export Aggregation'!$D:$D,$A$1)*IF($A5="CH4",About!$D$58,IF($A5="N2O",About!$D$59,1))</f>
        <v>5.7257915580879004</v>
      </c>
      <c r="H5">
        <f>SUMIFS('EPA Export Aggregation'!K:K,'EPA Export Aggregation'!$A:$A,$B5,'EPA Export Aggregation'!$D:$D,$A$1)*IF($A5="CH4",About!$D$58,IF($A5="N2O",About!$D$59,1))</f>
        <v>5.7760796995500998</v>
      </c>
      <c r="I5">
        <f>SUMIFS('EPA Export Aggregation'!L:L,'EPA Export Aggregation'!$A:$A,$B5,'EPA Export Aggregation'!$D:$D,$A$1)*IF($A5="CH4",About!$D$58,IF($A5="N2O",About!$D$59,1))</f>
        <v>5.8347194685580002</v>
      </c>
      <c r="J5">
        <f>SUMIFS('EPA Export Aggregation'!M:M,'EPA Export Aggregation'!$A:$A,$B5,'EPA Export Aggregation'!$D:$D,$A$1)*IF($A5="CH4",About!$D$58,IF($A5="N2O",About!$D$59,1))</f>
        <v>5.6509541961989003</v>
      </c>
      <c r="K5">
        <f>SUMIFS('EPA Export Aggregation'!N:N,'EPA Export Aggregation'!$A:$A,$B5,'EPA Export Aggregation'!$D:$D,$A$1)*IF($A5="CH4",About!$D$58,IF($A5="N2O",About!$D$59,1))</f>
        <v>5.8727871344709</v>
      </c>
      <c r="L5">
        <f>SUMIFS('EPA Export Aggregation'!O:O,'EPA Export Aggregation'!$A:$A,$B5,'EPA Export Aggregation'!$D:$D,$A$1)*IF($A5="CH4",About!$D$58,IF($A5="N2O",About!$D$59,1))</f>
        <v>6.0223544044443003</v>
      </c>
      <c r="M5">
        <f>SUMIFS('EPA Export Aggregation'!P:P,'EPA Export Aggregation'!$A:$A,$B5,'EPA Export Aggregation'!$D:$D,$A$1)*IF($A5="CH4",About!$D$58,IF($A5="N2O",About!$D$59,1))</f>
        <v>6.0970612161651996</v>
      </c>
      <c r="N5">
        <f>SUMIFS('EPA Export Aggregation'!Q:Q,'EPA Export Aggregation'!$A:$A,$B5,'EPA Export Aggregation'!$D:$D,$A$1)*IF($A5="CH4",About!$D$58,IF($A5="N2O",About!$D$59,1))</f>
        <v>5.9367540506056997</v>
      </c>
      <c r="O5">
        <f>SUMIFS('EPA Export Aggregation'!R:R,'EPA Export Aggregation'!$A:$A,$B5,'EPA Export Aggregation'!$D:$D,$A$1)*IF($A5="CH4",About!$D$58,IF($A5="N2O",About!$D$59,1))</f>
        <v>6.1622104224185001</v>
      </c>
      <c r="P5">
        <f>SUMIFS('EPA Export Aggregation'!S:S,'EPA Export Aggregation'!$A:$A,$B5,'EPA Export Aggregation'!$D:$D,$A$1)*IF($A5="CH4",About!$D$58,IF($A5="N2O",About!$D$59,1))</f>
        <v>6.1538347205840003</v>
      </c>
      <c r="Q5">
        <f>SUMIFS('EPA Export Aggregation'!T:T,'EPA Export Aggregation'!$A:$A,$B5,'EPA Export Aggregation'!$D:$D,$A$1)*IF($A5="CH4",About!$D$58,IF($A5="N2O",About!$D$59,1))</f>
        <v>6.1568382121159004</v>
      </c>
      <c r="R5">
        <f>SUMIFS('EPA Export Aggregation'!U:U,'EPA Export Aggregation'!$A:$A,$B5,'EPA Export Aggregation'!$D:$D,$A$1)*IF($A5="CH4",About!$D$58,IF($A5="N2O",About!$D$59,1))</f>
        <v>6.2199135827083998</v>
      </c>
      <c r="S5">
        <f>SUMIFS('EPA Export Aggregation'!V:V,'EPA Export Aggregation'!$A:$A,$B5,'EPA Export Aggregation'!$D:$D,$A$1)*IF($A5="CH4",About!$D$58,IF($A5="N2O",About!$D$59,1))</f>
        <v>6.1554250792609997</v>
      </c>
      <c r="T5">
        <f>SUMIFS('EPA Export Aggregation'!W:W,'EPA Export Aggregation'!$A:$A,$B5,'EPA Export Aggregation'!$D:$D,$A$1)*IF($A5="CH4",About!$D$58,IF($A5="N2O",About!$D$59,1))</f>
        <v>6.4557247707357002</v>
      </c>
      <c r="U5">
        <f>SUMIFS('EPA Export Aggregation'!X:X,'EPA Export Aggregation'!$A:$A,$B5,'EPA Export Aggregation'!$D:$D,$A$1)*IF($A5="CH4",About!$D$58,IF($A5="N2O",About!$D$59,1))</f>
        <v>6.1356549059205996</v>
      </c>
      <c r="V5">
        <f>SUMIFS('EPA Export Aggregation'!Y:Y,'EPA Export Aggregation'!$A:$A,$B5,'EPA Export Aggregation'!$D:$D,$A$1)*IF($A5="CH4",About!$D$58,IF($A5="N2O",About!$D$59,1))</f>
        <v>6.1879067451085001</v>
      </c>
      <c r="W5">
        <f>SUMIFS('EPA Export Aggregation'!Z:Z,'EPA Export Aggregation'!$A:$A,$B5,'EPA Export Aggregation'!$D:$D,$A$1)*IF($A5="CH4",About!$D$58,IF($A5="N2O",About!$D$59,1))</f>
        <v>6.3818739530641002</v>
      </c>
      <c r="X5">
        <f>SUMIFS('EPA Export Aggregation'!AA:AA,'EPA Export Aggregation'!$A:$A,$B5,'EPA Export Aggregation'!$D:$D,$A$1)*IF($A5="CH4",About!$D$58,IF($A5="N2O",About!$D$59,1))</f>
        <v>6.3854510478551001</v>
      </c>
      <c r="Y5">
        <f>SUMIFS('EPA Export Aggregation'!AB:AB,'EPA Export Aggregation'!$A:$A,$B5,'EPA Export Aggregation'!$D:$D,$A$1)*IF($A5="CH4",About!$D$58,IF($A5="N2O",About!$D$59,1))</f>
        <v>6.6740164649205003</v>
      </c>
      <c r="Z5">
        <f>SUMIFS('EPA Export Aggregation'!AC:AC,'EPA Export Aggregation'!$A:$A,$B5,'EPA Export Aggregation'!$D:$D,$A$1)*IF($A5="CH4",About!$D$58,IF($A5="N2O",About!$D$59,1))</f>
        <v>6.3939322894485997</v>
      </c>
      <c r="AA5">
        <f>SUMIFS('EPA Export Aggregation'!AD:AD,'EPA Export Aggregation'!$A:$A,$B5,'EPA Export Aggregation'!$D:$D,$A$1)*IF($A5="CH4",About!$D$58,IF($A5="N2O",About!$D$59,1))</f>
        <v>6.7397694260995999</v>
      </c>
      <c r="AB5">
        <f>SUMIFS('EPA Export Aggregation'!AE:AE,'EPA Export Aggregation'!$A:$A,$B5,'EPA Export Aggregation'!$D:$D,$A$1)*IF($A5="CH4",About!$D$58,IF($A5="N2O",About!$D$59,1))</f>
        <v>6.7324792656778003</v>
      </c>
      <c r="AC5">
        <f>SUMIFS('EPA Export Aggregation'!AF:AF,'EPA Export Aggregation'!$A:$A,$B5,'EPA Export Aggregation'!$D:$D,$A$1)*IF($A5="CH4",About!$D$58,IF($A5="N2O",About!$D$59,1))</f>
        <v>6.8115408548090999</v>
      </c>
      <c r="AD5">
        <f>SUMIFS('EPA Export Aggregation'!AG:AG,'EPA Export Aggregation'!$A:$A,$B5,'EPA Export Aggregation'!$D:$D,$A$1)*IF($A5="CH4",About!$D$58,IF($A5="N2O",About!$D$59,1))</f>
        <v>6.8254881273016998</v>
      </c>
      <c r="AE5">
        <f>SUMIFS('EPA Export Aggregation'!AH:AH,'EPA Export Aggregation'!$A:$A,$B5,'EPA Export Aggregation'!$D:$D,$A$1)*IF($A5="CH4",About!$D$58,IF($A5="N2O",About!$D$59,1))</f>
        <v>6.8775688154276997</v>
      </c>
      <c r="AF5">
        <f>SUMIFS('EPA Export Aggregation'!AI:AI,'EPA Export Aggregation'!$A:$A,$B5,'EPA Export Aggregation'!$D:$D,$A$1)*IF($A5="CH4",About!$D$58,IF($A5="N2O",About!$D$59,1))</f>
        <v>6.7184042126046997</v>
      </c>
      <c r="AG5">
        <f>SUMIFS('EPA Export Aggregation'!AJ:AJ,'EPA Export Aggregation'!$A:$A,$B5,'EPA Export Aggregation'!$D:$D,$A$1)*IF($A5="CH4",About!$D$58,IF($A5="N2O",About!$D$59,1))</f>
        <v>6.6040319221676</v>
      </c>
      <c r="AH5">
        <f>SUMIFS('EPA Export Aggregation'!AK:AK,'EPA Export Aggregation'!$A:$A,$B5,'EPA Export Aggregation'!$D:$D,$A$1)*IF($A5="CH4",About!$D$58,IF($A5="N2O",About!$D$59,1))</f>
        <v>7.1153612334699003</v>
      </c>
    </row>
    <row r="6" spans="1:34" x14ac:dyDescent="0.75">
      <c r="A6" s="419" t="s">
        <v>2220</v>
      </c>
      <c r="B6" s="392" t="s">
        <v>4126</v>
      </c>
      <c r="C6">
        <f>SUMIFS('EPA Export Aggregation'!F:F,'EPA Export Aggregation'!$A:$A,$B6,'EPA Export Aggregation'!$D:$D,$A$1)*IF($A6="CH4",About!$D$58,IF($A6="N2O",About!$D$59,1))</f>
        <v>2.0048268427650999</v>
      </c>
      <c r="D6">
        <f>SUMIFS('EPA Export Aggregation'!G:G,'EPA Export Aggregation'!$A:$A,$B6,'EPA Export Aggregation'!$D:$D,$A$1)*IF($A6="CH4",About!$D$58,IF($A6="N2O",About!$D$59,1))</f>
        <v>2.1240170488826</v>
      </c>
      <c r="E6">
        <f>SUMIFS('EPA Export Aggregation'!H:H,'EPA Export Aggregation'!$A:$A,$B6,'EPA Export Aggregation'!$D:$D,$A$1)*IF($A6="CH4",About!$D$58,IF($A6="N2O",About!$D$59,1))</f>
        <v>1.8577431636734001</v>
      </c>
      <c r="F6">
        <f>SUMIFS('EPA Export Aggregation'!I:I,'EPA Export Aggregation'!$A:$A,$B6,'EPA Export Aggregation'!$D:$D,$A$1)*IF($A6="CH4",About!$D$58,IF($A6="N2O",About!$D$59,1))</f>
        <v>2.1703374079670001</v>
      </c>
      <c r="G6">
        <f>SUMIFS('EPA Export Aggregation'!J:J,'EPA Export Aggregation'!$A:$A,$B6,'EPA Export Aggregation'!$D:$D,$A$1)*IF($A6="CH4",About!$D$58,IF($A6="N2O",About!$D$59,1))</f>
        <v>2.3016570250326001</v>
      </c>
      <c r="H6">
        <f>SUMIFS('EPA Export Aggregation'!K:K,'EPA Export Aggregation'!$A:$A,$B6,'EPA Export Aggregation'!$D:$D,$A$1)*IF($A6="CH4",About!$D$58,IF($A6="N2O",About!$D$59,1))</f>
        <v>2.2309727387479001</v>
      </c>
      <c r="I6">
        <f>SUMIFS('EPA Export Aggregation'!L:L,'EPA Export Aggregation'!$A:$A,$B6,'EPA Export Aggregation'!$D:$D,$A$1)*IF($A6="CH4",About!$D$58,IF($A6="N2O",About!$D$59,1))</f>
        <v>2.2824829933005</v>
      </c>
      <c r="J6">
        <f>SUMIFS('EPA Export Aggregation'!M:M,'EPA Export Aggregation'!$A:$A,$B6,'EPA Export Aggregation'!$D:$D,$A$1)*IF($A6="CH4",About!$D$58,IF($A6="N2O",About!$D$59,1))</f>
        <v>2.2330932244094002</v>
      </c>
      <c r="K6">
        <f>SUMIFS('EPA Export Aggregation'!N:N,'EPA Export Aggregation'!$A:$A,$B6,'EPA Export Aggregation'!$D:$D,$A$1)*IF($A6="CH4",About!$D$58,IF($A6="N2O",About!$D$59,1))</f>
        <v>2.0951656305360999</v>
      </c>
      <c r="L6">
        <f>SUMIFS('EPA Export Aggregation'!O:O,'EPA Export Aggregation'!$A:$A,$B6,'EPA Export Aggregation'!$D:$D,$A$1)*IF($A6="CH4",About!$D$58,IF($A6="N2O",About!$D$59,1))</f>
        <v>2.0737920534844001</v>
      </c>
      <c r="M6">
        <f>SUMIFS('EPA Export Aggregation'!P:P,'EPA Export Aggregation'!$A:$A,$B6,'EPA Export Aggregation'!$D:$D,$A$1)*IF($A6="CH4",About!$D$58,IF($A6="N2O",About!$D$59,1))</f>
        <v>2.4787644918392</v>
      </c>
      <c r="N6">
        <f>SUMIFS('EPA Export Aggregation'!Q:Q,'EPA Export Aggregation'!$A:$A,$B6,'EPA Export Aggregation'!$D:$D,$A$1)*IF($A6="CH4",About!$D$58,IF($A6="N2O",About!$D$59,1))</f>
        <v>1.9854301828162999</v>
      </c>
      <c r="O6">
        <f>SUMIFS('EPA Export Aggregation'!R:R,'EPA Export Aggregation'!$A:$A,$B6,'EPA Export Aggregation'!$D:$D,$A$1)*IF($A6="CH4",About!$D$58,IF($A6="N2O",About!$D$59,1))</f>
        <v>2.1546186419032001</v>
      </c>
      <c r="P6">
        <f>SUMIFS('EPA Export Aggregation'!S:S,'EPA Export Aggregation'!$A:$A,$B6,'EPA Export Aggregation'!$D:$D,$A$1)*IF($A6="CH4",About!$D$58,IF($A6="N2O",About!$D$59,1))</f>
        <v>2.2847230255909001</v>
      </c>
      <c r="Q6">
        <f>SUMIFS('EPA Export Aggregation'!T:T,'EPA Export Aggregation'!$A:$A,$B6,'EPA Export Aggregation'!$D:$D,$A$1)*IF($A6="CH4",About!$D$58,IF($A6="N2O",About!$D$59,1))</f>
        <v>2.2319631312925998</v>
      </c>
      <c r="R6">
        <f>SUMIFS('EPA Export Aggregation'!U:U,'EPA Export Aggregation'!$A:$A,$B6,'EPA Export Aggregation'!$D:$D,$A$1)*IF($A6="CH4",About!$D$58,IF($A6="N2O",About!$D$59,1))</f>
        <v>2.3348342336023999</v>
      </c>
      <c r="S6">
        <f>SUMIFS('EPA Export Aggregation'!V:V,'EPA Export Aggregation'!$A:$A,$B6,'EPA Export Aggregation'!$D:$D,$A$1)*IF($A6="CH4",About!$D$58,IF($A6="N2O",About!$D$59,1))</f>
        <v>2.5072298062227998</v>
      </c>
      <c r="T6">
        <f>SUMIFS('EPA Export Aggregation'!W:W,'EPA Export Aggregation'!$A:$A,$B6,'EPA Export Aggregation'!$D:$D,$A$1)*IF($A6="CH4",About!$D$58,IF($A6="N2O",About!$D$59,1))</f>
        <v>3.0083999295738</v>
      </c>
      <c r="U6">
        <f>SUMIFS('EPA Export Aggregation'!X:X,'EPA Export Aggregation'!$A:$A,$B6,'EPA Export Aggregation'!$D:$D,$A$1)*IF($A6="CH4",About!$D$58,IF($A6="N2O",About!$D$59,1))</f>
        <v>3.1906807229966998</v>
      </c>
      <c r="V6">
        <f>SUMIFS('EPA Export Aggregation'!Y:Y,'EPA Export Aggregation'!$A:$A,$B6,'EPA Export Aggregation'!$D:$D,$A$1)*IF($A6="CH4",About!$D$58,IF($A6="N2O",About!$D$59,1))</f>
        <v>3.3602814890112001</v>
      </c>
      <c r="W6">
        <f>SUMIFS('EPA Export Aggregation'!Z:Z,'EPA Export Aggregation'!$A:$A,$B6,'EPA Export Aggregation'!$D:$D,$A$1)*IF($A6="CH4",About!$D$58,IF($A6="N2O",About!$D$59,1))</f>
        <v>3.4409820903285002</v>
      </c>
      <c r="X6">
        <f>SUMIFS('EPA Export Aggregation'!AA:AA,'EPA Export Aggregation'!$A:$A,$B6,'EPA Export Aggregation'!$D:$D,$A$1)*IF($A6="CH4",About!$D$58,IF($A6="N2O",About!$D$59,1))</f>
        <v>3.6943894303275</v>
      </c>
      <c r="Y6">
        <f>SUMIFS('EPA Export Aggregation'!AB:AB,'EPA Export Aggregation'!$A:$A,$B6,'EPA Export Aggregation'!$D:$D,$A$1)*IF($A6="CH4",About!$D$58,IF($A6="N2O",About!$D$59,1))</f>
        <v>3.4999706266573001</v>
      </c>
      <c r="Z6">
        <f>SUMIFS('EPA Export Aggregation'!AC:AC,'EPA Export Aggregation'!$A:$A,$B6,'EPA Export Aggregation'!$D:$D,$A$1)*IF($A6="CH4",About!$D$58,IF($A6="N2O",About!$D$59,1))</f>
        <v>3.9213140007921998</v>
      </c>
      <c r="AA6">
        <f>SUMIFS('EPA Export Aggregation'!AD:AD,'EPA Export Aggregation'!$A:$A,$B6,'EPA Export Aggregation'!$D:$D,$A$1)*IF($A6="CH4",About!$D$58,IF($A6="N2O",About!$D$59,1))</f>
        <v>3.6880148557074</v>
      </c>
      <c r="AB6">
        <f>SUMIFS('EPA Export Aggregation'!AE:AE,'EPA Export Aggregation'!$A:$A,$B6,'EPA Export Aggregation'!$D:$D,$A$1)*IF($A6="CH4",About!$D$58,IF($A6="N2O",About!$D$59,1))</f>
        <v>3.6844549535126001</v>
      </c>
      <c r="AC6">
        <f>SUMIFS('EPA Export Aggregation'!AF:AF,'EPA Export Aggregation'!$A:$A,$B6,'EPA Export Aggregation'!$D:$D,$A$1)*IF($A6="CH4",About!$D$58,IF($A6="N2O",About!$D$59,1))</f>
        <v>3.603378299794</v>
      </c>
      <c r="AD6">
        <f>SUMIFS('EPA Export Aggregation'!AG:AG,'EPA Export Aggregation'!$A:$A,$B6,'EPA Export Aggregation'!$D:$D,$A$1)*IF($A6="CH4",About!$D$58,IF($A6="N2O",About!$D$59,1))</f>
        <v>3.6039188168969001</v>
      </c>
      <c r="AE6">
        <f>SUMIFS('EPA Export Aggregation'!AH:AH,'EPA Export Aggregation'!$A:$A,$B6,'EPA Export Aggregation'!$D:$D,$A$1)*IF($A6="CH4",About!$D$58,IF($A6="N2O",About!$D$59,1))</f>
        <v>3.7078848816290999</v>
      </c>
      <c r="AF6">
        <f>SUMIFS('EPA Export Aggregation'!AI:AI,'EPA Export Aggregation'!$A:$A,$B6,'EPA Export Aggregation'!$D:$D,$A$1)*IF($A6="CH4",About!$D$58,IF($A6="N2O",About!$D$59,1))</f>
        <v>3.7546328585420001</v>
      </c>
      <c r="AG6">
        <f>SUMIFS('EPA Export Aggregation'!AJ:AJ,'EPA Export Aggregation'!$A:$A,$B6,'EPA Export Aggregation'!$D:$D,$A$1)*IF($A6="CH4",About!$D$58,IF($A6="N2O",About!$D$59,1))</f>
        <v>3.9546596520372002</v>
      </c>
      <c r="AH6">
        <f>SUMIFS('EPA Export Aggregation'!AK:AK,'EPA Export Aggregation'!$A:$A,$B6,'EPA Export Aggregation'!$D:$D,$A$1)*IF($A6="CH4",About!$D$58,IF($A6="N2O",About!$D$59,1))</f>
        <v>3.7607840170767002</v>
      </c>
    </row>
    <row r="7" spans="1:34" x14ac:dyDescent="0.75">
      <c r="A7" s="419" t="s">
        <v>2220</v>
      </c>
      <c r="B7" s="392" t="s">
        <v>4128</v>
      </c>
      <c r="C7">
        <f>SUMIFS('EPA Export Aggregation'!F:F,'EPA Export Aggregation'!$A:$A,$B7,'EPA Export Aggregation'!$D:$D,$A$1)*IF($A7="CH4",About!$D$58,IF($A7="N2O",About!$D$59,1))</f>
        <v>1.3614402035691</v>
      </c>
      <c r="D7">
        <f>SUMIFS('EPA Export Aggregation'!G:G,'EPA Export Aggregation'!$A:$A,$B7,'EPA Export Aggregation'!$D:$D,$A$1)*IF($A7="CH4",About!$D$58,IF($A7="N2O",About!$D$59,1))</f>
        <v>1.2100033778292001</v>
      </c>
      <c r="E7">
        <f>SUMIFS('EPA Export Aggregation'!H:H,'EPA Export Aggregation'!$A:$A,$B7,'EPA Export Aggregation'!$D:$D,$A$1)*IF($A7="CH4",About!$D$58,IF($A7="N2O",About!$D$59,1))</f>
        <v>1.0177237699756001</v>
      </c>
      <c r="F7">
        <f>SUMIFS('EPA Export Aggregation'!I:I,'EPA Export Aggregation'!$A:$A,$B7,'EPA Export Aggregation'!$D:$D,$A$1)*IF($A7="CH4",About!$D$58,IF($A7="N2O",About!$D$59,1))</f>
        <v>1.2256211166286</v>
      </c>
      <c r="G7">
        <f>SUMIFS('EPA Export Aggregation'!J:J,'EPA Export Aggregation'!$A:$A,$B7,'EPA Export Aggregation'!$D:$D,$A$1)*IF($A7="CH4",About!$D$58,IF($A7="N2O",About!$D$59,1))</f>
        <v>1.1445097368348001</v>
      </c>
      <c r="H7">
        <f>SUMIFS('EPA Export Aggregation'!K:K,'EPA Export Aggregation'!$A:$A,$B7,'EPA Export Aggregation'!$D:$D,$A$1)*IF($A7="CH4",About!$D$58,IF($A7="N2O",About!$D$59,1))</f>
        <v>1.2001727745195001</v>
      </c>
      <c r="I7">
        <f>SUMIFS('EPA Export Aggregation'!L:L,'EPA Export Aggregation'!$A:$A,$B7,'EPA Export Aggregation'!$D:$D,$A$1)*IF($A7="CH4",About!$D$58,IF($A7="N2O",About!$D$59,1))</f>
        <v>1.4438864193984999</v>
      </c>
      <c r="J7">
        <f>SUMIFS('EPA Export Aggregation'!M:M,'EPA Export Aggregation'!$A:$A,$B7,'EPA Export Aggregation'!$D:$D,$A$1)*IF($A7="CH4",About!$D$58,IF($A7="N2O",About!$D$59,1))</f>
        <v>1.3226246572307001</v>
      </c>
      <c r="K7">
        <f>SUMIFS('EPA Export Aggregation'!N:N,'EPA Export Aggregation'!$A:$A,$B7,'EPA Export Aggregation'!$D:$D,$A$1)*IF($A7="CH4",About!$D$58,IF($A7="N2O",About!$D$59,1))</f>
        <v>1.1147936198052999</v>
      </c>
      <c r="L7">
        <f>SUMIFS('EPA Export Aggregation'!O:O,'EPA Export Aggregation'!$A:$A,$B7,'EPA Export Aggregation'!$D:$D,$A$1)*IF($A7="CH4",About!$D$58,IF($A7="N2O",About!$D$59,1))</f>
        <v>1.0860798042755999</v>
      </c>
      <c r="M7">
        <f>SUMIFS('EPA Export Aggregation'!P:P,'EPA Export Aggregation'!$A:$A,$B7,'EPA Export Aggregation'!$D:$D,$A$1)*IF($A7="CH4",About!$D$58,IF($A7="N2O",About!$D$59,1))</f>
        <v>1.2045692992321</v>
      </c>
      <c r="N7">
        <f>SUMIFS('EPA Export Aggregation'!Q:Q,'EPA Export Aggregation'!$A:$A,$B7,'EPA Export Aggregation'!$D:$D,$A$1)*IF($A7="CH4",About!$D$58,IF($A7="N2O",About!$D$59,1))</f>
        <v>1.132138905353</v>
      </c>
      <c r="O7">
        <f>SUMIFS('EPA Export Aggregation'!R:R,'EPA Export Aggregation'!$A:$A,$B7,'EPA Export Aggregation'!$D:$D,$A$1)*IF($A7="CH4",About!$D$58,IF($A7="N2O",About!$D$59,1))</f>
        <v>1.1704826682659999</v>
      </c>
      <c r="P7">
        <f>SUMIFS('EPA Export Aggregation'!S:S,'EPA Export Aggregation'!$A:$A,$B7,'EPA Export Aggregation'!$D:$D,$A$1)*IF($A7="CH4",About!$D$58,IF($A7="N2O",About!$D$59,1))</f>
        <v>1.1961904863174</v>
      </c>
      <c r="Q7">
        <f>SUMIFS('EPA Export Aggregation'!T:T,'EPA Export Aggregation'!$A:$A,$B7,'EPA Export Aggregation'!$D:$D,$A$1)*IF($A7="CH4",About!$D$58,IF($A7="N2O",About!$D$59,1))</f>
        <v>1.0592595891658001</v>
      </c>
      <c r="R7">
        <f>SUMIFS('EPA Export Aggregation'!U:U,'EPA Export Aggregation'!$A:$A,$B7,'EPA Export Aggregation'!$D:$D,$A$1)*IF($A7="CH4",About!$D$58,IF($A7="N2O",About!$D$59,1))</f>
        <v>1.0410521330164999</v>
      </c>
      <c r="S7">
        <f>SUMIFS('EPA Export Aggregation'!V:V,'EPA Export Aggregation'!$A:$A,$B7,'EPA Export Aggregation'!$D:$D,$A$1)*IF($A7="CH4",About!$D$58,IF($A7="N2O",About!$D$59,1))</f>
        <v>0.98095896984870001</v>
      </c>
      <c r="T7">
        <f>SUMIFS('EPA Export Aggregation'!W:W,'EPA Export Aggregation'!$A:$A,$B7,'EPA Export Aggregation'!$D:$D,$A$1)*IF($A7="CH4",About!$D$58,IF($A7="N2O",About!$D$59,1))</f>
        <v>1.0397028053980999</v>
      </c>
      <c r="U7">
        <f>SUMIFS('EPA Export Aggregation'!X:X,'EPA Export Aggregation'!$A:$A,$B7,'EPA Export Aggregation'!$D:$D,$A$1)*IF($A7="CH4",About!$D$58,IF($A7="N2O",About!$D$59,1))</f>
        <v>1.2121892477856</v>
      </c>
      <c r="V7">
        <f>SUMIFS('EPA Export Aggregation'!Y:Y,'EPA Export Aggregation'!$A:$A,$B7,'EPA Export Aggregation'!$D:$D,$A$1)*IF($A7="CH4",About!$D$58,IF($A7="N2O",About!$D$59,1))</f>
        <v>1.1536696749036</v>
      </c>
      <c r="W7">
        <f>SUMIFS('EPA Export Aggregation'!Z:Z,'EPA Export Aggregation'!$A:$A,$B7,'EPA Export Aggregation'!$D:$D,$A$1)*IF($A7="CH4",About!$D$58,IF($A7="N2O",About!$D$59,1))</f>
        <v>1.0553895486197</v>
      </c>
      <c r="X7">
        <f>SUMIFS('EPA Export Aggregation'!AA:AA,'EPA Export Aggregation'!$A:$A,$B7,'EPA Export Aggregation'!$D:$D,$A$1)*IF($A7="CH4",About!$D$58,IF($A7="N2O",About!$D$59,1))</f>
        <v>1.0487895294434</v>
      </c>
      <c r="Y7">
        <f>SUMIFS('EPA Export Aggregation'!AB:AB,'EPA Export Aggregation'!$A:$A,$B7,'EPA Export Aggregation'!$D:$D,$A$1)*IF($A7="CH4",About!$D$58,IF($A7="N2O",About!$D$59,1))</f>
        <v>0.87584018932999996</v>
      </c>
      <c r="Z7">
        <f>SUMIFS('EPA Export Aggregation'!AC:AC,'EPA Export Aggregation'!$A:$A,$B7,'EPA Export Aggregation'!$D:$D,$A$1)*IF($A7="CH4",About!$D$58,IF($A7="N2O",About!$D$59,1))</f>
        <v>1.090126384165</v>
      </c>
      <c r="AA7">
        <f>SUMIFS('EPA Export Aggregation'!AD:AD,'EPA Export Aggregation'!$A:$A,$B7,'EPA Export Aggregation'!$D:$D,$A$1)*IF($A7="CH4",About!$D$58,IF($A7="N2O",About!$D$59,1))</f>
        <v>1.0976650118060001</v>
      </c>
      <c r="AB7">
        <f>SUMIFS('EPA Export Aggregation'!AE:AE,'EPA Export Aggregation'!$A:$A,$B7,'EPA Export Aggregation'!$D:$D,$A$1)*IF($A7="CH4",About!$D$58,IF($A7="N2O",About!$D$59,1))</f>
        <v>0.93291501068339999</v>
      </c>
      <c r="AC7">
        <f>SUMIFS('EPA Export Aggregation'!AF:AF,'EPA Export Aggregation'!$A:$A,$B7,'EPA Export Aggregation'!$D:$D,$A$1)*IF($A7="CH4",About!$D$58,IF($A7="N2O",About!$D$59,1))</f>
        <v>0.94899209206299995</v>
      </c>
      <c r="AD7">
        <f>SUMIFS('EPA Export Aggregation'!AG:AG,'EPA Export Aggregation'!$A:$A,$B7,'EPA Export Aggregation'!$D:$D,$A$1)*IF($A7="CH4",About!$D$58,IF($A7="N2O",About!$D$59,1))</f>
        <v>0.95149601335639999</v>
      </c>
      <c r="AE7">
        <f>SUMIFS('EPA Export Aggregation'!AH:AH,'EPA Export Aggregation'!$A:$A,$B7,'EPA Export Aggregation'!$D:$D,$A$1)*IF($A7="CH4",About!$D$58,IF($A7="N2O",About!$D$59,1))</f>
        <v>1.1447325853843999</v>
      </c>
      <c r="AF7">
        <f>SUMIFS('EPA Export Aggregation'!AI:AI,'EPA Export Aggregation'!$A:$A,$B7,'EPA Export Aggregation'!$D:$D,$A$1)*IF($A7="CH4",About!$D$58,IF($A7="N2O",About!$D$59,1))</f>
        <v>1.2497999061716001</v>
      </c>
      <c r="AG7">
        <f>SUMIFS('EPA Export Aggregation'!AJ:AJ,'EPA Export Aggregation'!$A:$A,$B7,'EPA Export Aggregation'!$D:$D,$A$1)*IF($A7="CH4",About!$D$58,IF($A7="N2O",About!$D$59,1))</f>
        <v>1.0472784825421999</v>
      </c>
      <c r="AH7">
        <f>SUMIFS('EPA Export Aggregation'!AK:AK,'EPA Export Aggregation'!$A:$A,$B7,'EPA Export Aggregation'!$D:$D,$A$1)*IF($A7="CH4",About!$D$58,IF($A7="N2O",About!$D$59,1))</f>
        <v>1.0058231365096999</v>
      </c>
    </row>
    <row r="8" spans="1:34" x14ac:dyDescent="0.75">
      <c r="A8" s="419" t="s">
        <v>2220</v>
      </c>
      <c r="B8" s="392" t="s">
        <v>4130</v>
      </c>
      <c r="C8">
        <f>SUMIFS('EPA Export Aggregation'!F:F,'EPA Export Aggregation'!$A:$A,$B8,'EPA Export Aggregation'!$D:$D,$A$1)*IF($A8="CH4",About!$D$58,IF($A8="N2O",About!$D$59,1))</f>
        <v>0.69970191726459996</v>
      </c>
      <c r="D8">
        <f>SUMIFS('EPA Export Aggregation'!G:G,'EPA Export Aggregation'!$A:$A,$B8,'EPA Export Aggregation'!$D:$D,$A$1)*IF($A8="CH4",About!$D$58,IF($A8="N2O",About!$D$59,1))</f>
        <v>0.70519288218050002</v>
      </c>
      <c r="E8">
        <f>SUMIFS('EPA Export Aggregation'!H:H,'EPA Export Aggregation'!$A:$A,$B8,'EPA Export Aggregation'!$D:$D,$A$1)*IF($A8="CH4",About!$D$58,IF($A8="N2O",About!$D$59,1))</f>
        <v>0.68307119784710002</v>
      </c>
      <c r="F8">
        <f>SUMIFS('EPA Export Aggregation'!I:I,'EPA Export Aggregation'!$A:$A,$B8,'EPA Export Aggregation'!$D:$D,$A$1)*IF($A8="CH4",About!$D$58,IF($A8="N2O",About!$D$59,1))</f>
        <v>0.74171304559530005</v>
      </c>
      <c r="G8">
        <f>SUMIFS('EPA Export Aggregation'!J:J,'EPA Export Aggregation'!$A:$A,$B8,'EPA Export Aggregation'!$D:$D,$A$1)*IF($A8="CH4",About!$D$58,IF($A8="N2O",About!$D$59,1))</f>
        <v>0.73551036952089999</v>
      </c>
      <c r="H8">
        <f>SUMIFS('EPA Export Aggregation'!K:K,'EPA Export Aggregation'!$A:$A,$B8,'EPA Export Aggregation'!$D:$D,$A$1)*IF($A8="CH4",About!$D$58,IF($A8="N2O",About!$D$59,1))</f>
        <v>0.77139403532899997</v>
      </c>
      <c r="I8">
        <f>SUMIFS('EPA Export Aggregation'!L:L,'EPA Export Aggregation'!$A:$A,$B8,'EPA Export Aggregation'!$D:$D,$A$1)*IF($A8="CH4",About!$D$58,IF($A8="N2O",About!$D$59,1))</f>
        <v>0.81460129166689998</v>
      </c>
      <c r="J8">
        <f>SUMIFS('EPA Export Aggregation'!M:M,'EPA Export Aggregation'!$A:$A,$B8,'EPA Export Aggregation'!$D:$D,$A$1)*IF($A8="CH4",About!$D$58,IF($A8="N2O",About!$D$59,1))</f>
        <v>0.75744815940840005</v>
      </c>
      <c r="K8">
        <f>SUMIFS('EPA Export Aggregation'!N:N,'EPA Export Aggregation'!$A:$A,$B8,'EPA Export Aggregation'!$D:$D,$A$1)*IF($A8="CH4",About!$D$58,IF($A8="N2O",About!$D$59,1))</f>
        <v>0.66026436122309995</v>
      </c>
      <c r="L8">
        <f>SUMIFS('EPA Export Aggregation'!O:O,'EPA Export Aggregation'!$A:$A,$B8,'EPA Export Aggregation'!$D:$D,$A$1)*IF($A8="CH4",About!$D$58,IF($A8="N2O",About!$D$59,1))</f>
        <v>0.65754223753279994</v>
      </c>
      <c r="M8">
        <f>SUMIFS('EPA Export Aggregation'!P:P,'EPA Export Aggregation'!$A:$A,$B8,'EPA Export Aggregation'!$D:$D,$A$1)*IF($A8="CH4",About!$D$58,IF($A8="N2O",About!$D$59,1))</f>
        <v>0.73106574091169996</v>
      </c>
      <c r="N8">
        <f>SUMIFS('EPA Export Aggregation'!Q:Q,'EPA Export Aggregation'!$A:$A,$B8,'EPA Export Aggregation'!$D:$D,$A$1)*IF($A8="CH4",About!$D$58,IF($A8="N2O",About!$D$59,1))</f>
        <v>0.7140827254737</v>
      </c>
      <c r="O8">
        <f>SUMIFS('EPA Export Aggregation'!R:R,'EPA Export Aggregation'!$A:$A,$B8,'EPA Export Aggregation'!$D:$D,$A$1)*IF($A8="CH4",About!$D$58,IF($A8="N2O",About!$D$59,1))</f>
        <v>0.70477579371809995</v>
      </c>
      <c r="P8">
        <f>SUMIFS('EPA Export Aggregation'!S:S,'EPA Export Aggregation'!$A:$A,$B8,'EPA Export Aggregation'!$D:$D,$A$1)*IF($A8="CH4",About!$D$58,IF($A8="N2O",About!$D$59,1))</f>
        <v>0.70551425155409997</v>
      </c>
      <c r="Q8">
        <f>SUMIFS('EPA Export Aggregation'!T:T,'EPA Export Aggregation'!$A:$A,$B8,'EPA Export Aggregation'!$D:$D,$A$1)*IF($A8="CH4",About!$D$58,IF($A8="N2O",About!$D$59,1))</f>
        <v>0.67078923135080004</v>
      </c>
      <c r="R8">
        <f>SUMIFS('EPA Export Aggregation'!U:U,'EPA Export Aggregation'!$A:$A,$B8,'EPA Export Aggregation'!$D:$D,$A$1)*IF($A8="CH4",About!$D$58,IF($A8="N2O",About!$D$59,1))</f>
        <v>0.66031941311980002</v>
      </c>
      <c r="S8">
        <f>SUMIFS('EPA Export Aggregation'!V:V,'EPA Export Aggregation'!$A:$A,$B8,'EPA Export Aggregation'!$D:$D,$A$1)*IF($A8="CH4",About!$D$58,IF($A8="N2O",About!$D$59,1))</f>
        <v>0.63595648874770005</v>
      </c>
      <c r="T8">
        <f>SUMIFS('EPA Export Aggregation'!W:W,'EPA Export Aggregation'!$A:$A,$B8,'EPA Export Aggregation'!$D:$D,$A$1)*IF($A8="CH4",About!$D$58,IF($A8="N2O",About!$D$59,1))</f>
        <v>0.73007200531009997</v>
      </c>
      <c r="U8">
        <f>SUMIFS('EPA Export Aggregation'!X:X,'EPA Export Aggregation'!$A:$A,$B8,'EPA Export Aggregation'!$D:$D,$A$1)*IF($A8="CH4",About!$D$58,IF($A8="N2O",About!$D$59,1))</f>
        <v>0.78636358226610004</v>
      </c>
      <c r="V8">
        <f>SUMIFS('EPA Export Aggregation'!Y:Y,'EPA Export Aggregation'!$A:$A,$B8,'EPA Export Aggregation'!$D:$D,$A$1)*IF($A8="CH4",About!$D$58,IF($A8="N2O",About!$D$59,1))</f>
        <v>0.81765480391610001</v>
      </c>
      <c r="W8">
        <f>SUMIFS('EPA Export Aggregation'!Z:Z,'EPA Export Aggregation'!$A:$A,$B8,'EPA Export Aggregation'!$D:$D,$A$1)*IF($A8="CH4",About!$D$58,IF($A8="N2O",About!$D$59,1))</f>
        <v>0.78463846259710002</v>
      </c>
      <c r="X8">
        <f>SUMIFS('EPA Export Aggregation'!AA:AA,'EPA Export Aggregation'!$A:$A,$B8,'EPA Export Aggregation'!$D:$D,$A$1)*IF($A8="CH4",About!$D$58,IF($A8="N2O",About!$D$59,1))</f>
        <v>0.75834864319630002</v>
      </c>
      <c r="Y8">
        <f>SUMIFS('EPA Export Aggregation'!AB:AB,'EPA Export Aggregation'!$A:$A,$B8,'EPA Export Aggregation'!$D:$D,$A$1)*IF($A8="CH4",About!$D$58,IF($A8="N2O",About!$D$59,1))</f>
        <v>0.63523686222039999</v>
      </c>
      <c r="Z8">
        <f>SUMIFS('EPA Export Aggregation'!AC:AC,'EPA Export Aggregation'!$A:$A,$B8,'EPA Export Aggregation'!$D:$D,$A$1)*IF($A8="CH4",About!$D$58,IF($A8="N2O",About!$D$59,1))</f>
        <v>0.79231253168430005</v>
      </c>
      <c r="AA8">
        <f>SUMIFS('EPA Export Aggregation'!AD:AD,'EPA Export Aggregation'!$A:$A,$B8,'EPA Export Aggregation'!$D:$D,$A$1)*IF($A8="CH4",About!$D$58,IF($A8="N2O",About!$D$59,1))</f>
        <v>0.81763705536109998</v>
      </c>
      <c r="AB8">
        <f>SUMIFS('EPA Export Aggregation'!AE:AE,'EPA Export Aggregation'!$A:$A,$B8,'EPA Export Aggregation'!$D:$D,$A$1)*IF($A8="CH4",About!$D$58,IF($A8="N2O",About!$D$59,1))</f>
        <v>0.73361803987980001</v>
      </c>
      <c r="AC8">
        <f>SUMIFS('EPA Export Aggregation'!AF:AF,'EPA Export Aggregation'!$A:$A,$B8,'EPA Export Aggregation'!$D:$D,$A$1)*IF($A8="CH4",About!$D$58,IF($A8="N2O",About!$D$59,1))</f>
        <v>0.73132381768690002</v>
      </c>
      <c r="AD8">
        <f>SUMIFS('EPA Export Aggregation'!AG:AG,'EPA Export Aggregation'!$A:$A,$B8,'EPA Export Aggregation'!$D:$D,$A$1)*IF($A8="CH4",About!$D$58,IF($A8="N2O",About!$D$59,1))</f>
        <v>0.7588340002724</v>
      </c>
      <c r="AE8">
        <f>SUMIFS('EPA Export Aggregation'!AH:AH,'EPA Export Aggregation'!$A:$A,$B8,'EPA Export Aggregation'!$D:$D,$A$1)*IF($A8="CH4",About!$D$58,IF($A8="N2O",About!$D$59,1))</f>
        <v>0.84829197850649996</v>
      </c>
      <c r="AF8">
        <f>SUMIFS('EPA Export Aggregation'!AI:AI,'EPA Export Aggregation'!$A:$A,$B8,'EPA Export Aggregation'!$D:$D,$A$1)*IF($A8="CH4",About!$D$58,IF($A8="N2O",About!$D$59,1))</f>
        <v>0.91996861602729996</v>
      </c>
      <c r="AG8">
        <f>SUMIFS('EPA Export Aggregation'!AJ:AJ,'EPA Export Aggregation'!$A:$A,$B8,'EPA Export Aggregation'!$D:$D,$A$1)*IF($A8="CH4",About!$D$58,IF($A8="N2O",About!$D$59,1))</f>
        <v>0.85351235504650003</v>
      </c>
      <c r="AH8">
        <f>SUMIFS('EPA Export Aggregation'!AK:AK,'EPA Export Aggregation'!$A:$A,$B8,'EPA Export Aggregation'!$D:$D,$A$1)*IF($A8="CH4",About!$D$58,IF($A8="N2O",About!$D$59,1))</f>
        <v>0.78029469478390001</v>
      </c>
    </row>
    <row r="9" spans="1:34" x14ac:dyDescent="0.75">
      <c r="A9" s="419" t="s">
        <v>2220</v>
      </c>
      <c r="B9" s="392" t="s">
        <v>4140</v>
      </c>
      <c r="C9">
        <f>SUMIFS('EPA Export Aggregation'!F:F,'EPA Export Aggregation'!$A:$A,$B9,'EPA Export Aggregation'!$D:$D,$A$1)*IF($A9="CH4",About!$D$58,IF($A9="N2O",About!$D$59,1))</f>
        <v>0.1974703116922</v>
      </c>
      <c r="D9">
        <f>SUMIFS('EPA Export Aggregation'!G:G,'EPA Export Aggregation'!$A:$A,$B9,'EPA Export Aggregation'!$D:$D,$A$1)*IF($A9="CH4",About!$D$58,IF($A9="N2O",About!$D$59,1))</f>
        <v>0.1108016844067</v>
      </c>
      <c r="E9">
        <f>SUMIFS('EPA Export Aggregation'!H:H,'EPA Export Aggregation'!$A:$A,$B9,'EPA Export Aggregation'!$D:$D,$A$1)*IF($A9="CH4",About!$D$58,IF($A9="N2O",About!$D$59,1))</f>
        <v>0.12795335221779999</v>
      </c>
      <c r="F9">
        <f>SUMIFS('EPA Export Aggregation'!I:I,'EPA Export Aggregation'!$A:$A,$B9,'EPA Export Aggregation'!$D:$D,$A$1)*IF($A9="CH4",About!$D$58,IF($A9="N2O",About!$D$59,1))</f>
        <v>0.14241411295090001</v>
      </c>
      <c r="G9">
        <f>SUMIFS('EPA Export Aggregation'!J:J,'EPA Export Aggregation'!$A:$A,$B9,'EPA Export Aggregation'!$D:$D,$A$1)*IF($A9="CH4",About!$D$58,IF($A9="N2O",About!$D$59,1))</f>
        <v>0.13346572206179999</v>
      </c>
      <c r="H9">
        <f>SUMIFS('EPA Export Aggregation'!K:K,'EPA Export Aggregation'!$A:$A,$B9,'EPA Export Aggregation'!$D:$D,$A$1)*IF($A9="CH4",About!$D$58,IF($A9="N2O",About!$D$59,1))</f>
        <v>0.120910096129</v>
      </c>
      <c r="I9">
        <f>SUMIFS('EPA Export Aggregation'!L:L,'EPA Export Aggregation'!$A:$A,$B9,'EPA Export Aggregation'!$D:$D,$A$1)*IF($A9="CH4",About!$D$58,IF($A9="N2O",About!$D$59,1))</f>
        <v>0.1213147467702</v>
      </c>
      <c r="J9">
        <f>SUMIFS('EPA Export Aggregation'!M:M,'EPA Export Aggregation'!$A:$A,$B9,'EPA Export Aggregation'!$D:$D,$A$1)*IF($A9="CH4",About!$D$58,IF($A9="N2O",About!$D$59,1))</f>
        <v>0.11340108838930001</v>
      </c>
      <c r="K9">
        <f>SUMIFS('EPA Export Aggregation'!N:N,'EPA Export Aggregation'!$A:$A,$B9,'EPA Export Aggregation'!$D:$D,$A$1)*IF($A9="CH4",About!$D$58,IF($A9="N2O",About!$D$59,1))</f>
        <v>0.110678625919</v>
      </c>
      <c r="L9">
        <f>SUMIFS('EPA Export Aggregation'!O:O,'EPA Export Aggregation'!$A:$A,$B9,'EPA Export Aggregation'!$D:$D,$A$1)*IF($A9="CH4",About!$D$58,IF($A9="N2O",About!$D$59,1))</f>
        <v>0.10836089313570001</v>
      </c>
      <c r="M9">
        <f>SUMIFS('EPA Export Aggregation'!P:P,'EPA Export Aggregation'!$A:$A,$B9,'EPA Export Aggregation'!$D:$D,$A$1)*IF($A9="CH4",About!$D$58,IF($A9="N2O",About!$D$59,1))</f>
        <v>0.1179444924761</v>
      </c>
      <c r="N9">
        <f>SUMIFS('EPA Export Aggregation'!Q:Q,'EPA Export Aggregation'!$A:$A,$B9,'EPA Export Aggregation'!$D:$D,$A$1)*IF($A9="CH4",About!$D$58,IF($A9="N2O",About!$D$59,1))</f>
        <v>0.1036253725681</v>
      </c>
      <c r="O9">
        <f>SUMIFS('EPA Export Aggregation'!R:R,'EPA Export Aggregation'!$A:$A,$B9,'EPA Export Aggregation'!$D:$D,$A$1)*IF($A9="CH4",About!$D$58,IF($A9="N2O",About!$D$59,1))</f>
        <v>0.14691111681589999</v>
      </c>
      <c r="P9">
        <f>SUMIFS('EPA Export Aggregation'!S:S,'EPA Export Aggregation'!$A:$A,$B9,'EPA Export Aggregation'!$D:$D,$A$1)*IF($A9="CH4",About!$D$58,IF($A9="N2O",About!$D$59,1))</f>
        <v>0.1141633464543</v>
      </c>
      <c r="Q9">
        <f>SUMIFS('EPA Export Aggregation'!T:T,'EPA Export Aggregation'!$A:$A,$B9,'EPA Export Aggregation'!$D:$D,$A$1)*IF($A9="CH4",About!$D$58,IF($A9="N2O",About!$D$59,1))</f>
        <v>0.1311593617457</v>
      </c>
      <c r="R9">
        <f>SUMIFS('EPA Export Aggregation'!U:U,'EPA Export Aggregation'!$A:$A,$B9,'EPA Export Aggregation'!$D:$D,$A$1)*IF($A9="CH4",About!$D$58,IF($A9="N2O",About!$D$59,1))</f>
        <v>0.12410762874759999</v>
      </c>
      <c r="S9">
        <f>SUMIFS('EPA Export Aggregation'!V:V,'EPA Export Aggregation'!$A:$A,$B9,'EPA Export Aggregation'!$D:$D,$A$1)*IF($A9="CH4",About!$D$58,IF($A9="N2O",About!$D$59,1))</f>
        <v>0.122386590305</v>
      </c>
      <c r="T9">
        <f>SUMIFS('EPA Export Aggregation'!W:W,'EPA Export Aggregation'!$A:$A,$B9,'EPA Export Aggregation'!$D:$D,$A$1)*IF($A9="CH4",About!$D$58,IF($A9="N2O",About!$D$59,1))</f>
        <v>0.1174580270841</v>
      </c>
      <c r="U9">
        <f>SUMIFS('EPA Export Aggregation'!X:X,'EPA Export Aggregation'!$A:$A,$B9,'EPA Export Aggregation'!$D:$D,$A$1)*IF($A9="CH4",About!$D$58,IF($A9="N2O",About!$D$59,1))</f>
        <v>0.1007303180367</v>
      </c>
      <c r="V9">
        <f>SUMIFS('EPA Export Aggregation'!Y:Y,'EPA Export Aggregation'!$A:$A,$B9,'EPA Export Aggregation'!$D:$D,$A$1)*IF($A9="CH4",About!$D$58,IF($A9="N2O",About!$D$59,1))</f>
        <v>9.8157424532499996E-2</v>
      </c>
      <c r="W9">
        <f>SUMIFS('EPA Export Aggregation'!Z:Z,'EPA Export Aggregation'!$A:$A,$B9,'EPA Export Aggregation'!$D:$D,$A$1)*IF($A9="CH4",About!$D$58,IF($A9="N2O",About!$D$59,1))</f>
        <v>9.0544912815000003E-2</v>
      </c>
      <c r="X9">
        <f>SUMIFS('EPA Export Aggregation'!AA:AA,'EPA Export Aggregation'!$A:$A,$B9,'EPA Export Aggregation'!$D:$D,$A$1)*IF($A9="CH4",About!$D$58,IF($A9="N2O",About!$D$59,1))</f>
        <v>8.1804584570400005E-2</v>
      </c>
      <c r="Y9">
        <f>SUMIFS('EPA Export Aggregation'!AB:AB,'EPA Export Aggregation'!$A:$A,$B9,'EPA Export Aggregation'!$D:$D,$A$1)*IF($A9="CH4",About!$D$58,IF($A9="N2O",About!$D$59,1))</f>
        <v>8.1379845457299996E-2</v>
      </c>
      <c r="Z9">
        <f>SUMIFS('EPA Export Aggregation'!AC:AC,'EPA Export Aggregation'!$A:$A,$B9,'EPA Export Aggregation'!$D:$D,$A$1)*IF($A9="CH4",About!$D$58,IF($A9="N2O",About!$D$59,1))</f>
        <v>9.5150373005200004E-2</v>
      </c>
      <c r="AA9">
        <f>SUMIFS('EPA Export Aggregation'!AD:AD,'EPA Export Aggregation'!$A:$A,$B9,'EPA Export Aggregation'!$D:$D,$A$1)*IF($A9="CH4",About!$D$58,IF($A9="N2O",About!$D$59,1))</f>
        <v>9.0959330962600005E-2</v>
      </c>
      <c r="AB9">
        <f>SUMIFS('EPA Export Aggregation'!AE:AE,'EPA Export Aggregation'!$A:$A,$B9,'EPA Export Aggregation'!$D:$D,$A$1)*IF($A9="CH4",About!$D$58,IF($A9="N2O",About!$D$59,1))</f>
        <v>9.6885219732899999E-2</v>
      </c>
      <c r="AC9">
        <f>SUMIFS('EPA Export Aggregation'!AF:AF,'EPA Export Aggregation'!$A:$A,$B9,'EPA Export Aggregation'!$D:$D,$A$1)*IF($A9="CH4",About!$D$58,IF($A9="N2O",About!$D$59,1))</f>
        <v>9.3989776928800006E-2</v>
      </c>
      <c r="AD9">
        <f>SUMIFS('EPA Export Aggregation'!AG:AG,'EPA Export Aggregation'!$A:$A,$B9,'EPA Export Aggregation'!$D:$D,$A$1)*IF($A9="CH4",About!$D$58,IF($A9="N2O",About!$D$59,1))</f>
        <v>8.82976523411E-2</v>
      </c>
      <c r="AE9">
        <f>SUMIFS('EPA Export Aggregation'!AH:AH,'EPA Export Aggregation'!$A:$A,$B9,'EPA Export Aggregation'!$D:$D,$A$1)*IF($A9="CH4",About!$D$58,IF($A9="N2O",About!$D$59,1))</f>
        <v>9.5941620307500003E-2</v>
      </c>
      <c r="AF9">
        <f>SUMIFS('EPA Export Aggregation'!AI:AI,'EPA Export Aggregation'!$A:$A,$B9,'EPA Export Aggregation'!$D:$D,$A$1)*IF($A9="CH4",About!$D$58,IF($A9="N2O",About!$D$59,1))</f>
        <v>9.8849628207899998E-2</v>
      </c>
      <c r="AG9">
        <f>SUMIFS('EPA Export Aggregation'!AJ:AJ,'EPA Export Aggregation'!$A:$A,$B9,'EPA Export Aggregation'!$D:$D,$A$1)*IF($A9="CH4",About!$D$58,IF($A9="N2O",About!$D$59,1))</f>
        <v>9.8543757044099997E-2</v>
      </c>
      <c r="AH9">
        <f>SUMIFS('EPA Export Aggregation'!AK:AK,'EPA Export Aggregation'!$A:$A,$B9,'EPA Export Aggregation'!$D:$D,$A$1)*IF($A9="CH4",About!$D$58,IF($A9="N2O",About!$D$59,1))</f>
        <v>0.1101582606605</v>
      </c>
    </row>
    <row r="10" spans="1:34" x14ac:dyDescent="0.75">
      <c r="A10" s="419" t="s">
        <v>2220</v>
      </c>
      <c r="B10" s="392" t="s">
        <v>4149</v>
      </c>
      <c r="C10">
        <f>SUMIFS('EPA Export Aggregation'!F:F,'EPA Export Aggregation'!$A:$A,$B10,'EPA Export Aggregation'!$D:$D,$A$1)*IF($A10="CH4",About!$D$58,IF($A10="N2O",About!$D$59,1))</f>
        <v>3.2406636163000001E-3</v>
      </c>
      <c r="D10">
        <f>SUMIFS('EPA Export Aggregation'!G:G,'EPA Export Aggregation'!$A:$A,$B10,'EPA Export Aggregation'!$D:$D,$A$1)*IF($A10="CH4",About!$D$58,IF($A10="N2O",About!$D$59,1))</f>
        <v>3.1781427212E-3</v>
      </c>
      <c r="E10">
        <f>SUMIFS('EPA Export Aggregation'!H:H,'EPA Export Aggregation'!$A:$A,$B10,'EPA Export Aggregation'!$D:$D,$A$1)*IF($A10="CH4",About!$D$58,IF($A10="N2O",About!$D$59,1))</f>
        <v>4.2959707990000004E-3</v>
      </c>
      <c r="F10">
        <f>SUMIFS('EPA Export Aggregation'!I:I,'EPA Export Aggregation'!$A:$A,$B10,'EPA Export Aggregation'!$D:$D,$A$1)*IF($A10="CH4",About!$D$58,IF($A10="N2O",About!$D$59,1))</f>
        <v>4.2473556032999998E-3</v>
      </c>
      <c r="G10">
        <f>SUMIFS('EPA Export Aggregation'!J:J,'EPA Export Aggregation'!$A:$A,$B10,'EPA Export Aggregation'!$D:$D,$A$1)*IF($A10="CH4",About!$D$58,IF($A10="N2O",About!$D$59,1))</f>
        <v>4.7849381350999996E-3</v>
      </c>
      <c r="H10">
        <f>SUMIFS('EPA Export Aggregation'!K:K,'EPA Export Aggregation'!$A:$A,$B10,'EPA Export Aggregation'!$D:$D,$A$1)*IF($A10="CH4",About!$D$58,IF($A10="N2O",About!$D$59,1))</f>
        <v>4.2339694322000004E-3</v>
      </c>
      <c r="I10">
        <f>SUMIFS('EPA Export Aggregation'!L:L,'EPA Export Aggregation'!$A:$A,$B10,'EPA Export Aggregation'!$D:$D,$A$1)*IF($A10="CH4",About!$D$58,IF($A10="N2O",About!$D$59,1))</f>
        <v>3.8113005556000001E-3</v>
      </c>
      <c r="J10">
        <f>SUMIFS('EPA Export Aggregation'!M:M,'EPA Export Aggregation'!$A:$A,$B10,'EPA Export Aggregation'!$D:$D,$A$1)*IF($A10="CH4",About!$D$58,IF($A10="N2O",About!$D$59,1))</f>
        <v>3.8148677390000001E-3</v>
      </c>
      <c r="K10">
        <f>SUMIFS('EPA Export Aggregation'!N:N,'EPA Export Aggregation'!$A:$A,$B10,'EPA Export Aggregation'!$D:$D,$A$1)*IF($A10="CH4",About!$D$58,IF($A10="N2O",About!$D$59,1))</f>
        <v>3.5314383370999998E-3</v>
      </c>
      <c r="L10">
        <f>SUMIFS('EPA Export Aggregation'!O:O,'EPA Export Aggregation'!$A:$A,$B10,'EPA Export Aggregation'!$D:$D,$A$1)*IF($A10="CH4",About!$D$58,IF($A10="N2O",About!$D$59,1))</f>
        <v>3.2832806921000001E-3</v>
      </c>
      <c r="M10">
        <f>SUMIFS('EPA Export Aggregation'!P:P,'EPA Export Aggregation'!$A:$A,$B10,'EPA Export Aggregation'!$D:$D,$A$1)*IF($A10="CH4",About!$D$58,IF($A10="N2O",About!$D$59,1))</f>
        <v>4.0813444186999998E-3</v>
      </c>
      <c r="N10">
        <f>SUMIFS('EPA Export Aggregation'!Q:Q,'EPA Export Aggregation'!$A:$A,$B10,'EPA Export Aggregation'!$D:$D,$A$1)*IF($A10="CH4",About!$D$58,IF($A10="N2O",About!$D$59,1))</f>
        <v>2.6823101271E-3</v>
      </c>
      <c r="O10">
        <f>SUMIFS('EPA Export Aggregation'!R:R,'EPA Export Aggregation'!$A:$A,$B10,'EPA Export Aggregation'!$D:$D,$A$1)*IF($A10="CH4",About!$D$58,IF($A10="N2O",About!$D$59,1))</f>
        <v>2.5789581377E-3</v>
      </c>
      <c r="P10">
        <f>SUMIFS('EPA Export Aggregation'!S:S,'EPA Export Aggregation'!$A:$A,$B10,'EPA Export Aggregation'!$D:$D,$A$1)*IF($A10="CH4",About!$D$58,IF($A10="N2O",About!$D$59,1))</f>
        <v>2.6353439279999998E-3</v>
      </c>
      <c r="Q10">
        <f>SUMIFS('EPA Export Aggregation'!T:T,'EPA Export Aggregation'!$A:$A,$B10,'EPA Export Aggregation'!$D:$D,$A$1)*IF($A10="CH4",About!$D$58,IF($A10="N2O",About!$D$59,1))</f>
        <v>2.5616228011000001E-3</v>
      </c>
      <c r="R10">
        <f>SUMIFS('EPA Export Aggregation'!U:U,'EPA Export Aggregation'!$A:$A,$B10,'EPA Export Aggregation'!$D:$D,$A$1)*IF($A10="CH4",About!$D$58,IF($A10="N2O",About!$D$59,1))</f>
        <v>2.4018027324000002E-3</v>
      </c>
      <c r="S10">
        <f>SUMIFS('EPA Export Aggregation'!V:V,'EPA Export Aggregation'!$A:$A,$B10,'EPA Export Aggregation'!$D:$D,$A$1)*IF($A10="CH4",About!$D$58,IF($A10="N2O",About!$D$59,1))</f>
        <v>2.2995217810999999E-3</v>
      </c>
      <c r="T10">
        <f>SUMIFS('EPA Export Aggregation'!W:W,'EPA Export Aggregation'!$A:$A,$B10,'EPA Export Aggregation'!$D:$D,$A$1)*IF($A10="CH4",About!$D$58,IF($A10="N2O",About!$D$59,1))</f>
        <v>2.5337788182999998E-3</v>
      </c>
      <c r="U10">
        <f>SUMIFS('EPA Export Aggregation'!X:X,'EPA Export Aggregation'!$A:$A,$B10,'EPA Export Aggregation'!$D:$D,$A$1)*IF($A10="CH4",About!$D$58,IF($A10="N2O",About!$D$59,1))</f>
        <v>2.9738678576999998E-3</v>
      </c>
      <c r="V10">
        <f>SUMIFS('EPA Export Aggregation'!Y:Y,'EPA Export Aggregation'!$A:$A,$B10,'EPA Export Aggregation'!$D:$D,$A$1)*IF($A10="CH4",About!$D$58,IF($A10="N2O",About!$D$59,1))</f>
        <v>3.4336682077999998E-3</v>
      </c>
      <c r="W10">
        <f>SUMIFS('EPA Export Aggregation'!Z:Z,'EPA Export Aggregation'!$A:$A,$B10,'EPA Export Aggregation'!$D:$D,$A$1)*IF($A10="CH4",About!$D$58,IF($A10="N2O",About!$D$59,1))</f>
        <v>3.2910079912E-3</v>
      </c>
      <c r="X10">
        <f>SUMIFS('EPA Export Aggregation'!AA:AA,'EPA Export Aggregation'!$A:$A,$B10,'EPA Export Aggregation'!$D:$D,$A$1)*IF($A10="CH4",About!$D$58,IF($A10="N2O",About!$D$59,1))</f>
        <v>3.1406339806E-3</v>
      </c>
      <c r="Y10">
        <f>SUMIFS('EPA Export Aggregation'!AB:AB,'EPA Export Aggregation'!$A:$A,$B10,'EPA Export Aggregation'!$D:$D,$A$1)*IF($A10="CH4",About!$D$58,IF($A10="N2O",About!$D$59,1))</f>
        <v>1.41364206931E-2</v>
      </c>
      <c r="Z10">
        <f>SUMIFS('EPA Export Aggregation'!AC:AC,'EPA Export Aggregation'!$A:$A,$B10,'EPA Export Aggregation'!$D:$D,$A$1)*IF($A10="CH4",About!$D$58,IF($A10="N2O",About!$D$59,1))</f>
        <v>1.5822795867699999E-2</v>
      </c>
      <c r="AA10">
        <f>SUMIFS('EPA Export Aggregation'!AD:AD,'EPA Export Aggregation'!$A:$A,$B10,'EPA Export Aggregation'!$D:$D,$A$1)*IF($A10="CH4",About!$D$58,IF($A10="N2O",About!$D$59,1))</f>
        <v>1.387405593E-2</v>
      </c>
      <c r="AB10">
        <f>SUMIFS('EPA Export Aggregation'!AE:AE,'EPA Export Aggregation'!$A:$A,$B10,'EPA Export Aggregation'!$D:$D,$A$1)*IF($A10="CH4",About!$D$58,IF($A10="N2O",About!$D$59,1))</f>
        <v>1.7906419253E-3</v>
      </c>
      <c r="AC10">
        <f>SUMIFS('EPA Export Aggregation'!AF:AF,'EPA Export Aggregation'!$A:$A,$B10,'EPA Export Aggregation'!$D:$D,$A$1)*IF($A10="CH4",About!$D$58,IF($A10="N2O",About!$D$59,1))</f>
        <v>2.3061656228000002E-3</v>
      </c>
      <c r="AD10">
        <f>SUMIFS('EPA Export Aggregation'!AG:AG,'EPA Export Aggregation'!$A:$A,$B10,'EPA Export Aggregation'!$D:$D,$A$1)*IF($A10="CH4",About!$D$58,IF($A10="N2O",About!$D$59,1))</f>
        <v>3.6673775612E-3</v>
      </c>
      <c r="AE10">
        <f>SUMIFS('EPA Export Aggregation'!AH:AH,'EPA Export Aggregation'!$A:$A,$B10,'EPA Export Aggregation'!$D:$D,$A$1)*IF($A10="CH4",About!$D$58,IF($A10="N2O",About!$D$59,1))</f>
        <v>3.6051638359999999E-3</v>
      </c>
      <c r="AF10">
        <f>SUMIFS('EPA Export Aggregation'!AI:AI,'EPA Export Aggregation'!$A:$A,$B10,'EPA Export Aggregation'!$D:$D,$A$1)*IF($A10="CH4",About!$D$58,IF($A10="N2O",About!$D$59,1))</f>
        <v>7.1569850853999998E-3</v>
      </c>
      <c r="AG10">
        <f>SUMIFS('EPA Export Aggregation'!AJ:AJ,'EPA Export Aggregation'!$A:$A,$B10,'EPA Export Aggregation'!$D:$D,$A$1)*IF($A10="CH4",About!$D$58,IF($A10="N2O",About!$D$59,1))</f>
        <v>1.1577604582799999E-2</v>
      </c>
      <c r="AH10">
        <f>SUMIFS('EPA Export Aggregation'!AK:AK,'EPA Export Aggregation'!$A:$A,$B10,'EPA Export Aggregation'!$D:$D,$A$1)*IF($A10="CH4",About!$D$58,IF($A10="N2O",About!$D$59,1))</f>
        <v>5.4211161881000001E-3</v>
      </c>
    </row>
    <row r="11" spans="1:34" x14ac:dyDescent="0.75">
      <c r="A11" s="419" t="s">
        <v>2220</v>
      </c>
      <c r="B11" s="392" t="s">
        <v>4144</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0.30212231317650001</v>
      </c>
      <c r="X11">
        <f>SUMIFS('EPA Export Aggregation'!AA:AA,'EPA Export Aggregation'!$A:$A,$B11,'EPA Export Aggregation'!$D:$D,$A$1)*IF($A11="CH4",About!$D$58,IF($A11="N2O",About!$D$59,1))</f>
        <v>0.25135349383799999</v>
      </c>
      <c r="Y11">
        <f>SUMIFS('EPA Export Aggregation'!AB:AB,'EPA Export Aggregation'!$A:$A,$B11,'EPA Export Aggregation'!$D:$D,$A$1)*IF($A11="CH4",About!$D$58,IF($A11="N2O",About!$D$59,1))</f>
        <v>0.2608304262194</v>
      </c>
      <c r="Z11">
        <f>SUMIFS('EPA Export Aggregation'!AC:AC,'EPA Export Aggregation'!$A:$A,$B11,'EPA Export Aggregation'!$D:$D,$A$1)*IF($A11="CH4",About!$D$58,IF($A11="N2O",About!$D$59,1))</f>
        <v>0.29834149838660001</v>
      </c>
      <c r="AA11">
        <f>SUMIFS('EPA Export Aggregation'!AD:AD,'EPA Export Aggregation'!$A:$A,$B11,'EPA Export Aggregation'!$D:$D,$A$1)*IF($A11="CH4",About!$D$58,IF($A11="N2O",About!$D$59,1))</f>
        <v>0.3051507596345</v>
      </c>
      <c r="AB11">
        <f>SUMIFS('EPA Export Aggregation'!AE:AE,'EPA Export Aggregation'!$A:$A,$B11,'EPA Export Aggregation'!$D:$D,$A$1)*IF($A11="CH4",About!$D$58,IF($A11="N2O",About!$D$59,1))</f>
        <v>0.34672200730899999</v>
      </c>
      <c r="AC11">
        <f>SUMIFS('EPA Export Aggregation'!AF:AF,'EPA Export Aggregation'!$A:$A,$B11,'EPA Export Aggregation'!$D:$D,$A$1)*IF($A11="CH4",About!$D$58,IF($A11="N2O",About!$D$59,1))</f>
        <v>0.37212110804050003</v>
      </c>
      <c r="AD11">
        <f>SUMIFS('EPA Export Aggregation'!AG:AG,'EPA Export Aggregation'!$A:$A,$B11,'EPA Export Aggregation'!$D:$D,$A$1)*IF($A11="CH4",About!$D$58,IF($A11="N2O",About!$D$59,1))</f>
        <v>0.34566870005689998</v>
      </c>
      <c r="AE11">
        <f>SUMIFS('EPA Export Aggregation'!AH:AH,'EPA Export Aggregation'!$A:$A,$B11,'EPA Export Aggregation'!$D:$D,$A$1)*IF($A11="CH4",About!$D$58,IF($A11="N2O",About!$D$59,1))</f>
        <v>0.23876504523430001</v>
      </c>
      <c r="AF11">
        <f>SUMIFS('EPA Export Aggregation'!AI:AI,'EPA Export Aggregation'!$A:$A,$B11,'EPA Export Aggregation'!$D:$D,$A$1)*IF($A11="CH4",About!$D$58,IF($A11="N2O",About!$D$59,1))</f>
        <v>0.38914802996800002</v>
      </c>
      <c r="AG11">
        <f>SUMIFS('EPA Export Aggregation'!AJ:AJ,'EPA Export Aggregation'!$A:$A,$B11,'EPA Export Aggregation'!$D:$D,$A$1)*IF($A11="CH4",About!$D$58,IF($A11="N2O",About!$D$59,1))</f>
        <v>0.36694723957929998</v>
      </c>
      <c r="AH11">
        <f>SUMIFS('EPA Export Aggregation'!AK:AK,'EPA Export Aggregation'!$A:$A,$B11,'EPA Export Aggregation'!$D:$D,$A$1)*IF($A11="CH4",About!$D$58,IF($A11="N2O",About!$D$59,1))</f>
        <v>0.40408781374230002</v>
      </c>
    </row>
    <row r="12" spans="1:34" x14ac:dyDescent="0.75">
      <c r="A12" s="419" t="s">
        <v>2220</v>
      </c>
      <c r="B12" s="392" t="s">
        <v>4155</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0.1149188232481</v>
      </c>
      <c r="X12">
        <f>SUMIFS('EPA Export Aggregation'!AA:AA,'EPA Export Aggregation'!$A:$A,$B12,'EPA Export Aggregation'!$D:$D,$A$1)*IF($A12="CH4",About!$D$58,IF($A12="N2O",About!$D$59,1))</f>
        <v>0.1529052463619</v>
      </c>
      <c r="Y12">
        <f>SUMIFS('EPA Export Aggregation'!AB:AB,'EPA Export Aggregation'!$A:$A,$B12,'EPA Export Aggregation'!$D:$D,$A$1)*IF($A12="CH4",About!$D$58,IF($A12="N2O",About!$D$59,1))</f>
        <v>0.1564791366627</v>
      </c>
      <c r="Z12">
        <f>SUMIFS('EPA Export Aggregation'!AC:AC,'EPA Export Aggregation'!$A:$A,$B12,'EPA Export Aggregation'!$D:$D,$A$1)*IF($A12="CH4",About!$D$58,IF($A12="N2O",About!$D$59,1))</f>
        <v>0.1753174220614</v>
      </c>
      <c r="AA12">
        <f>SUMIFS('EPA Export Aggregation'!AD:AD,'EPA Export Aggregation'!$A:$A,$B12,'EPA Export Aggregation'!$D:$D,$A$1)*IF($A12="CH4",About!$D$58,IF($A12="N2O",About!$D$59,1))</f>
        <v>0.1854264187064</v>
      </c>
      <c r="AB12">
        <f>SUMIFS('EPA Export Aggregation'!AE:AE,'EPA Export Aggregation'!$A:$A,$B12,'EPA Export Aggregation'!$D:$D,$A$1)*IF($A12="CH4",About!$D$58,IF($A12="N2O",About!$D$59,1))</f>
        <v>0.1733595156479</v>
      </c>
      <c r="AC12">
        <f>SUMIFS('EPA Export Aggregation'!AF:AF,'EPA Export Aggregation'!$A:$A,$B12,'EPA Export Aggregation'!$D:$D,$A$1)*IF($A12="CH4",About!$D$58,IF($A12="N2O",About!$D$59,1))</f>
        <v>0.14018015739420001</v>
      </c>
      <c r="AD12">
        <f>SUMIFS('EPA Export Aggregation'!AG:AG,'EPA Export Aggregation'!$A:$A,$B12,'EPA Export Aggregation'!$D:$D,$A$1)*IF($A12="CH4",About!$D$58,IF($A12="N2O",About!$D$59,1))</f>
        <v>0.17028418489620001</v>
      </c>
      <c r="AE12">
        <f>SUMIFS('EPA Export Aggregation'!AH:AH,'EPA Export Aggregation'!$A:$A,$B12,'EPA Export Aggregation'!$D:$D,$A$1)*IF($A12="CH4",About!$D$58,IF($A12="N2O",About!$D$59,1))</f>
        <v>0.17479663553319999</v>
      </c>
      <c r="AF12">
        <f>SUMIFS('EPA Export Aggregation'!AI:AI,'EPA Export Aggregation'!$A:$A,$B12,'EPA Export Aggregation'!$D:$D,$A$1)*IF($A12="CH4",About!$D$58,IF($A12="N2O",About!$D$59,1))</f>
        <v>0.16257078084490001</v>
      </c>
      <c r="AG12">
        <f>SUMIFS('EPA Export Aggregation'!AJ:AJ,'EPA Export Aggregation'!$A:$A,$B12,'EPA Export Aggregation'!$D:$D,$A$1)*IF($A12="CH4",About!$D$58,IF($A12="N2O",About!$D$59,1))</f>
        <v>0.12385070761729999</v>
      </c>
      <c r="AH12">
        <f>SUMIFS('EPA Export Aggregation'!AK:AK,'EPA Export Aggregation'!$A:$A,$B12,'EPA Export Aggregation'!$D:$D,$A$1)*IF($A12="CH4",About!$D$58,IF($A12="N2O",About!$D$59,1))</f>
        <v>0.1314277157898</v>
      </c>
    </row>
    <row r="13" spans="1:34" x14ac:dyDescent="0.75">
      <c r="A13" s="419" t="s">
        <v>2220</v>
      </c>
      <c r="B13" s="392" t="s">
        <v>4159</v>
      </c>
      <c r="C13">
        <f>SUMIFS('EPA Export Aggregation'!F:F,'EPA Export Aggregation'!$A:$A,$B13,'EPA Export Aggregation'!$D:$D,$A$1)*IF($A13="CH4",About!$D$58,IF($A13="N2O",About!$D$59,1))</f>
        <v>1.71417992175E-2</v>
      </c>
      <c r="D13">
        <f>SUMIFS('EPA Export Aggregation'!G:G,'EPA Export Aggregation'!$A:$A,$B13,'EPA Export Aggregation'!$D:$D,$A$1)*IF($A13="CH4",About!$D$58,IF($A13="N2O",About!$D$59,1))</f>
        <v>1.53692359798E-2</v>
      </c>
      <c r="E13">
        <f>SUMIFS('EPA Export Aggregation'!H:H,'EPA Export Aggregation'!$A:$A,$B13,'EPA Export Aggregation'!$D:$D,$A$1)*IF($A13="CH4",About!$D$58,IF($A13="N2O",About!$D$59,1))</f>
        <v>1.52020277857E-2</v>
      </c>
      <c r="F13">
        <f>SUMIFS('EPA Export Aggregation'!I:I,'EPA Export Aggregation'!$A:$A,$B13,'EPA Export Aggregation'!$D:$D,$A$1)*IF($A13="CH4",About!$D$58,IF($A13="N2O",About!$D$59,1))</f>
        <v>1.41477597131E-2</v>
      </c>
      <c r="G13">
        <f>SUMIFS('EPA Export Aggregation'!J:J,'EPA Export Aggregation'!$A:$A,$B13,'EPA Export Aggregation'!$D:$D,$A$1)*IF($A13="CH4",About!$D$58,IF($A13="N2O",About!$D$59,1))</f>
        <v>1.4912453208900001E-2</v>
      </c>
      <c r="H13">
        <f>SUMIFS('EPA Export Aggregation'!K:K,'EPA Export Aggregation'!$A:$A,$B13,'EPA Export Aggregation'!$D:$D,$A$1)*IF($A13="CH4",About!$D$58,IF($A13="N2O",About!$D$59,1))</f>
        <v>2.0060645950100001E-2</v>
      </c>
      <c r="I13">
        <f>SUMIFS('EPA Export Aggregation'!L:L,'EPA Export Aggregation'!$A:$A,$B13,'EPA Export Aggregation'!$D:$D,$A$1)*IF($A13="CH4",About!$D$58,IF($A13="N2O",About!$D$59,1))</f>
        <v>2.1593620705799999E-2</v>
      </c>
      <c r="J13">
        <f>SUMIFS('EPA Export Aggregation'!M:M,'EPA Export Aggregation'!$A:$A,$B13,'EPA Export Aggregation'!$D:$D,$A$1)*IF($A13="CH4",About!$D$58,IF($A13="N2O",About!$D$59,1))</f>
        <v>2.06840472958E-2</v>
      </c>
      <c r="K13">
        <f>SUMIFS('EPA Export Aggregation'!N:N,'EPA Export Aggregation'!$A:$A,$B13,'EPA Export Aggregation'!$D:$D,$A$1)*IF($A13="CH4",About!$D$58,IF($A13="N2O",About!$D$59,1))</f>
        <v>2.0913024926300001E-2</v>
      </c>
      <c r="L13">
        <f>SUMIFS('EPA Export Aggregation'!O:O,'EPA Export Aggregation'!$A:$A,$B13,'EPA Export Aggregation'!$D:$D,$A$1)*IF($A13="CH4",About!$D$58,IF($A13="N2O",About!$D$59,1))</f>
        <v>2.28820675174E-2</v>
      </c>
      <c r="M13">
        <f>SUMIFS('EPA Export Aggregation'!P:P,'EPA Export Aggregation'!$A:$A,$B13,'EPA Export Aggregation'!$D:$D,$A$1)*IF($A13="CH4",About!$D$58,IF($A13="N2O",About!$D$59,1))</f>
        <v>1.5210130931600001E-2</v>
      </c>
      <c r="N13">
        <f>SUMIFS('EPA Export Aggregation'!Q:Q,'EPA Export Aggregation'!$A:$A,$B13,'EPA Export Aggregation'!$D:$D,$A$1)*IF($A13="CH4",About!$D$58,IF($A13="N2O",About!$D$59,1))</f>
        <v>1.56720444727E-2</v>
      </c>
      <c r="O13">
        <f>SUMIFS('EPA Export Aggregation'!R:R,'EPA Export Aggregation'!$A:$A,$B13,'EPA Export Aggregation'!$D:$D,$A$1)*IF($A13="CH4",About!$D$58,IF($A13="N2O",About!$D$59,1))</f>
        <v>1.6354504844999999E-2</v>
      </c>
      <c r="P13">
        <f>SUMIFS('EPA Export Aggregation'!S:S,'EPA Export Aggregation'!$A:$A,$B13,'EPA Export Aggregation'!$D:$D,$A$1)*IF($A13="CH4",About!$D$58,IF($A13="N2O",About!$D$59,1))</f>
        <v>1.2630977848399999E-2</v>
      </c>
      <c r="Q13">
        <f>SUMIFS('EPA Export Aggregation'!T:T,'EPA Export Aggregation'!$A:$A,$B13,'EPA Export Aggregation'!$D:$D,$A$1)*IF($A13="CH4",About!$D$58,IF($A13="N2O",About!$D$59,1))</f>
        <v>1.73554132577E-2</v>
      </c>
      <c r="R13">
        <f>SUMIFS('EPA Export Aggregation'!U:U,'EPA Export Aggregation'!$A:$A,$B13,'EPA Export Aggregation'!$D:$D,$A$1)*IF($A13="CH4",About!$D$58,IF($A13="N2O",About!$D$59,1))</f>
        <v>1.9299262687899998E-2</v>
      </c>
      <c r="S13">
        <f>SUMIFS('EPA Export Aggregation'!V:V,'EPA Export Aggregation'!$A:$A,$B13,'EPA Export Aggregation'!$D:$D,$A$1)*IF($A13="CH4",About!$D$58,IF($A13="N2O",About!$D$59,1))</f>
        <v>2.2151783760600001E-2</v>
      </c>
      <c r="T13">
        <f>SUMIFS('EPA Export Aggregation'!W:W,'EPA Export Aggregation'!$A:$A,$B13,'EPA Export Aggregation'!$D:$D,$A$1)*IF($A13="CH4",About!$D$58,IF($A13="N2O",About!$D$59,1))</f>
        <v>2.0390870864900001E-2</v>
      </c>
      <c r="U13">
        <f>SUMIFS('EPA Export Aggregation'!X:X,'EPA Export Aggregation'!$A:$A,$B13,'EPA Export Aggregation'!$D:$D,$A$1)*IF($A13="CH4",About!$D$58,IF($A13="N2O",About!$D$59,1))</f>
        <v>1.7373020290800002E-2</v>
      </c>
      <c r="V13">
        <f>SUMIFS('EPA Export Aggregation'!Y:Y,'EPA Export Aggregation'!$A:$A,$B13,'EPA Export Aggregation'!$D:$D,$A$1)*IF($A13="CH4",About!$D$58,IF($A13="N2O",About!$D$59,1))</f>
        <v>2.2460410254700001E-2</v>
      </c>
      <c r="W13">
        <f>SUMIFS('EPA Export Aggregation'!Z:Z,'EPA Export Aggregation'!$A:$A,$B13,'EPA Export Aggregation'!$D:$D,$A$1)*IF($A13="CH4",About!$D$58,IF($A13="N2O",About!$D$59,1))</f>
        <v>2.7641584212200001E-2</v>
      </c>
      <c r="X13">
        <f>SUMIFS('EPA Export Aggregation'!AA:AA,'EPA Export Aggregation'!$A:$A,$B13,'EPA Export Aggregation'!$D:$D,$A$1)*IF($A13="CH4",About!$D$58,IF($A13="N2O",About!$D$59,1))</f>
        <v>2.5367884025199999E-2</v>
      </c>
      <c r="Y13">
        <f>SUMIFS('EPA Export Aggregation'!AB:AB,'EPA Export Aggregation'!$A:$A,$B13,'EPA Export Aggregation'!$D:$D,$A$1)*IF($A13="CH4",About!$D$58,IF($A13="N2O",About!$D$59,1))</f>
        <v>2.3444601340099999E-2</v>
      </c>
      <c r="Z13">
        <f>SUMIFS('EPA Export Aggregation'!AC:AC,'EPA Export Aggregation'!$A:$A,$B13,'EPA Export Aggregation'!$D:$D,$A$1)*IF($A13="CH4",About!$D$58,IF($A13="N2O",About!$D$59,1))</f>
        <v>2.8695071372299999E-2</v>
      </c>
      <c r="AA13">
        <f>SUMIFS('EPA Export Aggregation'!AD:AD,'EPA Export Aggregation'!$A:$A,$B13,'EPA Export Aggregation'!$D:$D,$A$1)*IF($A13="CH4",About!$D$58,IF($A13="N2O",About!$D$59,1))</f>
        <v>3.3168112917699999E-2</v>
      </c>
      <c r="AB13">
        <f>SUMIFS('EPA Export Aggregation'!AE:AE,'EPA Export Aggregation'!$A:$A,$B13,'EPA Export Aggregation'!$D:$D,$A$1)*IF($A13="CH4",About!$D$58,IF($A13="N2O",About!$D$59,1))</f>
        <v>3.1974884486500002E-2</v>
      </c>
      <c r="AC13">
        <f>SUMIFS('EPA Export Aggregation'!AF:AF,'EPA Export Aggregation'!$A:$A,$B13,'EPA Export Aggregation'!$D:$D,$A$1)*IF($A13="CH4",About!$D$58,IF($A13="N2O",About!$D$59,1))</f>
        <v>2.85720633392E-2</v>
      </c>
      <c r="AD13">
        <f>SUMIFS('EPA Export Aggregation'!AG:AG,'EPA Export Aggregation'!$A:$A,$B13,'EPA Export Aggregation'!$D:$D,$A$1)*IF($A13="CH4",About!$D$58,IF($A13="N2O",About!$D$59,1))</f>
        <v>2.6222730926900001E-2</v>
      </c>
      <c r="AE13">
        <f>SUMIFS('EPA Export Aggregation'!AH:AH,'EPA Export Aggregation'!$A:$A,$B13,'EPA Export Aggregation'!$D:$D,$A$1)*IF($A13="CH4",About!$D$58,IF($A13="N2O",About!$D$59,1))</f>
        <v>1.9566026677200001E-2</v>
      </c>
      <c r="AF13">
        <f>SUMIFS('EPA Export Aggregation'!AI:AI,'EPA Export Aggregation'!$A:$A,$B13,'EPA Export Aggregation'!$D:$D,$A$1)*IF($A13="CH4",About!$D$58,IF($A13="N2O",About!$D$59,1))</f>
        <v>2.2510166701299999E-2</v>
      </c>
      <c r="AG13">
        <f>SUMIFS('EPA Export Aggregation'!AJ:AJ,'EPA Export Aggregation'!$A:$A,$B13,'EPA Export Aggregation'!$D:$D,$A$1)*IF($A13="CH4",About!$D$58,IF($A13="N2O",About!$D$59,1))</f>
        <v>2.2231274551100001E-2</v>
      </c>
      <c r="AH13">
        <f>SUMIFS('EPA Export Aggregation'!AK:AK,'EPA Export Aggregation'!$A:$A,$B13,'EPA Export Aggregation'!$D:$D,$A$1)*IF($A13="CH4",About!$D$58,IF($A13="N2O",About!$D$59,1))</f>
        <v>2.1218564646700001E-2</v>
      </c>
    </row>
    <row r="14" spans="1:34" x14ac:dyDescent="0.75">
      <c r="A14" s="419" t="s">
        <v>2220</v>
      </c>
      <c r="B14" s="392"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4.0477160829E-3</v>
      </c>
      <c r="D16">
        <f>SUMIFS('EPA Export Aggregation'!G:G,'EPA Export Aggregation'!$A:$A,$B16,'EPA Export Aggregation'!$D:$D,$A$1)*IF($A16="CH4",About!$D$58,IF($A16="N2O",About!$D$59,1))</f>
        <v>4.0250957195999996E-3</v>
      </c>
      <c r="E16">
        <f>SUMIFS('EPA Export Aggregation'!H:H,'EPA Export Aggregation'!$A:$A,$B16,'EPA Export Aggregation'!$D:$D,$A$1)*IF($A16="CH4",About!$D$58,IF($A16="N2O",About!$D$59,1))</f>
        <v>4.0036284111999998E-3</v>
      </c>
      <c r="F16">
        <f>SUMIFS('EPA Export Aggregation'!I:I,'EPA Export Aggregation'!$A:$A,$B16,'EPA Export Aggregation'!$D:$D,$A$1)*IF($A16="CH4",About!$D$58,IF($A16="N2O",About!$D$59,1))</f>
        <v>4.0228081038E-3</v>
      </c>
      <c r="G16">
        <f>SUMIFS('EPA Export Aggregation'!J:J,'EPA Export Aggregation'!$A:$A,$B16,'EPA Export Aggregation'!$D:$D,$A$1)*IF($A16="CH4",About!$D$58,IF($A16="N2O",About!$D$59,1))</f>
        <v>4.0393959586999999E-3</v>
      </c>
      <c r="H16">
        <f>SUMIFS('EPA Export Aggregation'!K:K,'EPA Export Aggregation'!$A:$A,$B16,'EPA Export Aggregation'!$D:$D,$A$1)*IF($A16="CH4",About!$D$58,IF($A16="N2O",About!$D$59,1))</f>
        <v>4.0333770166000003E-3</v>
      </c>
      <c r="I16">
        <f>SUMIFS('EPA Export Aggregation'!L:L,'EPA Export Aggregation'!$A:$A,$B16,'EPA Export Aggregation'!$D:$D,$A$1)*IF($A16="CH4",About!$D$58,IF($A16="N2O",About!$D$59,1))</f>
        <v>4.0330035011000003E-3</v>
      </c>
      <c r="J16">
        <f>SUMIFS('EPA Export Aggregation'!M:M,'EPA Export Aggregation'!$A:$A,$B16,'EPA Export Aggregation'!$D:$D,$A$1)*IF($A16="CH4",About!$D$58,IF($A16="N2O",About!$D$59,1))</f>
        <v>3.9912175428000003E-3</v>
      </c>
      <c r="K16">
        <f>SUMIFS('EPA Export Aggregation'!N:N,'EPA Export Aggregation'!$A:$A,$B16,'EPA Export Aggregation'!$D:$D,$A$1)*IF($A16="CH4",About!$D$58,IF($A16="N2O",About!$D$59,1))</f>
        <v>3.9469956926999998E-3</v>
      </c>
      <c r="L16">
        <f>SUMIFS('EPA Export Aggregation'!O:O,'EPA Export Aggregation'!$A:$A,$B16,'EPA Export Aggregation'!$D:$D,$A$1)*IF($A16="CH4",About!$D$58,IF($A16="N2O",About!$D$59,1))</f>
        <v>3.9193533647999997E-3</v>
      </c>
      <c r="M16">
        <f>SUMIFS('EPA Export Aggregation'!P:P,'EPA Export Aggregation'!$A:$A,$B16,'EPA Export Aggregation'!$D:$D,$A$1)*IF($A16="CH4",About!$D$58,IF($A16="N2O",About!$D$59,1))</f>
        <v>3.9008411678E-3</v>
      </c>
      <c r="N16">
        <f>SUMIFS('EPA Export Aggregation'!Q:Q,'EPA Export Aggregation'!$A:$A,$B16,'EPA Export Aggregation'!$D:$D,$A$1)*IF($A16="CH4",About!$D$58,IF($A16="N2O",About!$D$59,1))</f>
        <v>2.3420028505E-3</v>
      </c>
      <c r="O16">
        <f>SUMIFS('EPA Export Aggregation'!R:R,'EPA Export Aggregation'!$A:$A,$B16,'EPA Export Aggregation'!$D:$D,$A$1)*IF($A16="CH4",About!$D$58,IF($A16="N2O",About!$D$59,1))</f>
        <v>2.7272296662999998E-3</v>
      </c>
      <c r="P16">
        <f>SUMIFS('EPA Export Aggregation'!S:S,'EPA Export Aggregation'!$A:$A,$B16,'EPA Export Aggregation'!$D:$D,$A$1)*IF($A16="CH4",About!$D$58,IF($A16="N2O",About!$D$59,1))</f>
        <v>3.541225623E-3</v>
      </c>
      <c r="Q16">
        <f>SUMIFS('EPA Export Aggregation'!T:T,'EPA Export Aggregation'!$A:$A,$B16,'EPA Export Aggregation'!$D:$D,$A$1)*IF($A16="CH4",About!$D$58,IF($A16="N2O",About!$D$59,1))</f>
        <v>3.2664105206000001E-3</v>
      </c>
      <c r="R16">
        <f>SUMIFS('EPA Export Aggregation'!U:U,'EPA Export Aggregation'!$A:$A,$B16,'EPA Export Aggregation'!$D:$D,$A$1)*IF($A16="CH4",About!$D$58,IF($A16="N2O",About!$D$59,1))</f>
        <v>3.5570578974999999E-3</v>
      </c>
      <c r="S16">
        <f>SUMIFS('EPA Export Aggregation'!V:V,'EPA Export Aggregation'!$A:$A,$B16,'EPA Export Aggregation'!$D:$D,$A$1)*IF($A16="CH4",About!$D$58,IF($A16="N2O",About!$D$59,1))</f>
        <v>4.5498319636999998E-3</v>
      </c>
      <c r="T16">
        <f>SUMIFS('EPA Export Aggregation'!W:W,'EPA Export Aggregation'!$A:$A,$B16,'EPA Export Aggregation'!$D:$D,$A$1)*IF($A16="CH4",About!$D$58,IF($A16="N2O",About!$D$59,1))</f>
        <v>4.981266608E-3</v>
      </c>
      <c r="U16">
        <f>SUMIFS('EPA Export Aggregation'!X:X,'EPA Export Aggregation'!$A:$A,$B16,'EPA Export Aggregation'!$D:$D,$A$1)*IF($A16="CH4",About!$D$58,IF($A16="N2O",About!$D$59,1))</f>
        <v>4.7535843967E-3</v>
      </c>
      <c r="V16">
        <f>SUMIFS('EPA Export Aggregation'!Y:Y,'EPA Export Aggregation'!$A:$A,$B16,'EPA Export Aggregation'!$D:$D,$A$1)*IF($A16="CH4",About!$D$58,IF($A16="N2O",About!$D$59,1))</f>
        <v>4.6591147848999998E-3</v>
      </c>
      <c r="W16">
        <f>SUMIFS('EPA Export Aggregation'!Z:Z,'EPA Export Aggregation'!$A:$A,$B16,'EPA Export Aggregation'!$D:$D,$A$1)*IF($A16="CH4",About!$D$58,IF($A16="N2O",About!$D$59,1))</f>
        <v>1.15233279041E-2</v>
      </c>
      <c r="X16">
        <f>SUMIFS('EPA Export Aggregation'!AA:AA,'EPA Export Aggregation'!$A:$A,$B16,'EPA Export Aggregation'!$D:$D,$A$1)*IF($A16="CH4",About!$D$58,IF($A16="N2O",About!$D$59,1))</f>
        <v>1.06552993494E-2</v>
      </c>
      <c r="Y16">
        <f>SUMIFS('EPA Export Aggregation'!AB:AB,'EPA Export Aggregation'!$A:$A,$B16,'EPA Export Aggregation'!$D:$D,$A$1)*IF($A16="CH4",About!$D$58,IF($A16="N2O",About!$D$59,1))</f>
        <v>1.0542386337600001E-2</v>
      </c>
      <c r="Z16">
        <f>SUMIFS('EPA Export Aggregation'!AC:AC,'EPA Export Aggregation'!$A:$A,$B16,'EPA Export Aggregation'!$D:$D,$A$1)*IF($A16="CH4",About!$D$58,IF($A16="N2O",About!$D$59,1))</f>
        <v>1.10270422822E-2</v>
      </c>
      <c r="AA16">
        <f>SUMIFS('EPA Export Aggregation'!AD:AD,'EPA Export Aggregation'!$A:$A,$B16,'EPA Export Aggregation'!$D:$D,$A$1)*IF($A16="CH4",About!$D$58,IF($A16="N2O",About!$D$59,1))</f>
        <v>1.17873108217E-2</v>
      </c>
      <c r="AB16">
        <f>SUMIFS('EPA Export Aggregation'!AE:AE,'EPA Export Aggregation'!$A:$A,$B16,'EPA Export Aggregation'!$D:$D,$A$1)*IF($A16="CH4",About!$D$58,IF($A16="N2O",About!$D$59,1))</f>
        <v>1.30072277653E-2</v>
      </c>
      <c r="AC16">
        <f>SUMIFS('EPA Export Aggregation'!AF:AF,'EPA Export Aggregation'!$A:$A,$B16,'EPA Export Aggregation'!$D:$D,$A$1)*IF($A16="CH4",About!$D$58,IF($A16="N2O",About!$D$59,1))</f>
        <v>1.22608261983E-2</v>
      </c>
      <c r="AD16">
        <f>SUMIFS('EPA Export Aggregation'!AG:AG,'EPA Export Aggregation'!$A:$A,$B16,'EPA Export Aggregation'!$D:$D,$A$1)*IF($A16="CH4",About!$D$58,IF($A16="N2O",About!$D$59,1))</f>
        <v>1.2169673758900001E-2</v>
      </c>
      <c r="AE16">
        <f>SUMIFS('EPA Export Aggregation'!AH:AH,'EPA Export Aggregation'!$A:$A,$B16,'EPA Export Aggregation'!$D:$D,$A$1)*IF($A16="CH4",About!$D$58,IF($A16="N2O",About!$D$59,1))</f>
        <v>1.0992057218300001E-2</v>
      </c>
      <c r="AF16">
        <f>SUMIFS('EPA Export Aggregation'!AI:AI,'EPA Export Aggregation'!$A:$A,$B16,'EPA Export Aggregation'!$D:$D,$A$1)*IF($A16="CH4",About!$D$58,IF($A16="N2O",About!$D$59,1))</f>
        <v>1.3016944097200001E-2</v>
      </c>
      <c r="AG16">
        <f>SUMIFS('EPA Export Aggregation'!AJ:AJ,'EPA Export Aggregation'!$A:$A,$B16,'EPA Export Aggregation'!$D:$D,$A$1)*IF($A16="CH4",About!$D$58,IF($A16="N2O",About!$D$59,1))</f>
        <v>1.31546909827E-2</v>
      </c>
      <c r="AH16">
        <f>SUMIFS('EPA Export Aggregation'!AK:AK,'EPA Export Aggregation'!$A:$A,$B16,'EPA Export Aggregation'!$D:$D,$A$1)*IF($A16="CH4",About!$D$58,IF($A16="N2O",About!$D$59,1))</f>
        <v>1.33160251158E-2</v>
      </c>
    </row>
    <row r="17" spans="1:34" x14ac:dyDescent="0.75">
      <c r="A17" s="419" t="s">
        <v>2220</v>
      </c>
      <c r="B17" s="392" t="s">
        <v>4157</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1.0381309089E-2</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v>
      </c>
      <c r="D19" s="420">
        <f>SUMIFS('EPA Export Aggregation'!G:G,'EPA Export Aggregation'!$A:$A,$B19,'EPA Export Aggregation'!$D:$D,$A$1)*IF($A19="CH4",About!$D$58,IF($A19="N2O",About!$D$59,1))</f>
        <v>0</v>
      </c>
      <c r="E19" s="420">
        <f>SUMIFS('EPA Export Aggregation'!H:H,'EPA Export Aggregation'!$A:$A,$B19,'EPA Export Aggregation'!$D:$D,$A$1)*IF($A19="CH4",About!$D$58,IF($A19="N2O",About!$D$59,1))</f>
        <v>0</v>
      </c>
      <c r="F19" s="420">
        <f>SUMIFS('EPA Export Aggregation'!I:I,'EPA Export Aggregation'!$A:$A,$B19,'EPA Export Aggregation'!$D:$D,$A$1)*IF($A19="CH4",About!$D$58,IF($A19="N2O",About!$D$59,1))</f>
        <v>0</v>
      </c>
      <c r="G19" s="420">
        <f>SUMIFS('EPA Export Aggregation'!J:J,'EPA Export Aggregation'!$A:$A,$B19,'EPA Export Aggregation'!$D:$D,$A$1)*IF($A19="CH4",About!$D$58,IF($A19="N2O",About!$D$59,1))</f>
        <v>0</v>
      </c>
      <c r="H19" s="420">
        <f>SUMIFS('EPA Export Aggregation'!K:K,'EPA Export Aggregation'!$A:$A,$B19,'EPA Export Aggregation'!$D:$D,$A$1)*IF($A19="CH4",About!$D$58,IF($A19="N2O",About!$D$59,1))</f>
        <v>0</v>
      </c>
      <c r="I19" s="420">
        <f>SUMIFS('EPA Export Aggregation'!L:L,'EPA Export Aggregation'!$A:$A,$B19,'EPA Export Aggregation'!$D:$D,$A$1)*IF($A19="CH4",About!$D$58,IF($A19="N2O",About!$D$59,1))</f>
        <v>0</v>
      </c>
      <c r="J19" s="420">
        <f>SUMIFS('EPA Export Aggregation'!M:M,'EPA Export Aggregation'!$A:$A,$B19,'EPA Export Aggregation'!$D:$D,$A$1)*IF($A19="CH4",About!$D$58,IF($A19="N2O",About!$D$59,1))</f>
        <v>0</v>
      </c>
      <c r="K19" s="420">
        <f>SUMIFS('EPA Export Aggregation'!N:N,'EPA Export Aggregation'!$A:$A,$B19,'EPA Export Aggregation'!$D:$D,$A$1)*IF($A19="CH4",About!$D$58,IF($A19="N2O",About!$D$59,1))</f>
        <v>0</v>
      </c>
      <c r="L19" s="420">
        <f>SUMIFS('EPA Export Aggregation'!O:O,'EPA Export Aggregation'!$A:$A,$B19,'EPA Export Aggregation'!$D:$D,$A$1)*IF($A19="CH4",About!$D$58,IF($A19="N2O",About!$D$59,1))</f>
        <v>0</v>
      </c>
      <c r="M19" s="420">
        <f>SUMIFS('EPA Export Aggregation'!P:P,'EPA Export Aggregation'!$A:$A,$B19,'EPA Export Aggregation'!$D:$D,$A$1)*IF($A19="CH4",About!$D$58,IF($A19="N2O",About!$D$59,1))</f>
        <v>0</v>
      </c>
      <c r="N19" s="420">
        <f>SUMIFS('EPA Export Aggregation'!Q:Q,'EPA Export Aggregation'!$A:$A,$B19,'EPA Export Aggregation'!$D:$D,$A$1)*IF($A19="CH4",About!$D$58,IF($A19="N2O",About!$D$59,1))</f>
        <v>0</v>
      </c>
      <c r="O19" s="420">
        <f>SUMIFS('EPA Export Aggregation'!R:R,'EPA Export Aggregation'!$A:$A,$B19,'EPA Export Aggregation'!$D:$D,$A$1)*IF($A19="CH4",About!$D$58,IF($A19="N2O",About!$D$59,1))</f>
        <v>0</v>
      </c>
      <c r="P19" s="420">
        <f>SUMIFS('EPA Export Aggregation'!S:S,'EPA Export Aggregation'!$A:$A,$B19,'EPA Export Aggregation'!$D:$D,$A$1)*IF($A19="CH4",About!$D$58,IF($A19="N2O",About!$D$59,1))</f>
        <v>0</v>
      </c>
      <c r="Q19" s="420">
        <f>SUMIFS('EPA Export Aggregation'!T:T,'EPA Export Aggregation'!$A:$A,$B19,'EPA Export Aggregation'!$D:$D,$A$1)*IF($A19="CH4",About!$D$58,IF($A19="N2O",About!$D$59,1))</f>
        <v>0</v>
      </c>
      <c r="R19" s="420">
        <f>SUMIFS('EPA Export Aggregation'!U:U,'EPA Export Aggregation'!$A:$A,$B19,'EPA Export Aggregation'!$D:$D,$A$1)*IF($A19="CH4",About!$D$58,IF($A19="N2O",About!$D$59,1))</f>
        <v>0</v>
      </c>
      <c r="S19" s="420">
        <f>SUMIFS('EPA Export Aggregation'!V:V,'EPA Export Aggregation'!$A:$A,$B19,'EPA Export Aggregation'!$D:$D,$A$1)*IF($A19="CH4",About!$D$58,IF($A19="N2O",About!$D$59,1))</f>
        <v>0</v>
      </c>
      <c r="T19" s="420">
        <f>SUMIFS('EPA Export Aggregation'!W:W,'EPA Export Aggregation'!$A:$A,$B19,'EPA Export Aggregation'!$D:$D,$A$1)*IF($A19="CH4",About!$D$58,IF($A19="N2O",About!$D$59,1))</f>
        <v>0</v>
      </c>
      <c r="U19" s="420">
        <f>SUMIFS('EPA Export Aggregation'!X:X,'EPA Export Aggregation'!$A:$A,$B19,'EPA Export Aggregation'!$D:$D,$A$1)*IF($A19="CH4",About!$D$58,IF($A19="N2O",About!$D$59,1))</f>
        <v>0</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9" t="s">
        <v>2220</v>
      </c>
      <c r="B23" s="392" t="s">
        <v>4165</v>
      </c>
      <c r="C23">
        <f>SUMIFS('EPA Export Aggregation'!F:F,'EPA Export Aggregation'!$A:$A,$B23,'EPA Export Aggregation'!$D:$D,$A$1)*IF($A23="CH4",About!$D$58,IF($A23="N2O",About!$D$59,1))</f>
        <v>1.0406742208200001E-2</v>
      </c>
      <c r="D23">
        <f>SUMIFS('EPA Export Aggregation'!G:G,'EPA Export Aggregation'!$A:$A,$B23,'EPA Export Aggregation'!$D:$D,$A$1)*IF($A23="CH4",About!$D$58,IF($A23="N2O",About!$D$59,1))</f>
        <v>9.5908038966999992E-3</v>
      </c>
      <c r="E23">
        <f>SUMIFS('EPA Export Aggregation'!H:H,'EPA Export Aggregation'!$A:$A,$B23,'EPA Export Aggregation'!$D:$D,$A$1)*IF($A23="CH4",About!$D$58,IF($A23="N2O",About!$D$59,1))</f>
        <v>1.05722686601E-2</v>
      </c>
      <c r="F23">
        <f>SUMIFS('EPA Export Aggregation'!I:I,'EPA Export Aggregation'!$A:$A,$B23,'EPA Export Aggregation'!$D:$D,$A$1)*IF($A23="CH4",About!$D$58,IF($A23="N2O",About!$D$59,1))</f>
        <v>1.2502866252E-2</v>
      </c>
      <c r="G23">
        <f>SUMIFS('EPA Export Aggregation'!J:J,'EPA Export Aggregation'!$A:$A,$B23,'EPA Export Aggregation'!$D:$D,$A$1)*IF($A23="CH4",About!$D$58,IF($A23="N2O",About!$D$59,1))</f>
        <v>1.16772425786E-2</v>
      </c>
      <c r="H23">
        <f>SUMIFS('EPA Export Aggregation'!K:K,'EPA Export Aggregation'!$A:$A,$B23,'EPA Export Aggregation'!$D:$D,$A$1)*IF($A23="CH4",About!$D$58,IF($A23="N2O",About!$D$59,1))</f>
        <v>1.16151636521E-2</v>
      </c>
      <c r="I23">
        <f>SUMIFS('EPA Export Aggregation'!L:L,'EPA Export Aggregation'!$A:$A,$B23,'EPA Export Aggregation'!$D:$D,$A$1)*IF($A23="CH4",About!$D$58,IF($A23="N2O",About!$D$59,1))</f>
        <v>1.0475087907E-2</v>
      </c>
      <c r="J23">
        <f>SUMIFS('EPA Export Aggregation'!M:M,'EPA Export Aggregation'!$A:$A,$B23,'EPA Export Aggregation'!$D:$D,$A$1)*IF($A23="CH4",About!$D$58,IF($A23="N2O",About!$D$59,1))</f>
        <v>1.05719812135E-2</v>
      </c>
      <c r="K23">
        <f>SUMIFS('EPA Export Aggregation'!N:N,'EPA Export Aggregation'!$A:$A,$B23,'EPA Export Aggregation'!$D:$D,$A$1)*IF($A23="CH4",About!$D$58,IF($A23="N2O",About!$D$59,1))</f>
        <v>1.2907396343500001E-2</v>
      </c>
      <c r="L23">
        <f>SUMIFS('EPA Export Aggregation'!O:O,'EPA Export Aggregation'!$A:$A,$B23,'EPA Export Aggregation'!$D:$D,$A$1)*IF($A23="CH4",About!$D$58,IF($A23="N2O",About!$D$59,1))</f>
        <v>1.23213068513E-2</v>
      </c>
      <c r="M23">
        <f>SUMIFS('EPA Export Aggregation'!P:P,'EPA Export Aggregation'!$A:$A,$B23,'EPA Export Aggregation'!$D:$D,$A$1)*IF($A23="CH4",About!$D$58,IF($A23="N2O",About!$D$59,1))</f>
        <v>1.1166539405699999E-2</v>
      </c>
      <c r="N23">
        <f>SUMIFS('EPA Export Aggregation'!Q:Q,'EPA Export Aggregation'!$A:$A,$B23,'EPA Export Aggregation'!$D:$D,$A$1)*IF($A23="CH4",About!$D$58,IF($A23="N2O",About!$D$59,1))</f>
        <v>1.06727565748E-2</v>
      </c>
      <c r="O23">
        <f>SUMIFS('EPA Export Aggregation'!R:R,'EPA Export Aggregation'!$A:$A,$B23,'EPA Export Aggregation'!$D:$D,$A$1)*IF($A23="CH4",About!$D$58,IF($A23="N2O",About!$D$59,1))</f>
        <v>9.6355829133999999E-3</v>
      </c>
      <c r="P23">
        <f>SUMIFS('EPA Export Aggregation'!S:S,'EPA Export Aggregation'!$A:$A,$B23,'EPA Export Aggregation'!$D:$D,$A$1)*IF($A23="CH4",About!$D$58,IF($A23="N2O",About!$D$59,1))</f>
        <v>9.2315985803999995E-3</v>
      </c>
      <c r="Q23">
        <f>SUMIFS('EPA Export Aggregation'!T:T,'EPA Export Aggregation'!$A:$A,$B23,'EPA Export Aggregation'!$D:$D,$A$1)*IF($A23="CH4",About!$D$58,IF($A23="N2O",About!$D$59,1))</f>
        <v>9.5267967222E-3</v>
      </c>
      <c r="R23">
        <f>SUMIFS('EPA Export Aggregation'!U:U,'EPA Export Aggregation'!$A:$A,$B23,'EPA Export Aggregation'!$D:$D,$A$1)*IF($A23="CH4",About!$D$58,IF($A23="N2O",About!$D$59,1))</f>
        <v>9.4512524217999997E-3</v>
      </c>
      <c r="S23">
        <f>SUMIFS('EPA Export Aggregation'!V:V,'EPA Export Aggregation'!$A:$A,$B23,'EPA Export Aggregation'!$D:$D,$A$1)*IF($A23="CH4",About!$D$58,IF($A23="N2O",About!$D$59,1))</f>
        <v>9.1070606983999994E-3</v>
      </c>
      <c r="T23">
        <f>SUMIFS('EPA Export Aggregation'!W:W,'EPA Export Aggregation'!$A:$A,$B23,'EPA Export Aggregation'!$D:$D,$A$1)*IF($A23="CH4",About!$D$58,IF($A23="N2O",About!$D$59,1))</f>
        <v>1.28140806849E-2</v>
      </c>
      <c r="U23">
        <f>SUMIFS('EPA Export Aggregation'!X:X,'EPA Export Aggregation'!$A:$A,$B23,'EPA Export Aggregation'!$D:$D,$A$1)*IF($A23="CH4",About!$D$58,IF($A23="N2O",About!$D$59,1))</f>
        <v>1.05381148476E-2</v>
      </c>
      <c r="V23">
        <f>SUMIFS('EPA Export Aggregation'!Y:Y,'EPA Export Aggregation'!$A:$A,$B23,'EPA Export Aggregation'!$D:$D,$A$1)*IF($A23="CH4",About!$D$58,IF($A23="N2O",About!$D$59,1))</f>
        <v>8.8963593167000008E-3</v>
      </c>
      <c r="W23">
        <f>SUMIFS('EPA Export Aggregation'!Z:Z,'EPA Export Aggregation'!$A:$A,$B23,'EPA Export Aggregation'!$D:$D,$A$1)*IF($A23="CH4",About!$D$58,IF($A23="N2O",About!$D$59,1))</f>
        <v>1.23172834892E-2</v>
      </c>
      <c r="X23">
        <f>SUMIFS('EPA Export Aggregation'!AA:AA,'EPA Export Aggregation'!$A:$A,$B23,'EPA Export Aggregation'!$D:$D,$A$1)*IF($A23="CH4",About!$D$58,IF($A23="N2O",About!$D$59,1))</f>
        <v>1.3291731984000001E-2</v>
      </c>
      <c r="Y23">
        <f>SUMIFS('EPA Export Aggregation'!AB:AB,'EPA Export Aggregation'!$A:$A,$B23,'EPA Export Aggregation'!$D:$D,$A$1)*IF($A23="CH4",About!$D$58,IF($A23="N2O",About!$D$59,1))</f>
        <v>1.26424273928E-2</v>
      </c>
      <c r="Z23">
        <f>SUMIFS('EPA Export Aggregation'!AC:AC,'EPA Export Aggregation'!$A:$A,$B23,'EPA Export Aggregation'!$D:$D,$A$1)*IF($A23="CH4",About!$D$58,IF($A23="N2O",About!$D$59,1))</f>
        <v>1.1998484342700001E-2</v>
      </c>
      <c r="AA23">
        <f>SUMIFS('EPA Export Aggregation'!AD:AD,'EPA Export Aggregation'!$A:$A,$B23,'EPA Export Aggregation'!$D:$D,$A$1)*IF($A23="CH4",About!$D$58,IF($A23="N2O",About!$D$59,1))</f>
        <v>4.7684716957E-3</v>
      </c>
      <c r="AB23">
        <f>SUMIFS('EPA Export Aggregation'!AE:AE,'EPA Export Aggregation'!$A:$A,$B23,'EPA Export Aggregation'!$D:$D,$A$1)*IF($A23="CH4",About!$D$58,IF($A23="N2O",About!$D$59,1))</f>
        <v>1.21818443981E-2</v>
      </c>
      <c r="AC23">
        <f>SUMIFS('EPA Export Aggregation'!AF:AF,'EPA Export Aggregation'!$A:$A,$B23,'EPA Export Aggregation'!$D:$D,$A$1)*IF($A23="CH4",About!$D$58,IF($A23="N2O",About!$D$59,1))</f>
        <v>1.3976260155E-2</v>
      </c>
      <c r="AD23">
        <f>SUMIFS('EPA Export Aggregation'!AG:AG,'EPA Export Aggregation'!$A:$A,$B23,'EPA Export Aggregation'!$D:$D,$A$1)*IF($A23="CH4",About!$D$58,IF($A23="N2O",About!$D$59,1))</f>
        <v>1.37133461656E-2</v>
      </c>
      <c r="AE23">
        <f>SUMIFS('EPA Export Aggregation'!AH:AH,'EPA Export Aggregation'!$A:$A,$B23,'EPA Export Aggregation'!$D:$D,$A$1)*IF($A23="CH4",About!$D$58,IF($A23="N2O",About!$D$59,1))</f>
        <v>1.6263437074299999E-2</v>
      </c>
      <c r="AF23">
        <f>SUMIFS('EPA Export Aggregation'!AI:AI,'EPA Export Aggregation'!$A:$A,$B23,'EPA Export Aggregation'!$D:$D,$A$1)*IF($A23="CH4",About!$D$58,IF($A23="N2O",About!$D$59,1))</f>
        <v>1.64484822899E-2</v>
      </c>
      <c r="AG23">
        <f>SUMIFS('EPA Export Aggregation'!AJ:AJ,'EPA Export Aggregation'!$A:$A,$B23,'EPA Export Aggregation'!$D:$D,$A$1)*IF($A23="CH4",About!$D$58,IF($A23="N2O",About!$D$59,1))</f>
        <v>1.53893352413E-2</v>
      </c>
      <c r="AH23">
        <f>SUMIFS('EPA Export Aggregation'!AK:AK,'EPA Export Aggregation'!$A:$A,$B23,'EPA Export Aggregation'!$D:$D,$A$1)*IF($A23="CH4",About!$D$58,IF($A23="N2O",About!$D$59,1))</f>
        <v>1.3314030866599999E-2</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2.0032097989999999E-4</v>
      </c>
      <c r="D26">
        <f>SUMIFS('EPA Export Aggregation'!G:G,'EPA Export Aggregation'!$A:$A,$B26,'EPA Export Aggregation'!$D:$D,$A$1)*IF($A26="CH4",About!$D$58,IF($A26="N2O",About!$D$59,1))</f>
        <v>1.4875763850000001E-4</v>
      </c>
      <c r="E26">
        <f>SUMIFS('EPA Export Aggregation'!H:H,'EPA Export Aggregation'!$A:$A,$B26,'EPA Export Aggregation'!$D:$D,$A$1)*IF($A26="CH4",About!$D$58,IF($A26="N2O",About!$D$59,1))</f>
        <v>1.815145096E-4</v>
      </c>
      <c r="F26">
        <f>SUMIFS('EPA Export Aggregation'!I:I,'EPA Export Aggregation'!$A:$A,$B26,'EPA Export Aggregation'!$D:$D,$A$1)*IF($A26="CH4",About!$D$58,IF($A26="N2O",About!$D$59,1))</f>
        <v>2.01076654E-4</v>
      </c>
      <c r="G26">
        <f>SUMIFS('EPA Export Aggregation'!J:J,'EPA Export Aggregation'!$A:$A,$B26,'EPA Export Aggregation'!$D:$D,$A$1)*IF($A26="CH4",About!$D$58,IF($A26="N2O",About!$D$59,1))</f>
        <v>2.0965922790000001E-4</v>
      </c>
      <c r="H26">
        <f>SUMIFS('EPA Export Aggregation'!K:K,'EPA Export Aggregation'!$A:$A,$B26,'EPA Export Aggregation'!$D:$D,$A$1)*IF($A26="CH4",About!$D$58,IF($A26="N2O",About!$D$59,1))</f>
        <v>2.8223512630000001E-4</v>
      </c>
      <c r="I26">
        <f>SUMIFS('EPA Export Aggregation'!L:L,'EPA Export Aggregation'!$A:$A,$B26,'EPA Export Aggregation'!$D:$D,$A$1)*IF($A26="CH4",About!$D$58,IF($A26="N2O",About!$D$59,1))</f>
        <v>3.1295751910000001E-4</v>
      </c>
      <c r="J26">
        <f>SUMIFS('EPA Export Aggregation'!M:M,'EPA Export Aggregation'!$A:$A,$B26,'EPA Export Aggregation'!$D:$D,$A$1)*IF($A26="CH4",About!$D$58,IF($A26="N2O",About!$D$59,1))</f>
        <v>3.8578701309999999E-4</v>
      </c>
      <c r="K26">
        <f>SUMIFS('EPA Export Aggregation'!N:N,'EPA Export Aggregation'!$A:$A,$B26,'EPA Export Aggregation'!$D:$D,$A$1)*IF($A26="CH4",About!$D$58,IF($A26="N2O",About!$D$59,1))</f>
        <v>4.3562664130000002E-4</v>
      </c>
      <c r="L26">
        <f>SUMIFS('EPA Export Aggregation'!O:O,'EPA Export Aggregation'!$A:$A,$B26,'EPA Export Aggregation'!$D:$D,$A$1)*IF($A26="CH4",About!$D$58,IF($A26="N2O",About!$D$59,1))</f>
        <v>2.8197287309999998E-4</v>
      </c>
      <c r="M26">
        <f>SUMIFS('EPA Export Aggregation'!P:P,'EPA Export Aggregation'!$A:$A,$B26,'EPA Export Aggregation'!$D:$D,$A$1)*IF($A26="CH4",About!$D$58,IF($A26="N2O",About!$D$59,1))</f>
        <v>3.078188948E-4</v>
      </c>
      <c r="N26">
        <f>SUMIFS('EPA Export Aggregation'!Q:Q,'EPA Export Aggregation'!$A:$A,$B26,'EPA Export Aggregation'!$D:$D,$A$1)*IF($A26="CH4",About!$D$58,IF($A26="N2O",About!$D$59,1))</f>
        <v>2.2281119349999999E-4</v>
      </c>
      <c r="O26">
        <f>SUMIFS('EPA Export Aggregation'!R:R,'EPA Export Aggregation'!$A:$A,$B26,'EPA Export Aggregation'!$D:$D,$A$1)*IF($A26="CH4",About!$D$58,IF($A26="N2O",About!$D$59,1))</f>
        <v>2.594792799E-4</v>
      </c>
      <c r="P26">
        <f>SUMIFS('EPA Export Aggregation'!S:S,'EPA Export Aggregation'!$A:$A,$B26,'EPA Export Aggregation'!$D:$D,$A$1)*IF($A26="CH4",About!$D$58,IF($A26="N2O",About!$D$59,1))</f>
        <v>2.7231491390000001E-4</v>
      </c>
      <c r="Q26">
        <f>SUMIFS('EPA Export Aggregation'!T:T,'EPA Export Aggregation'!$A:$A,$B26,'EPA Export Aggregation'!$D:$D,$A$1)*IF($A26="CH4",About!$D$58,IF($A26="N2O",About!$D$59,1))</f>
        <v>3.2760357859999998E-4</v>
      </c>
      <c r="R26">
        <f>SUMIFS('EPA Export Aggregation'!U:U,'EPA Export Aggregation'!$A:$A,$B26,'EPA Export Aggregation'!$D:$D,$A$1)*IF($A26="CH4",About!$D$58,IF($A26="N2O",About!$D$59,1))</f>
        <v>3.1321486889999999E-4</v>
      </c>
      <c r="S26">
        <f>SUMIFS('EPA Export Aggregation'!V:V,'EPA Export Aggregation'!$A:$A,$B26,'EPA Export Aggregation'!$D:$D,$A$1)*IF($A26="CH4",About!$D$58,IF($A26="N2O",About!$D$59,1))</f>
        <v>2.84517008E-4</v>
      </c>
      <c r="T26">
        <f>SUMIFS('EPA Export Aggregation'!W:W,'EPA Export Aggregation'!$A:$A,$B26,'EPA Export Aggregation'!$D:$D,$A$1)*IF($A26="CH4",About!$D$58,IF($A26="N2O",About!$D$59,1))</f>
        <v>2.561848305E-4</v>
      </c>
      <c r="U26">
        <f>SUMIFS('EPA Export Aggregation'!X:X,'EPA Export Aggregation'!$A:$A,$B26,'EPA Export Aggregation'!$D:$D,$A$1)*IF($A26="CH4",About!$D$58,IF($A26="N2O",About!$D$59,1))</f>
        <v>2.0659909160000001E-4</v>
      </c>
      <c r="V26">
        <f>SUMIFS('EPA Export Aggregation'!Y:Y,'EPA Export Aggregation'!$A:$A,$B26,'EPA Export Aggregation'!$D:$D,$A$1)*IF($A26="CH4",About!$D$58,IF($A26="N2O",About!$D$59,1))</f>
        <v>1.317185352E-4</v>
      </c>
      <c r="W26">
        <f>SUMIFS('EPA Export Aggregation'!Z:Z,'EPA Export Aggregation'!$A:$A,$B26,'EPA Export Aggregation'!$D:$D,$A$1)*IF($A26="CH4",About!$D$58,IF($A26="N2O",About!$D$59,1))</f>
        <v>2.2127412630000001E-4</v>
      </c>
      <c r="X26">
        <f>SUMIFS('EPA Export Aggregation'!AA:AA,'EPA Export Aggregation'!$A:$A,$B26,'EPA Export Aggregation'!$D:$D,$A$1)*IF($A26="CH4",About!$D$58,IF($A26="N2O",About!$D$59,1))</f>
        <v>1.9546734280000001E-4</v>
      </c>
      <c r="Y26">
        <f>SUMIFS('EPA Export Aggregation'!AB:AB,'EPA Export Aggregation'!$A:$A,$B26,'EPA Export Aggregation'!$D:$D,$A$1)*IF($A26="CH4",About!$D$58,IF($A26="N2O",About!$D$59,1))</f>
        <v>1.6479911469999999E-4</v>
      </c>
      <c r="Z26">
        <f>SUMIFS('EPA Export Aggregation'!AC:AC,'EPA Export Aggregation'!$A:$A,$B26,'EPA Export Aggregation'!$D:$D,$A$1)*IF($A26="CH4",About!$D$58,IF($A26="N2O",About!$D$59,1))</f>
        <v>1.9409403889999999E-4</v>
      </c>
      <c r="AA26">
        <f>SUMIFS('EPA Export Aggregation'!AD:AD,'EPA Export Aggregation'!$A:$A,$B26,'EPA Export Aggregation'!$D:$D,$A$1)*IF($A26="CH4",About!$D$58,IF($A26="N2O",About!$D$59,1))</f>
        <v>2.03988352E-4</v>
      </c>
      <c r="AB26">
        <f>SUMIFS('EPA Export Aggregation'!AE:AE,'EPA Export Aggregation'!$A:$A,$B26,'EPA Export Aggregation'!$D:$D,$A$1)*IF($A26="CH4",About!$D$58,IF($A26="N2O",About!$D$59,1))</f>
        <v>2.2218209040000001E-4</v>
      </c>
      <c r="AC26">
        <f>SUMIFS('EPA Export Aggregation'!AF:AF,'EPA Export Aggregation'!$A:$A,$B26,'EPA Export Aggregation'!$D:$D,$A$1)*IF($A26="CH4",About!$D$58,IF($A26="N2O",About!$D$59,1))</f>
        <v>2.064523993E-4</v>
      </c>
      <c r="AD26">
        <f>SUMIFS('EPA Export Aggregation'!AG:AG,'EPA Export Aggregation'!$A:$A,$B26,'EPA Export Aggregation'!$D:$D,$A$1)*IF($A26="CH4",About!$D$58,IF($A26="N2O",About!$D$59,1))</f>
        <v>2.3884638469999999E-4</v>
      </c>
      <c r="AE26">
        <f>SUMIFS('EPA Export Aggregation'!AH:AH,'EPA Export Aggregation'!$A:$A,$B26,'EPA Export Aggregation'!$D:$D,$A$1)*IF($A26="CH4",About!$D$58,IF($A26="N2O",About!$D$59,1))</f>
        <v>2.4660346659999998E-4</v>
      </c>
      <c r="AF26">
        <f>SUMIFS('EPA Export Aggregation'!AI:AI,'EPA Export Aggregation'!$A:$A,$B26,'EPA Export Aggregation'!$D:$D,$A$1)*IF($A26="CH4",About!$D$58,IF($A26="N2O",About!$D$59,1))</f>
        <v>2.239755509E-4</v>
      </c>
      <c r="AG26">
        <f>SUMIFS('EPA Export Aggregation'!AJ:AJ,'EPA Export Aggregation'!$A:$A,$B26,'EPA Export Aggregation'!$D:$D,$A$1)*IF($A26="CH4",About!$D$58,IF($A26="N2O",About!$D$59,1))</f>
        <v>1.6553612740000001E-4</v>
      </c>
      <c r="AH26">
        <f>SUMIFS('EPA Export Aggregation'!AK:AK,'EPA Export Aggregation'!$A:$A,$B26,'EPA Export Aggregation'!$D:$D,$A$1)*IF($A26="CH4",About!$D$58,IF($A26="N2O",About!$D$59,1))</f>
        <v>2.146573652E-4</v>
      </c>
    </row>
    <row r="27" spans="1:34" x14ac:dyDescent="0.75">
      <c r="A27" s="419" t="s">
        <v>2220</v>
      </c>
      <c r="B27" s="392"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2.5965505415099999E-2</v>
      </c>
      <c r="D29">
        <f>SUMIFS('EPA Export Aggregation'!G:G,'EPA Export Aggregation'!$A:$A,$B29,'EPA Export Aggregation'!$D:$D,$A$1)*IF($A29="CH4",About!$D$58,IF($A29="N2O",About!$D$59,1))</f>
        <v>2.7459228484400001E-2</v>
      </c>
      <c r="E29">
        <f>SUMIFS('EPA Export Aggregation'!H:H,'EPA Export Aggregation'!$A:$A,$B29,'EPA Export Aggregation'!$D:$D,$A$1)*IF($A29="CH4",About!$D$58,IF($A29="N2O",About!$D$59,1))</f>
        <v>2.6503034199700001E-2</v>
      </c>
      <c r="F29">
        <f>SUMIFS('EPA Export Aggregation'!I:I,'EPA Export Aggregation'!$A:$A,$B29,'EPA Export Aggregation'!$D:$D,$A$1)*IF($A29="CH4",About!$D$58,IF($A29="N2O",About!$D$59,1))</f>
        <v>2.6347729511299999E-2</v>
      </c>
      <c r="G29">
        <f>SUMIFS('EPA Export Aggregation'!J:J,'EPA Export Aggregation'!$A:$A,$B29,'EPA Export Aggregation'!$D:$D,$A$1)*IF($A29="CH4",About!$D$58,IF($A29="N2O",About!$D$59,1))</f>
        <v>2.6379322707699999E-2</v>
      </c>
      <c r="H29">
        <f>SUMIFS('EPA Export Aggregation'!K:K,'EPA Export Aggregation'!$A:$A,$B29,'EPA Export Aggregation'!$D:$D,$A$1)*IF($A29="CH4",About!$D$58,IF($A29="N2O",About!$D$59,1))</f>
        <v>2.5650948115800001E-2</v>
      </c>
      <c r="I29">
        <f>SUMIFS('EPA Export Aggregation'!L:L,'EPA Export Aggregation'!$A:$A,$B29,'EPA Export Aggregation'!$D:$D,$A$1)*IF($A29="CH4",About!$D$58,IF($A29="N2O",About!$D$59,1))</f>
        <v>2.4607073453700001E-2</v>
      </c>
      <c r="J29">
        <f>SUMIFS('EPA Export Aggregation'!M:M,'EPA Export Aggregation'!$A:$A,$B29,'EPA Export Aggregation'!$D:$D,$A$1)*IF($A29="CH4",About!$D$58,IF($A29="N2O",About!$D$59,1))</f>
        <v>2.6499297517599999E-2</v>
      </c>
      <c r="K29">
        <f>SUMIFS('EPA Export Aggregation'!N:N,'EPA Export Aggregation'!$A:$A,$B29,'EPA Export Aggregation'!$D:$D,$A$1)*IF($A29="CH4",About!$D$58,IF($A29="N2O",About!$D$59,1))</f>
        <v>2.45790369749E-2</v>
      </c>
      <c r="L29">
        <f>SUMIFS('EPA Export Aggregation'!O:O,'EPA Export Aggregation'!$A:$A,$B29,'EPA Export Aggregation'!$D:$D,$A$1)*IF($A29="CH4",About!$D$58,IF($A29="N2O",About!$D$59,1))</f>
        <v>2.3251002607099999E-2</v>
      </c>
      <c r="M29">
        <f>SUMIFS('EPA Export Aggregation'!P:P,'EPA Export Aggregation'!$A:$A,$B29,'EPA Export Aggregation'!$D:$D,$A$1)*IF($A29="CH4",About!$D$58,IF($A29="N2O",About!$D$59,1))</f>
        <v>2.5709317916999999E-2</v>
      </c>
      <c r="N29">
        <f>SUMIFS('EPA Export Aggregation'!Q:Q,'EPA Export Aggregation'!$A:$A,$B29,'EPA Export Aggregation'!$D:$D,$A$1)*IF($A29="CH4",About!$D$58,IF($A29="N2O",About!$D$59,1))</f>
        <v>2.8213222054900001E-2</v>
      </c>
      <c r="O29">
        <f>SUMIFS('EPA Export Aggregation'!R:R,'EPA Export Aggregation'!$A:$A,$B29,'EPA Export Aggregation'!$D:$D,$A$1)*IF($A29="CH4",About!$D$58,IF($A29="N2O",About!$D$59,1))</f>
        <v>2.77049662643E-2</v>
      </c>
      <c r="P29">
        <f>SUMIFS('EPA Export Aggregation'!S:S,'EPA Export Aggregation'!$A:$A,$B29,'EPA Export Aggregation'!$D:$D,$A$1)*IF($A29="CH4",About!$D$58,IF($A29="N2O",About!$D$59,1))</f>
        <v>2.8881543112299998E-2</v>
      </c>
      <c r="Q29">
        <f>SUMIFS('EPA Export Aggregation'!T:T,'EPA Export Aggregation'!$A:$A,$B29,'EPA Export Aggregation'!$D:$D,$A$1)*IF($A29="CH4",About!$D$58,IF($A29="N2O",About!$D$59,1))</f>
        <v>3.2344420205899997E-2</v>
      </c>
      <c r="R29">
        <f>SUMIFS('EPA Export Aggregation'!U:U,'EPA Export Aggregation'!$A:$A,$B29,'EPA Export Aggregation'!$D:$D,$A$1)*IF($A29="CH4",About!$D$58,IF($A29="N2O",About!$D$59,1))</f>
        <v>3.4546784008999999E-2</v>
      </c>
      <c r="S29">
        <f>SUMIFS('EPA Export Aggregation'!V:V,'EPA Export Aggregation'!$A:$A,$B29,'EPA Export Aggregation'!$D:$D,$A$1)*IF($A29="CH4",About!$D$58,IF($A29="N2O",About!$D$59,1))</f>
        <v>3.5014565613299999E-2</v>
      </c>
      <c r="T29">
        <f>SUMIFS('EPA Export Aggregation'!W:W,'EPA Export Aggregation'!$A:$A,$B29,'EPA Export Aggregation'!$D:$D,$A$1)*IF($A29="CH4",About!$D$58,IF($A29="N2O",About!$D$59,1))</f>
        <v>4.31326060666E-2</v>
      </c>
      <c r="U29">
        <f>SUMIFS('EPA Export Aggregation'!X:X,'EPA Export Aggregation'!$A:$A,$B29,'EPA Export Aggregation'!$D:$D,$A$1)*IF($A29="CH4",About!$D$58,IF($A29="N2O",About!$D$59,1))</f>
        <v>4.4556926265100001E-2</v>
      </c>
      <c r="V29">
        <f>SUMIFS('EPA Export Aggregation'!Y:Y,'EPA Export Aggregation'!$A:$A,$B29,'EPA Export Aggregation'!$D:$D,$A$1)*IF($A29="CH4",About!$D$58,IF($A29="N2O",About!$D$59,1))</f>
        <v>4.4479835553699998E-2</v>
      </c>
      <c r="W29">
        <f>SUMIFS('EPA Export Aggregation'!Z:Z,'EPA Export Aggregation'!$A:$A,$B29,'EPA Export Aggregation'!$D:$D,$A$1)*IF($A29="CH4",About!$D$58,IF($A29="N2O",About!$D$59,1))</f>
        <v>4.3951962960099997E-2</v>
      </c>
      <c r="X29">
        <f>SUMIFS('EPA Export Aggregation'!AA:AA,'EPA Export Aggregation'!$A:$A,$B29,'EPA Export Aggregation'!$D:$D,$A$1)*IF($A29="CH4",About!$D$58,IF($A29="N2O",About!$D$59,1))</f>
        <v>4.5842902394399997E-2</v>
      </c>
      <c r="Y29">
        <f>SUMIFS('EPA Export Aggregation'!AB:AB,'EPA Export Aggregation'!$A:$A,$B29,'EPA Export Aggregation'!$D:$D,$A$1)*IF($A29="CH4",About!$D$58,IF($A29="N2O",About!$D$59,1))</f>
        <v>5.0128791332400002E-2</v>
      </c>
      <c r="Z29">
        <f>SUMIFS('EPA Export Aggregation'!AC:AC,'EPA Export Aggregation'!$A:$A,$B29,'EPA Export Aggregation'!$D:$D,$A$1)*IF($A29="CH4",About!$D$58,IF($A29="N2O",About!$D$59,1))</f>
        <v>5.4166749555599997E-2</v>
      </c>
      <c r="AA29">
        <f>SUMIFS('EPA Export Aggregation'!AD:AD,'EPA Export Aggregation'!$A:$A,$B29,'EPA Export Aggregation'!$D:$D,$A$1)*IF($A29="CH4",About!$D$58,IF($A29="N2O",About!$D$59,1))</f>
        <v>5.31988394903E-2</v>
      </c>
      <c r="AB29">
        <f>SUMIFS('EPA Export Aggregation'!AE:AE,'EPA Export Aggregation'!$A:$A,$B29,'EPA Export Aggregation'!$D:$D,$A$1)*IF($A29="CH4",About!$D$58,IF($A29="N2O",About!$D$59,1))</f>
        <v>4.8851471233400001E-2</v>
      </c>
      <c r="AC29">
        <f>SUMIFS('EPA Export Aggregation'!AF:AF,'EPA Export Aggregation'!$A:$A,$B29,'EPA Export Aggregation'!$D:$D,$A$1)*IF($A29="CH4",About!$D$58,IF($A29="N2O",About!$D$59,1))</f>
        <v>2.8909322786600002E-2</v>
      </c>
      <c r="AD29">
        <f>SUMIFS('EPA Export Aggregation'!AG:AG,'EPA Export Aggregation'!$A:$A,$B29,'EPA Export Aggregation'!$D:$D,$A$1)*IF($A29="CH4",About!$D$58,IF($A29="N2O",About!$D$59,1))</f>
        <v>2.8977760553500001E-2</v>
      </c>
      <c r="AE29">
        <f>SUMIFS('EPA Export Aggregation'!AH:AH,'EPA Export Aggregation'!$A:$A,$B29,'EPA Export Aggregation'!$D:$D,$A$1)*IF($A29="CH4",About!$D$58,IF($A29="N2O",About!$D$59,1))</f>
        <v>3.9674485990400001E-2</v>
      </c>
      <c r="AF29">
        <f>SUMIFS('EPA Export Aggregation'!AI:AI,'EPA Export Aggregation'!$A:$A,$B29,'EPA Export Aggregation'!$D:$D,$A$1)*IF($A29="CH4",About!$D$58,IF($A29="N2O",About!$D$59,1))</f>
        <v>4.3709422726000001E-2</v>
      </c>
      <c r="AG29">
        <f>SUMIFS('EPA Export Aggregation'!AJ:AJ,'EPA Export Aggregation'!$A:$A,$B29,'EPA Export Aggregation'!$D:$D,$A$1)*IF($A29="CH4",About!$D$58,IF($A29="N2O",About!$D$59,1))</f>
        <v>2.5927972191100001E-2</v>
      </c>
      <c r="AH29">
        <f>SUMIFS('EPA Export Aggregation'!AK:AK,'EPA Export Aggregation'!$A:$A,$B29,'EPA Export Aggregation'!$D:$D,$A$1)*IF($A29="CH4",About!$D$58,IF($A29="N2O",About!$D$59,1))</f>
        <v>2.4929302161800001E-2</v>
      </c>
    </row>
    <row r="30" spans="1:34" x14ac:dyDescent="0.75">
      <c r="A30" s="419" t="s">
        <v>2220</v>
      </c>
      <c r="B30" s="392" t="s">
        <v>4190</v>
      </c>
      <c r="C30">
        <f>SUMIFS('EPA Export Aggregation'!F:F,'EPA Export Aggregation'!$A:$A,$B30,'EPA Export Aggregation'!$D:$D,$A$1)*IF($A30="CH4",About!$D$58,IF($A30="N2O",About!$D$59,1))</f>
        <v>1.5301888999999999E-6</v>
      </c>
      <c r="D30">
        <f>SUMIFS('EPA Export Aggregation'!G:G,'EPA Export Aggregation'!$A:$A,$B30,'EPA Export Aggregation'!$D:$D,$A$1)*IF($A30="CH4",About!$D$58,IF($A30="N2O",About!$D$59,1))</f>
        <v>1.5123915999999999E-6</v>
      </c>
      <c r="E30">
        <f>SUMIFS('EPA Export Aggregation'!H:H,'EPA Export Aggregation'!$A:$A,$B30,'EPA Export Aggregation'!$D:$D,$A$1)*IF($A30="CH4",About!$D$58,IF($A30="N2O",About!$D$59,1))</f>
        <v>1.5005498000000001E-6</v>
      </c>
      <c r="F30">
        <f>SUMIFS('EPA Export Aggregation'!I:I,'EPA Export Aggregation'!$A:$A,$B30,'EPA Export Aggregation'!$D:$D,$A$1)*IF($A30="CH4",About!$D$58,IF($A30="N2O",About!$D$59,1))</f>
        <v>1.4884718999999999E-6</v>
      </c>
      <c r="G30">
        <f>SUMIFS('EPA Export Aggregation'!J:J,'EPA Export Aggregation'!$A:$A,$B30,'EPA Export Aggregation'!$D:$D,$A$1)*IF($A30="CH4",About!$D$58,IF($A30="N2O",About!$D$59,1))</f>
        <v>1.4643695E-6</v>
      </c>
      <c r="H30">
        <f>SUMIFS('EPA Export Aggregation'!K:K,'EPA Export Aggregation'!$A:$A,$B30,'EPA Export Aggregation'!$D:$D,$A$1)*IF($A30="CH4",About!$D$58,IF($A30="N2O",About!$D$59,1))</f>
        <v>1.4421846E-6</v>
      </c>
      <c r="I30">
        <f>SUMIFS('EPA Export Aggregation'!L:L,'EPA Export Aggregation'!$A:$A,$B30,'EPA Export Aggregation'!$D:$D,$A$1)*IF($A30="CH4",About!$D$58,IF($A30="N2O",About!$D$59,1))</f>
        <v>1.4252895E-6</v>
      </c>
      <c r="J30">
        <f>SUMIFS('EPA Export Aggregation'!M:M,'EPA Export Aggregation'!$A:$A,$B30,'EPA Export Aggregation'!$D:$D,$A$1)*IF($A30="CH4",About!$D$58,IF($A30="N2O",About!$D$59,1))</f>
        <v>1.4057393E-6</v>
      </c>
      <c r="K30">
        <f>SUMIFS('EPA Export Aggregation'!N:N,'EPA Export Aggregation'!$A:$A,$B30,'EPA Export Aggregation'!$D:$D,$A$1)*IF($A30="CH4",About!$D$58,IF($A30="N2O",About!$D$59,1))</f>
        <v>1.3906331000000001E-6</v>
      </c>
      <c r="L30">
        <f>SUMIFS('EPA Export Aggregation'!O:O,'EPA Export Aggregation'!$A:$A,$B30,'EPA Export Aggregation'!$D:$D,$A$1)*IF($A30="CH4",About!$D$58,IF($A30="N2O",About!$D$59,1))</f>
        <v>1.3659918E-6</v>
      </c>
      <c r="M30">
        <f>SUMIFS('EPA Export Aggregation'!P:P,'EPA Export Aggregation'!$A:$A,$B30,'EPA Export Aggregation'!$D:$D,$A$1)*IF($A30="CH4",About!$D$58,IF($A30="N2O",About!$D$59,1))</f>
        <v>1.3933233000000001E-6</v>
      </c>
      <c r="N30">
        <f>SUMIFS('EPA Export Aggregation'!Q:Q,'EPA Export Aggregation'!$A:$A,$B30,'EPA Export Aggregation'!$D:$D,$A$1)*IF($A30="CH4",About!$D$58,IF($A30="N2O",About!$D$59,1))</f>
        <v>1.3597878000000001E-6</v>
      </c>
      <c r="O30">
        <f>SUMIFS('EPA Export Aggregation'!R:R,'EPA Export Aggregation'!$A:$A,$B30,'EPA Export Aggregation'!$D:$D,$A$1)*IF($A30="CH4",About!$D$58,IF($A30="N2O",About!$D$59,1))</f>
        <v>1.3330982E-6</v>
      </c>
      <c r="P30">
        <f>SUMIFS('EPA Export Aggregation'!S:S,'EPA Export Aggregation'!$A:$A,$B30,'EPA Export Aggregation'!$D:$D,$A$1)*IF($A30="CH4",About!$D$58,IF($A30="N2O",About!$D$59,1))</f>
        <v>1.3021962999999999E-6</v>
      </c>
      <c r="Q30">
        <f>SUMIFS('EPA Export Aggregation'!T:T,'EPA Export Aggregation'!$A:$A,$B30,'EPA Export Aggregation'!$D:$D,$A$1)*IF($A30="CH4",About!$D$58,IF($A30="N2O",About!$D$59,1))</f>
        <v>1.267479E-6</v>
      </c>
      <c r="R30">
        <f>SUMIFS('EPA Export Aggregation'!U:U,'EPA Export Aggregation'!$A:$A,$B30,'EPA Export Aggregation'!$D:$D,$A$1)*IF($A30="CH4",About!$D$58,IF($A30="N2O",About!$D$59,1))</f>
        <v>1.2338609999999999E-6</v>
      </c>
      <c r="S30">
        <f>SUMIFS('EPA Export Aggregation'!V:V,'EPA Export Aggregation'!$A:$A,$B30,'EPA Export Aggregation'!$D:$D,$A$1)*IF($A30="CH4",About!$D$58,IF($A30="N2O",About!$D$59,1))</f>
        <v>1.2152736E-6</v>
      </c>
      <c r="T30">
        <f>SUMIFS('EPA Export Aggregation'!W:W,'EPA Export Aggregation'!$A:$A,$B30,'EPA Export Aggregation'!$D:$D,$A$1)*IF($A30="CH4",About!$D$58,IF($A30="N2O",About!$D$59,1))</f>
        <v>1.1860891E-6</v>
      </c>
      <c r="U30">
        <f>SUMIFS('EPA Export Aggregation'!X:X,'EPA Export Aggregation'!$A:$A,$B30,'EPA Export Aggregation'!$D:$D,$A$1)*IF($A30="CH4",About!$D$58,IF($A30="N2O",About!$D$59,1))</f>
        <v>1.1617105E-6</v>
      </c>
      <c r="V30">
        <f>SUMIFS('EPA Export Aggregation'!Y:Y,'EPA Export Aggregation'!$A:$A,$B30,'EPA Export Aggregation'!$D:$D,$A$1)*IF($A30="CH4",About!$D$58,IF($A30="N2O",About!$D$59,1))</f>
        <v>1.1272436999999999E-6</v>
      </c>
      <c r="W30">
        <f>SUMIFS('EPA Export Aggregation'!Z:Z,'EPA Export Aggregation'!$A:$A,$B30,'EPA Export Aggregation'!$D:$D,$A$1)*IF($A30="CH4",About!$D$58,IF($A30="N2O",About!$D$59,1))</f>
        <v>1.1426224E-6</v>
      </c>
      <c r="X30">
        <f>SUMIFS('EPA Export Aggregation'!AA:AA,'EPA Export Aggregation'!$A:$A,$B30,'EPA Export Aggregation'!$D:$D,$A$1)*IF($A30="CH4",About!$D$58,IF($A30="N2O",About!$D$59,1))</f>
        <v>1.1097717E-6</v>
      </c>
      <c r="Y30">
        <f>SUMIFS('EPA Export Aggregation'!AB:AB,'EPA Export Aggregation'!$A:$A,$B30,'EPA Export Aggregation'!$D:$D,$A$1)*IF($A30="CH4",About!$D$58,IF($A30="N2O",About!$D$59,1))</f>
        <v>1.0753894999999999E-6</v>
      </c>
      <c r="Z30">
        <f>SUMIFS('EPA Export Aggregation'!AC:AC,'EPA Export Aggregation'!$A:$A,$B30,'EPA Export Aggregation'!$D:$D,$A$1)*IF($A30="CH4",About!$D$58,IF($A30="N2O",About!$D$59,1))</f>
        <v>1.0686485999999999E-6</v>
      </c>
      <c r="AA30">
        <f>SUMIFS('EPA Export Aggregation'!AD:AD,'EPA Export Aggregation'!$A:$A,$B30,'EPA Export Aggregation'!$D:$D,$A$1)*IF($A30="CH4",About!$D$58,IF($A30="N2O",About!$D$59,1))</f>
        <v>1.0304995E-6</v>
      </c>
      <c r="AB30">
        <f>SUMIFS('EPA Export Aggregation'!AE:AE,'EPA Export Aggregation'!$A:$A,$B30,'EPA Export Aggregation'!$D:$D,$A$1)*IF($A30="CH4",About!$D$58,IF($A30="N2O",About!$D$59,1))</f>
        <v>9.9248449999999992E-7</v>
      </c>
      <c r="AC30">
        <f>SUMIFS('EPA Export Aggregation'!AF:AF,'EPA Export Aggregation'!$A:$A,$B30,'EPA Export Aggregation'!$D:$D,$A$1)*IF($A30="CH4",About!$D$58,IF($A30="N2O",About!$D$59,1))</f>
        <v>9.7626620000000008E-7</v>
      </c>
      <c r="AD30">
        <f>SUMIFS('EPA Export Aggregation'!AG:AG,'EPA Export Aggregation'!$A:$A,$B30,'EPA Export Aggregation'!$D:$D,$A$1)*IF($A30="CH4",About!$D$58,IF($A30="N2O",About!$D$59,1))</f>
        <v>9.3377740000000003E-7</v>
      </c>
      <c r="AE30">
        <f>SUMIFS('EPA Export Aggregation'!AH:AH,'EPA Export Aggregation'!$A:$A,$B30,'EPA Export Aggregation'!$D:$D,$A$1)*IF($A30="CH4",About!$D$58,IF($A30="N2O",About!$D$59,1))</f>
        <v>8.8596260000000004E-7</v>
      </c>
      <c r="AF30">
        <f>SUMIFS('EPA Export Aggregation'!AI:AI,'EPA Export Aggregation'!$A:$A,$B30,'EPA Export Aggregation'!$D:$D,$A$1)*IF($A30="CH4",About!$D$58,IF($A30="N2O",About!$D$59,1))</f>
        <v>8.4138819999999997E-7</v>
      </c>
      <c r="AG30">
        <f>SUMIFS('EPA Export Aggregation'!AJ:AJ,'EPA Export Aggregation'!$A:$A,$B30,'EPA Export Aggregation'!$D:$D,$A$1)*IF($A30="CH4",About!$D$58,IF($A30="N2O",About!$D$59,1))</f>
        <v>7.9212999999999999E-7</v>
      </c>
      <c r="AH30">
        <f>SUMIFS('EPA Export Aggregation'!AK:AK,'EPA Export Aggregation'!$A:$A,$B30,'EPA Export Aggregation'!$D:$D,$A$1)*IF($A30="CH4",About!$D$58,IF($A30="N2O",About!$D$59,1))</f>
        <v>7.9212999999999999E-7</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9" t="s">
        <v>2220</v>
      </c>
      <c r="B33" s="392"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20">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20">
        <f>SUMIFS('EPA Export Aggregation'!R:R,'EPA Export Aggregation'!$A:$A,$B33,'EPA Export Aggregation'!$D:$D,$A$1)*IF($A33="CH4",About!$D$58,IF($A33="N2O",About!$D$59,1))</f>
        <v>0</v>
      </c>
      <c r="P33" s="420">
        <f>SUMIFS('EPA Export Aggregation'!S:S,'EPA Export Aggregation'!$A:$A,$B33,'EPA Export Aggregation'!$D:$D,$A$1)*IF($A33="CH4",About!$D$58,IF($A33="N2O",About!$D$59,1))</f>
        <v>0</v>
      </c>
      <c r="Q33">
        <f>SUMIFS('EPA Export Aggregation'!T:T,'EPA Export Aggregation'!$A:$A,$B33,'EPA Export Aggregation'!$D:$D,$A$1)*IF($A33="CH4",About!$D$58,IF($A33="N2O",About!$D$59,1))</f>
        <v>0</v>
      </c>
      <c r="R33" s="420">
        <f>SUMIFS('EPA Export Aggregation'!U:U,'EPA Export Aggregation'!$A:$A,$B33,'EPA Export Aggregation'!$D:$D,$A$1)*IF($A33="CH4",About!$D$58,IF($A33="N2O",About!$D$59,1))</f>
        <v>0</v>
      </c>
      <c r="S33" s="420">
        <f>SUMIFS('EPA Export Aggregation'!V:V,'EPA Export Aggregation'!$A:$A,$B33,'EPA Export Aggregation'!$D:$D,$A$1)*IF($A33="CH4",About!$D$58,IF($A33="N2O",About!$D$59,1))</f>
        <v>0</v>
      </c>
      <c r="T33" s="420">
        <f>SUMIFS('EPA Export Aggregation'!W:W,'EPA Export Aggregation'!$A:$A,$B33,'EPA Export Aggregation'!$D:$D,$A$1)*IF($A33="CH4",About!$D$58,IF($A33="N2O",About!$D$59,1))</f>
        <v>0</v>
      </c>
      <c r="U33">
        <f>SUMIFS('EPA Export Aggregation'!X:X,'EPA Export Aggregation'!$A:$A,$B33,'EPA Export Aggregation'!$D:$D,$A$1)*IF($A33="CH4",About!$D$58,IF($A33="N2O",About!$D$59,1))</f>
        <v>0</v>
      </c>
      <c r="V33" s="420">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20">
        <f>SUMIFS('EPA Export Aggregation'!AB:AB,'EPA Export Aggregation'!$A:$A,$B33,'EPA Export Aggregation'!$D:$D,$A$1)*IF($A33="CH4",About!$D$58,IF($A33="N2O",About!$D$59,1))</f>
        <v>0</v>
      </c>
      <c r="Z33">
        <f>SUMIFS('EPA Export Aggregation'!AC:AC,'EPA Export Aggregation'!$A:$A,$B33,'EPA Export Aggregation'!$D:$D,$A$1)*IF($A33="CH4",About!$D$58,IF($A33="N2O",About!$D$59,1))</f>
        <v>0</v>
      </c>
      <c r="AA33" s="420">
        <f>SUMIFS('EPA Export Aggregation'!AD:AD,'EPA Export Aggregation'!$A:$A,$B33,'EPA Export Aggregation'!$D:$D,$A$1)*IF($A33="CH4",About!$D$58,IF($A33="N2O",About!$D$59,1))</f>
        <v>0</v>
      </c>
      <c r="AB33" s="420">
        <f>SUMIFS('EPA Export Aggregation'!AE:AE,'EPA Export Aggregation'!$A:$A,$B33,'EPA Export Aggregation'!$D:$D,$A$1)*IF($A33="CH4",About!$D$58,IF($A33="N2O",About!$D$59,1))</f>
        <v>0</v>
      </c>
      <c r="AC33" s="420">
        <f>SUMIFS('EPA Export Aggregation'!AF:AF,'EPA Export Aggregation'!$A:$A,$B33,'EPA Export Aggregation'!$D:$D,$A$1)*IF($A33="CH4",About!$D$58,IF($A33="N2O",About!$D$59,1))</f>
        <v>0</v>
      </c>
      <c r="AD33" s="420">
        <f>SUMIFS('EPA Export Aggregation'!AG:AG,'EPA Export Aggregation'!$A:$A,$B33,'EPA Export Aggregation'!$D:$D,$A$1)*IF($A33="CH4",About!$D$58,IF($A33="N2O",About!$D$59,1))</f>
        <v>0</v>
      </c>
      <c r="AE33" s="420">
        <f>SUMIFS('EPA Export Aggregation'!AH:AH,'EPA Export Aggregation'!$A:$A,$B33,'EPA Export Aggregation'!$D:$D,$A$1)*IF($A33="CH4",About!$D$58,IF($A33="N2O",About!$D$59,1))</f>
        <v>0</v>
      </c>
      <c r="AF33" s="420">
        <f>SUMIFS('EPA Export Aggregation'!AI:AI,'EPA Export Aggregation'!$A:$A,$B33,'EPA Export Aggregation'!$D:$D,$A$1)*IF($A33="CH4",About!$D$58,IF($A33="N2O",About!$D$59,1))</f>
        <v>5.1577483826199998E-2</v>
      </c>
      <c r="AG33" s="420">
        <f>SUMIFS('EPA Export Aggregation'!AJ:AJ,'EPA Export Aggregation'!$A:$A,$B33,'EPA Export Aggregation'!$D:$D,$A$1)*IF($A33="CH4",About!$D$58,IF($A33="N2O",About!$D$59,1))</f>
        <v>0</v>
      </c>
      <c r="AH33" s="420">
        <f>SUMIFS('EPA Export Aggregation'!AK:AK,'EPA Export Aggregation'!$A:$A,$B33,'EPA Export Aggregation'!$D:$D,$A$1)*IF($A33="CH4",About!$D$58,IF($A33="N2O",About!$D$59,1))</f>
        <v>0</v>
      </c>
    </row>
    <row r="34" spans="1:34" x14ac:dyDescent="0.75">
      <c r="A34" s="419" t="s">
        <v>2220</v>
      </c>
      <c r="B34" s="392" t="s">
        <v>4161</v>
      </c>
      <c r="C34">
        <f>SUMIFS('EPA Export Aggregation'!F:F,'EPA Export Aggregation'!$A:$A,$B34,'EPA Export Aggregation'!$D:$D,$A$1)*IF($A34="CH4",About!$D$58,IF($A34="N2O",About!$D$59,1))</f>
        <v>0.10835138177750001</v>
      </c>
      <c r="D34">
        <f>SUMIFS('EPA Export Aggregation'!G:G,'EPA Export Aggregation'!$A:$A,$B34,'EPA Export Aggregation'!$D:$D,$A$1)*IF($A34="CH4",About!$D$58,IF($A34="N2O",About!$D$59,1))</f>
        <v>0.1129441374097</v>
      </c>
      <c r="E34">
        <f>SUMIFS('EPA Export Aggregation'!H:H,'EPA Export Aggregation'!$A:$A,$B34,'EPA Export Aggregation'!$D:$D,$A$1)*IF($A34="CH4",About!$D$58,IF($A34="N2O",About!$D$59,1))</f>
        <v>0.10912657159270001</v>
      </c>
      <c r="F34">
        <f>SUMIFS('EPA Export Aggregation'!I:I,'EPA Export Aggregation'!$A:$A,$B34,'EPA Export Aggregation'!$D:$D,$A$1)*IF($A34="CH4",About!$D$58,IF($A34="N2O",About!$D$59,1))</f>
        <v>0.1242150908706</v>
      </c>
      <c r="G34">
        <f>SUMIFS('EPA Export Aggregation'!J:J,'EPA Export Aggregation'!$A:$A,$B34,'EPA Export Aggregation'!$D:$D,$A$1)*IF($A34="CH4",About!$D$58,IF($A34="N2O",About!$D$59,1))</f>
        <v>0.1162511307871</v>
      </c>
      <c r="H34">
        <f>SUMIFS('EPA Export Aggregation'!K:K,'EPA Export Aggregation'!$A:$A,$B34,'EPA Export Aggregation'!$D:$D,$A$1)*IF($A34="CH4",About!$D$58,IF($A34="N2O",About!$D$59,1))</f>
        <v>9.0904230185400003E-2</v>
      </c>
      <c r="I34">
        <f>SUMIFS('EPA Export Aggregation'!L:L,'EPA Export Aggregation'!$A:$A,$B34,'EPA Export Aggregation'!$D:$D,$A$1)*IF($A34="CH4",About!$D$58,IF($A34="N2O",About!$D$59,1))</f>
        <v>8.8143466690899994E-2</v>
      </c>
      <c r="J34">
        <f>SUMIFS('EPA Export Aggregation'!M:M,'EPA Export Aggregation'!$A:$A,$B34,'EPA Export Aggregation'!$D:$D,$A$1)*IF($A34="CH4",About!$D$58,IF($A34="N2O",About!$D$59,1))</f>
        <v>0.10622420018750001</v>
      </c>
      <c r="K34">
        <f>SUMIFS('EPA Export Aggregation'!N:N,'EPA Export Aggregation'!$A:$A,$B34,'EPA Export Aggregation'!$D:$D,$A$1)*IF($A34="CH4",About!$D$58,IF($A34="N2O",About!$D$59,1))</f>
        <v>0.13072198155369999</v>
      </c>
      <c r="L34">
        <f>SUMIFS('EPA Export Aggregation'!O:O,'EPA Export Aggregation'!$A:$A,$B34,'EPA Export Aggregation'!$D:$D,$A$1)*IF($A34="CH4",About!$D$58,IF($A34="N2O",About!$D$59,1))</f>
        <v>0.17814579600229999</v>
      </c>
      <c r="M34">
        <f>SUMIFS('EPA Export Aggregation'!P:P,'EPA Export Aggregation'!$A:$A,$B34,'EPA Export Aggregation'!$D:$D,$A$1)*IF($A34="CH4",About!$D$58,IF($A34="N2O",About!$D$59,1))</f>
        <v>0.28581491898759998</v>
      </c>
      <c r="N34">
        <f>SUMIFS('EPA Export Aggregation'!Q:Q,'EPA Export Aggregation'!$A:$A,$B34,'EPA Export Aggregation'!$D:$D,$A$1)*IF($A34="CH4",About!$D$58,IF($A34="N2O",About!$D$59,1))</f>
        <v>0.30950161359579997</v>
      </c>
      <c r="O34">
        <f>SUMIFS('EPA Export Aggregation'!R:R,'EPA Export Aggregation'!$A:$A,$B34,'EPA Export Aggregation'!$D:$D,$A$1)*IF($A34="CH4",About!$D$58,IF($A34="N2O",About!$D$59,1))</f>
        <v>0.31954379497410001</v>
      </c>
      <c r="P34">
        <f>SUMIFS('EPA Export Aggregation'!S:S,'EPA Export Aggregation'!$A:$A,$B34,'EPA Export Aggregation'!$D:$D,$A$1)*IF($A34="CH4",About!$D$58,IF($A34="N2O",About!$D$59,1))</f>
        <v>0.42281294457039997</v>
      </c>
      <c r="Q34">
        <f>SUMIFS('EPA Export Aggregation'!T:T,'EPA Export Aggregation'!$A:$A,$B34,'EPA Export Aggregation'!$D:$D,$A$1)*IF($A34="CH4",About!$D$58,IF($A34="N2O",About!$D$59,1))</f>
        <v>0.43780731803200001</v>
      </c>
      <c r="R34">
        <f>SUMIFS('EPA Export Aggregation'!U:U,'EPA Export Aggregation'!$A:$A,$B34,'EPA Export Aggregation'!$D:$D,$A$1)*IF($A34="CH4",About!$D$58,IF($A34="N2O",About!$D$59,1))</f>
        <v>0.42452082022440002</v>
      </c>
      <c r="S34">
        <f>SUMIFS('EPA Export Aggregation'!V:V,'EPA Export Aggregation'!$A:$A,$B34,'EPA Export Aggregation'!$D:$D,$A$1)*IF($A34="CH4",About!$D$58,IF($A34="N2O",About!$D$59,1))</f>
        <v>0.46125165804829998</v>
      </c>
      <c r="T34">
        <f>SUMIFS('EPA Export Aggregation'!W:W,'EPA Export Aggregation'!$A:$A,$B34,'EPA Export Aggregation'!$D:$D,$A$1)*IF($A34="CH4",About!$D$58,IF($A34="N2O",About!$D$59,1))</f>
        <v>0.40014647409960002</v>
      </c>
      <c r="U34">
        <f>SUMIFS('EPA Export Aggregation'!X:X,'EPA Export Aggregation'!$A:$A,$B34,'EPA Export Aggregation'!$D:$D,$A$1)*IF($A34="CH4",About!$D$58,IF($A34="N2O",About!$D$59,1))</f>
        <v>0.36568758051349998</v>
      </c>
      <c r="V34">
        <f>SUMIFS('EPA Export Aggregation'!Y:Y,'EPA Export Aggregation'!$A:$A,$B34,'EPA Export Aggregation'!$D:$D,$A$1)*IF($A34="CH4",About!$D$58,IF($A34="N2O",About!$D$59,1))</f>
        <v>0.39799615954520001</v>
      </c>
      <c r="W34">
        <f>SUMIFS('EPA Export Aggregation'!Z:Z,'EPA Export Aggregation'!$A:$A,$B34,'EPA Export Aggregation'!$D:$D,$A$1)*IF($A34="CH4",About!$D$58,IF($A34="N2O",About!$D$59,1))</f>
        <v>0.42814707405730001</v>
      </c>
      <c r="X34">
        <f>SUMIFS('EPA Export Aggregation'!AA:AA,'EPA Export Aggregation'!$A:$A,$B34,'EPA Export Aggregation'!$D:$D,$A$1)*IF($A34="CH4",About!$D$58,IF($A34="N2O",About!$D$59,1))</f>
        <v>0.51465148918930004</v>
      </c>
      <c r="Y34">
        <f>SUMIFS('EPA Export Aggregation'!AB:AB,'EPA Export Aggregation'!$A:$A,$B34,'EPA Export Aggregation'!$D:$D,$A$1)*IF($A34="CH4",About!$D$58,IF($A34="N2O",About!$D$59,1))</f>
        <v>0.57127956103900002</v>
      </c>
      <c r="Z34">
        <f>SUMIFS('EPA Export Aggregation'!AC:AC,'EPA Export Aggregation'!$A:$A,$B34,'EPA Export Aggregation'!$D:$D,$A$1)*IF($A34="CH4",About!$D$58,IF($A34="N2O",About!$D$59,1))</f>
        <v>0.52367404916990001</v>
      </c>
      <c r="AA34">
        <f>SUMIFS('EPA Export Aggregation'!AD:AD,'EPA Export Aggregation'!$A:$A,$B34,'EPA Export Aggregation'!$D:$D,$A$1)*IF($A34="CH4",About!$D$58,IF($A34="N2O",About!$D$59,1))</f>
        <v>0.50632709607180004</v>
      </c>
      <c r="AB34">
        <f>SUMIFS('EPA Export Aggregation'!AE:AE,'EPA Export Aggregation'!$A:$A,$B34,'EPA Export Aggregation'!$D:$D,$A$1)*IF($A34="CH4",About!$D$58,IF($A34="N2O",About!$D$59,1))</f>
        <v>0.45865083879160001</v>
      </c>
      <c r="AC34">
        <f>SUMIFS('EPA Export Aggregation'!AF:AF,'EPA Export Aggregation'!$A:$A,$B34,'EPA Export Aggregation'!$D:$D,$A$1)*IF($A34="CH4",About!$D$58,IF($A34="N2O",About!$D$59,1))</f>
        <v>0.45864375493659998</v>
      </c>
      <c r="AD34">
        <f>SUMIFS('EPA Export Aggregation'!AG:AG,'EPA Export Aggregation'!$A:$A,$B34,'EPA Export Aggregation'!$D:$D,$A$1)*IF($A34="CH4",About!$D$58,IF($A34="N2O",About!$D$59,1))</f>
        <v>0.54182454341069997</v>
      </c>
      <c r="AE34">
        <f>SUMIFS('EPA Export Aggregation'!AH:AH,'EPA Export Aggregation'!$A:$A,$B34,'EPA Export Aggregation'!$D:$D,$A$1)*IF($A34="CH4",About!$D$58,IF($A34="N2O",About!$D$59,1))</f>
        <v>0.48504079998720001</v>
      </c>
      <c r="AF34">
        <f>SUMIFS('EPA Export Aggregation'!AI:AI,'EPA Export Aggregation'!$A:$A,$B34,'EPA Export Aggregation'!$D:$D,$A$1)*IF($A34="CH4",About!$D$58,IF($A34="N2O",About!$D$59,1))</f>
        <v>0.47208632088539998</v>
      </c>
      <c r="AG34">
        <f>SUMIFS('EPA Export Aggregation'!AJ:AJ,'EPA Export Aggregation'!$A:$A,$B34,'EPA Export Aggregation'!$D:$D,$A$1)*IF($A34="CH4",About!$D$58,IF($A34="N2O",About!$D$59,1))</f>
        <v>0.45913184178369998</v>
      </c>
      <c r="AH34">
        <f>SUMIFS('EPA Export Aggregation'!AK:AK,'EPA Export Aggregation'!$A:$A,$B34,'EPA Export Aggregation'!$D:$D,$A$1)*IF($A34="CH4",About!$D$58,IF($A34="N2O",About!$D$59,1))</f>
        <v>0.44617736268199998</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6.9510703580000005E-4</v>
      </c>
      <c r="D74">
        <f>SUMIFS('EPA Export Aggregation'!G:G,'EPA Export Aggregation'!$A:$A,$B74,'EPA Export Aggregation'!$D:$D,$A$1)*IF($A74="CH4",About!$D$58,IF($A74="N2O",About!$D$59,1))</f>
        <v>1.4569006620000001E-3</v>
      </c>
      <c r="E74">
        <f>SUMIFS('EPA Export Aggregation'!H:H,'EPA Export Aggregation'!$A:$A,$B74,'EPA Export Aggregation'!$D:$D,$A$1)*IF($A74="CH4",About!$D$58,IF($A74="N2O",About!$D$59,1))</f>
        <v>4.9387148636E-3</v>
      </c>
      <c r="F74">
        <f>SUMIFS('EPA Export Aggregation'!I:I,'EPA Export Aggregation'!$A:$A,$B74,'EPA Export Aggregation'!$D:$D,$A$1)*IF($A74="CH4",About!$D$58,IF($A74="N2O",About!$D$59,1))</f>
        <v>1.7172111078999998E-2</v>
      </c>
      <c r="G74">
        <f>SUMIFS('EPA Export Aggregation'!J:J,'EPA Export Aggregation'!$A:$A,$B74,'EPA Export Aggregation'!$D:$D,$A$1)*IF($A74="CH4",About!$D$58,IF($A74="N2O",About!$D$59,1))</f>
        <v>4.2398791081199996E-2</v>
      </c>
      <c r="H74">
        <f>SUMIFS('EPA Export Aggregation'!K:K,'EPA Export Aggregation'!$A:$A,$B74,'EPA Export Aggregation'!$D:$D,$A$1)*IF($A74="CH4",About!$D$58,IF($A74="N2O",About!$D$59,1))</f>
        <v>9.2694566794999989E-2</v>
      </c>
      <c r="I74">
        <f>SUMIFS('EPA Export Aggregation'!L:L,'EPA Export Aggregation'!$A:$A,$B74,'EPA Export Aggregation'!$D:$D,$A$1)*IF($A74="CH4",About!$D$58,IF($A74="N2O",About!$D$59,1))</f>
        <v>0.12861225280899999</v>
      </c>
      <c r="J74">
        <f>SUMIFS('EPA Export Aggregation'!M:M,'EPA Export Aggregation'!$A:$A,$B74,'EPA Export Aggregation'!$D:$D,$A$1)*IF($A74="CH4",About!$D$58,IF($A74="N2O",About!$D$59,1))</f>
        <v>0.1621448750319</v>
      </c>
      <c r="K74">
        <f>SUMIFS('EPA Export Aggregation'!N:N,'EPA Export Aggregation'!$A:$A,$B74,'EPA Export Aggregation'!$D:$D,$A$1)*IF($A74="CH4",About!$D$58,IF($A74="N2O",About!$D$59,1))</f>
        <v>0.1853560246947</v>
      </c>
      <c r="L74">
        <f>SUMIFS('EPA Export Aggregation'!O:O,'EPA Export Aggregation'!$A:$A,$B74,'EPA Export Aggregation'!$D:$D,$A$1)*IF($A74="CH4",About!$D$58,IF($A74="N2O",About!$D$59,1))</f>
        <v>0.21005058654530004</v>
      </c>
      <c r="M74">
        <f>SUMIFS('EPA Export Aggregation'!P:P,'EPA Export Aggregation'!$A:$A,$B74,'EPA Export Aggregation'!$D:$D,$A$1)*IF($A74="CH4",About!$D$58,IF($A74="N2O",About!$D$59,1))</f>
        <v>0.231459221238</v>
      </c>
      <c r="N74">
        <f>SUMIFS('EPA Export Aggregation'!Q:Q,'EPA Export Aggregation'!$A:$A,$B74,'EPA Export Aggregation'!$D:$D,$A$1)*IF($A74="CH4",About!$D$58,IF($A74="N2O",About!$D$59,1))</f>
        <v>0.25098081766020003</v>
      </c>
      <c r="O74">
        <f>SUMIFS('EPA Export Aggregation'!R:R,'EPA Export Aggregation'!$A:$A,$B74,'EPA Export Aggregation'!$D:$D,$A$1)*IF($A74="CH4",About!$D$58,IF($A74="N2O",About!$D$59,1))</f>
        <v>0.26430870826120001</v>
      </c>
      <c r="P74">
        <f>SUMIFS('EPA Export Aggregation'!S:S,'EPA Export Aggregation'!$A:$A,$B74,'EPA Export Aggregation'!$D:$D,$A$1)*IF($A74="CH4",About!$D$58,IF($A74="N2O",About!$D$59,1))</f>
        <v>0.27677743172210006</v>
      </c>
      <c r="Q74">
        <f>SUMIFS('EPA Export Aggregation'!T:T,'EPA Export Aggregation'!$A:$A,$B74,'EPA Export Aggregation'!$D:$D,$A$1)*IF($A74="CH4",About!$D$58,IF($A74="N2O",About!$D$59,1))</f>
        <v>0.28860489244049992</v>
      </c>
      <c r="R74">
        <f>SUMIFS('EPA Export Aggregation'!U:U,'EPA Export Aggregation'!$A:$A,$B74,'EPA Export Aggregation'!$D:$D,$A$1)*IF($A74="CH4",About!$D$58,IF($A74="N2O",About!$D$59,1))</f>
        <v>0.30128171801630005</v>
      </c>
      <c r="S74">
        <f>SUMIFS('EPA Export Aggregation'!V:V,'EPA Export Aggregation'!$A:$A,$B74,'EPA Export Aggregation'!$D:$D,$A$1)*IF($A74="CH4",About!$D$58,IF($A74="N2O",About!$D$59,1))</f>
        <v>0.32047903485310003</v>
      </c>
      <c r="T74">
        <f>SUMIFS('EPA Export Aggregation'!W:W,'EPA Export Aggregation'!$A:$A,$B74,'EPA Export Aggregation'!$D:$D,$A$1)*IF($A74="CH4",About!$D$58,IF($A74="N2O",About!$D$59,1))</f>
        <v>0.34259016464430009</v>
      </c>
      <c r="U74">
        <f>SUMIFS('EPA Export Aggregation'!X:X,'EPA Export Aggregation'!$A:$A,$B74,'EPA Export Aggregation'!$D:$D,$A$1)*IF($A74="CH4",About!$D$58,IF($A74="N2O",About!$D$59,1))</f>
        <v>0.36681645245780009</v>
      </c>
      <c r="V74">
        <f>SUMIFS('EPA Export Aggregation'!Y:Y,'EPA Export Aggregation'!$A:$A,$B74,'EPA Export Aggregation'!$D:$D,$A$1)*IF($A74="CH4",About!$D$58,IF($A74="N2O",About!$D$59,1))</f>
        <v>0.39187775140719999</v>
      </c>
      <c r="W74">
        <f>SUMIFS('EPA Export Aggregation'!Z:Z,'EPA Export Aggregation'!$A:$A,$B74,'EPA Export Aggregation'!$D:$D,$A$1)*IF($A74="CH4",About!$D$58,IF($A74="N2O",About!$D$59,1))</f>
        <v>0.43567391437229996</v>
      </c>
      <c r="X74">
        <f>SUMIFS('EPA Export Aggregation'!AA:AA,'EPA Export Aggregation'!$A:$A,$B74,'EPA Export Aggregation'!$D:$D,$A$1)*IF($A74="CH4",About!$D$58,IF($A74="N2O",About!$D$59,1))</f>
        <v>0.44749092704679999</v>
      </c>
      <c r="Y74">
        <f>SUMIFS('EPA Export Aggregation'!AB:AB,'EPA Export Aggregation'!$A:$A,$B74,'EPA Export Aggregation'!$D:$D,$A$1)*IF($A74="CH4",About!$D$58,IF($A74="N2O",About!$D$59,1))</f>
        <v>0.46884968457840004</v>
      </c>
      <c r="Z74">
        <f>SUMIFS('EPA Export Aggregation'!AC:AC,'EPA Export Aggregation'!$A:$A,$B74,'EPA Export Aggregation'!$D:$D,$A$1)*IF($A74="CH4",About!$D$58,IF($A74="N2O",About!$D$59,1))</f>
        <v>0.46776050485710002</v>
      </c>
      <c r="AA74">
        <f>SUMIFS('EPA Export Aggregation'!AD:AD,'EPA Export Aggregation'!$A:$A,$B74,'EPA Export Aggregation'!$D:$D,$A$1)*IF($A74="CH4",About!$D$58,IF($A74="N2O",About!$D$59,1))</f>
        <v>0.42567206176489991</v>
      </c>
      <c r="AB74">
        <f>SUMIFS('EPA Export Aggregation'!AE:AE,'EPA Export Aggregation'!$A:$A,$B74,'EPA Export Aggregation'!$D:$D,$A$1)*IF($A74="CH4",About!$D$58,IF($A74="N2O",About!$D$59,1))</f>
        <v>0.46193483663600005</v>
      </c>
      <c r="AC74">
        <f>SUMIFS('EPA Export Aggregation'!AF:AF,'EPA Export Aggregation'!$A:$A,$B74,'EPA Export Aggregation'!$D:$D,$A$1)*IF($A74="CH4",About!$D$58,IF($A74="N2O",About!$D$59,1))</f>
        <v>0.43617098035150004</v>
      </c>
      <c r="AD74">
        <f>SUMIFS('EPA Export Aggregation'!AG:AG,'EPA Export Aggregation'!$A:$A,$B74,'EPA Export Aggregation'!$D:$D,$A$1)*IF($A74="CH4",About!$D$58,IF($A74="N2O",About!$D$59,1))</f>
        <v>0.4744557317825</v>
      </c>
      <c r="AE74">
        <f>SUMIFS('EPA Export Aggregation'!AH:AH,'EPA Export Aggregation'!$A:$A,$B74,'EPA Export Aggregation'!$D:$D,$A$1)*IF($A74="CH4",About!$D$58,IF($A74="N2O",About!$D$59,1))</f>
        <v>0.41014534188629992</v>
      </c>
      <c r="AF74">
        <f>SUMIFS('EPA Export Aggregation'!AI:AI,'EPA Export Aggregation'!$A:$A,$B74,'EPA Export Aggregation'!$D:$D,$A$1)*IF($A74="CH4",About!$D$58,IF($A74="N2O",About!$D$59,1))</f>
        <v>0.42049228907370001</v>
      </c>
      <c r="AG74">
        <f>SUMIFS('EPA Export Aggregation'!AJ:AJ,'EPA Export Aggregation'!$A:$A,$B74,'EPA Export Aggregation'!$D:$D,$A$1)*IF($A74="CH4",About!$D$58,IF($A74="N2O",About!$D$59,1))</f>
        <v>0.38776156347659996</v>
      </c>
      <c r="AH74">
        <f>SUMIFS('EPA Export Aggregation'!AK:AK,'EPA Export Aggregation'!$A:$A,$B74,'EPA Export Aggregation'!$D:$D,$A$1)*IF($A74="CH4",About!$D$58,IF($A74="N2O",About!$D$59,1))</f>
        <v>0.40083297880189989</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0</v>
      </c>
      <c r="D76" s="420">
        <f>SUMIFS('EPA Export Aggregation'!G:G,'EPA Export Aggregation'!$A:$A,$B76,'EPA Export Aggregation'!$D:$D,$A$1)*IF($A76="CH4",About!$D$58,IF($A76="N2O",About!$D$59,1))</f>
        <v>0</v>
      </c>
      <c r="E76" s="420">
        <f>SUMIFS('EPA Export Aggregation'!H:H,'EPA Export Aggregation'!$A:$A,$B76,'EPA Export Aggregation'!$D:$D,$A$1)*IF($A76="CH4",About!$D$58,IF($A76="N2O",About!$D$59,1))</f>
        <v>0</v>
      </c>
      <c r="F76" s="420">
        <f>SUMIFS('EPA Export Aggregation'!I:I,'EPA Export Aggregation'!$A:$A,$B76,'EPA Export Aggregation'!$D:$D,$A$1)*IF($A76="CH4",About!$D$58,IF($A76="N2O",About!$D$59,1))</f>
        <v>0</v>
      </c>
      <c r="G76" s="420">
        <f>SUMIFS('EPA Export Aggregation'!J:J,'EPA Export Aggregation'!$A:$A,$B76,'EPA Export Aggregation'!$D:$D,$A$1)*IF($A76="CH4",About!$D$58,IF($A76="N2O",About!$D$59,1))</f>
        <v>0</v>
      </c>
      <c r="H76" s="420">
        <f>SUMIFS('EPA Export Aggregation'!K:K,'EPA Export Aggregation'!$A:$A,$B76,'EPA Export Aggregation'!$D:$D,$A$1)*IF($A76="CH4",About!$D$58,IF($A76="N2O",About!$D$59,1))</f>
        <v>0</v>
      </c>
      <c r="I76" s="420">
        <f>SUMIFS('EPA Export Aggregation'!L:L,'EPA Export Aggregation'!$A:$A,$B76,'EPA Export Aggregation'!$D:$D,$A$1)*IF($A76="CH4",About!$D$58,IF($A76="N2O",About!$D$59,1))</f>
        <v>0</v>
      </c>
      <c r="J76" s="420">
        <f>SUMIFS('EPA Export Aggregation'!M:M,'EPA Export Aggregation'!$A:$A,$B76,'EPA Export Aggregation'!$D:$D,$A$1)*IF($A76="CH4",About!$D$58,IF($A76="N2O",About!$D$59,1))</f>
        <v>0</v>
      </c>
      <c r="K76" s="420">
        <f>SUMIFS('EPA Export Aggregation'!N:N,'EPA Export Aggregation'!$A:$A,$B76,'EPA Export Aggregation'!$D:$D,$A$1)*IF($A76="CH4",About!$D$58,IF($A76="N2O",About!$D$59,1))</f>
        <v>0</v>
      </c>
      <c r="L76" s="420">
        <f>SUMIFS('EPA Export Aggregation'!O:O,'EPA Export Aggregation'!$A:$A,$B76,'EPA Export Aggregation'!$D:$D,$A$1)*IF($A76="CH4",About!$D$58,IF($A76="N2O",About!$D$59,1))</f>
        <v>0</v>
      </c>
      <c r="M76" s="420">
        <f>SUMIFS('EPA Export Aggregation'!P:P,'EPA Export Aggregation'!$A:$A,$B76,'EPA Export Aggregation'!$D:$D,$A$1)*IF($A76="CH4",About!$D$58,IF($A76="N2O",About!$D$59,1))</f>
        <v>0</v>
      </c>
      <c r="N76" s="420">
        <f>SUMIFS('EPA Export Aggregation'!Q:Q,'EPA Export Aggregation'!$A:$A,$B76,'EPA Export Aggregation'!$D:$D,$A$1)*IF($A76="CH4",About!$D$58,IF($A76="N2O",About!$D$59,1))</f>
        <v>0</v>
      </c>
      <c r="O76" s="420">
        <f>SUMIFS('EPA Export Aggregation'!R:R,'EPA Export Aggregation'!$A:$A,$B76,'EPA Export Aggregation'!$D:$D,$A$1)*IF($A76="CH4",About!$D$58,IF($A76="N2O",About!$D$59,1))</f>
        <v>0</v>
      </c>
      <c r="P76" s="420">
        <f>SUMIFS('EPA Export Aggregation'!S:S,'EPA Export Aggregation'!$A:$A,$B76,'EPA Export Aggregation'!$D:$D,$A$1)*IF($A76="CH4",About!$D$58,IF($A76="N2O",About!$D$59,1))</f>
        <v>0</v>
      </c>
      <c r="Q76" s="420">
        <f>SUMIFS('EPA Export Aggregation'!T:T,'EPA Export Aggregation'!$A:$A,$B76,'EPA Export Aggregation'!$D:$D,$A$1)*IF($A76="CH4",About!$D$58,IF($A76="N2O",About!$D$59,1))</f>
        <v>0</v>
      </c>
      <c r="R76" s="420">
        <f>SUMIFS('EPA Export Aggregation'!U:U,'EPA Export Aggregation'!$A:$A,$B76,'EPA Export Aggregation'!$D:$D,$A$1)*IF($A76="CH4",About!$D$58,IF($A76="N2O",About!$D$59,1))</f>
        <v>0</v>
      </c>
      <c r="S76" s="420">
        <f>SUMIFS('EPA Export Aggregation'!V:V,'EPA Export Aggregation'!$A:$A,$B76,'EPA Export Aggregation'!$D:$D,$A$1)*IF($A76="CH4",About!$D$58,IF($A76="N2O",About!$D$59,1))</f>
        <v>0</v>
      </c>
      <c r="T76" s="420">
        <f>SUMIFS('EPA Export Aggregation'!W:W,'EPA Export Aggregation'!$A:$A,$B76,'EPA Export Aggregation'!$D:$D,$A$1)*IF($A76="CH4",About!$D$58,IF($A76="N2O",About!$D$59,1))</f>
        <v>0</v>
      </c>
      <c r="U76" s="420">
        <f>SUMIFS('EPA Export Aggregation'!X:X,'EPA Export Aggregation'!$A:$A,$B76,'EPA Export Aggregation'!$D:$D,$A$1)*IF($A76="CH4",About!$D$58,IF($A76="N2O",About!$D$59,1))</f>
        <v>0</v>
      </c>
      <c r="V76" s="420">
        <f>SUMIFS('EPA Export Aggregation'!Y:Y,'EPA Export Aggregation'!$A:$A,$B76,'EPA Export Aggregation'!$D:$D,$A$1)*IF($A76="CH4",About!$D$58,IF($A76="N2O",About!$D$59,1))</f>
        <v>0</v>
      </c>
      <c r="W76" s="420">
        <f>SUMIFS('EPA Export Aggregation'!Z:Z,'EPA Export Aggregation'!$A:$A,$B76,'EPA Export Aggregation'!$D:$D,$A$1)*IF($A76="CH4",About!$D$58,IF($A76="N2O",About!$D$59,1))</f>
        <v>0</v>
      </c>
      <c r="X76" s="420">
        <f>SUMIFS('EPA Export Aggregation'!AA:AA,'EPA Export Aggregation'!$A:$A,$B76,'EPA Export Aggregation'!$D:$D,$A$1)*IF($A76="CH4",About!$D$58,IF($A76="N2O",About!$D$59,1))</f>
        <v>0</v>
      </c>
      <c r="Y76" s="420">
        <f>SUMIFS('EPA Export Aggregation'!AB:AB,'EPA Export Aggregation'!$A:$A,$B76,'EPA Export Aggregation'!$D:$D,$A$1)*IF($A76="CH4",About!$D$58,IF($A76="N2O",About!$D$59,1))</f>
        <v>0</v>
      </c>
      <c r="Z76" s="420">
        <f>SUMIFS('EPA Export Aggregation'!AC:AC,'EPA Export Aggregation'!$A:$A,$B76,'EPA Export Aggregation'!$D:$D,$A$1)*IF($A76="CH4",About!$D$58,IF($A76="N2O",About!$D$59,1))</f>
        <v>0</v>
      </c>
      <c r="AA76" s="420">
        <f>SUMIFS('EPA Export Aggregation'!AD:AD,'EPA Export Aggregation'!$A:$A,$B76,'EPA Export Aggregation'!$D:$D,$A$1)*IF($A76="CH4",About!$D$58,IF($A76="N2O",About!$D$59,1))</f>
        <v>0</v>
      </c>
      <c r="AB76" s="420">
        <f>SUMIFS('EPA Export Aggregation'!AE:AE,'EPA Export Aggregation'!$A:$A,$B76,'EPA Export Aggregation'!$D:$D,$A$1)*IF($A76="CH4",About!$D$58,IF($A76="N2O",About!$D$59,1))</f>
        <v>0</v>
      </c>
      <c r="AC76" s="420">
        <f>SUMIFS('EPA Export Aggregation'!AF:AF,'EPA Export Aggregation'!$A:$A,$B76,'EPA Export Aggregation'!$D:$D,$A$1)*IF($A76="CH4",About!$D$58,IF($A76="N2O",About!$D$59,1))</f>
        <v>0</v>
      </c>
      <c r="AD76" s="420">
        <f>SUMIFS('EPA Export Aggregation'!AG:AG,'EPA Export Aggregation'!$A:$A,$B76,'EPA Export Aggregation'!$D:$D,$A$1)*IF($A76="CH4",About!$D$58,IF($A76="N2O",About!$D$59,1))</f>
        <v>0</v>
      </c>
      <c r="AE76" s="420">
        <f>SUMIFS('EPA Export Aggregation'!AH:AH,'EPA Export Aggregation'!$A:$A,$B76,'EPA Export Aggregation'!$D:$D,$A$1)*IF($A76="CH4",About!$D$58,IF($A76="N2O",About!$D$59,1))</f>
        <v>0</v>
      </c>
      <c r="AF76" s="420">
        <f>SUMIFS('EPA Export Aggregation'!AI:AI,'EPA Export Aggregation'!$A:$A,$B76,'EPA Export Aggregation'!$D:$D,$A$1)*IF($A76="CH4",About!$D$58,IF($A76="N2O",About!$D$59,1))</f>
        <v>0</v>
      </c>
      <c r="AG76" s="420">
        <f>SUMIFS('EPA Export Aggregation'!AJ:AJ,'EPA Export Aggregation'!$A:$A,$B76,'EPA Export Aggregation'!$D:$D,$A$1)*IF($A76="CH4",About!$D$58,IF($A76="N2O",About!$D$59,1))</f>
        <v>0</v>
      </c>
      <c r="AH76" s="420">
        <f>SUMIFS('EPA Export Aggregation'!AK:AK,'EPA Export Aggregation'!$A:$A,$B76,'EPA Export Aggregation'!$D:$D,$A$1)*IF($A76="CH4",About!$D$58,IF($A76="N2O",About!$D$59,1))</f>
        <v>0</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v>
      </c>
      <c r="D79" s="420">
        <f>SUMIFS('EPA Export Aggregation'!G:G,'EPA Export Aggregation'!$A:$A,$B79,'EPA Export Aggregation'!$D:$D,$A$1)*IF($A79="CH4",About!$D$58,IF($A79="N2O",About!$D$59,1))</f>
        <v>0</v>
      </c>
      <c r="E79" s="420">
        <f>SUMIFS('EPA Export Aggregation'!H:H,'EPA Export Aggregation'!$A:$A,$B79,'EPA Export Aggregation'!$D:$D,$A$1)*IF($A79="CH4",About!$D$58,IF($A79="N2O",About!$D$59,1))</f>
        <v>0</v>
      </c>
      <c r="F79" s="420">
        <f>SUMIFS('EPA Export Aggregation'!I:I,'EPA Export Aggregation'!$A:$A,$B79,'EPA Export Aggregation'!$D:$D,$A$1)*IF($A79="CH4",About!$D$58,IF($A79="N2O",About!$D$59,1))</f>
        <v>0</v>
      </c>
      <c r="G79" s="420">
        <f>SUMIFS('EPA Export Aggregation'!J:J,'EPA Export Aggregation'!$A:$A,$B79,'EPA Export Aggregation'!$D:$D,$A$1)*IF($A79="CH4",About!$D$58,IF($A79="N2O",About!$D$59,1))</f>
        <v>0</v>
      </c>
      <c r="H79" s="420">
        <f>SUMIFS('EPA Export Aggregation'!K:K,'EPA Export Aggregation'!$A:$A,$B79,'EPA Export Aggregation'!$D:$D,$A$1)*IF($A79="CH4",About!$D$58,IF($A79="N2O",About!$D$59,1))</f>
        <v>0</v>
      </c>
      <c r="I79" s="420">
        <f>SUMIFS('EPA Export Aggregation'!L:L,'EPA Export Aggregation'!$A:$A,$B79,'EPA Export Aggregation'!$D:$D,$A$1)*IF($A79="CH4",About!$D$58,IF($A79="N2O",About!$D$59,1))</f>
        <v>0</v>
      </c>
      <c r="J79" s="420">
        <f>SUMIFS('EPA Export Aggregation'!M:M,'EPA Export Aggregation'!$A:$A,$B79,'EPA Export Aggregation'!$D:$D,$A$1)*IF($A79="CH4",About!$D$58,IF($A79="N2O",About!$D$59,1))</f>
        <v>0</v>
      </c>
      <c r="K79" s="420">
        <f>SUMIFS('EPA Export Aggregation'!N:N,'EPA Export Aggregation'!$A:$A,$B79,'EPA Export Aggregation'!$D:$D,$A$1)*IF($A79="CH4",About!$D$58,IF($A79="N2O",About!$D$59,1))</f>
        <v>0</v>
      </c>
      <c r="L79" s="420">
        <f>SUMIFS('EPA Export Aggregation'!O:O,'EPA Export Aggregation'!$A:$A,$B79,'EPA Export Aggregation'!$D:$D,$A$1)*IF($A79="CH4",About!$D$58,IF($A79="N2O",About!$D$59,1))</f>
        <v>0</v>
      </c>
      <c r="M79" s="420">
        <f>SUMIFS('EPA Export Aggregation'!P:P,'EPA Export Aggregation'!$A:$A,$B79,'EPA Export Aggregation'!$D:$D,$A$1)*IF($A79="CH4",About!$D$58,IF($A79="N2O",About!$D$59,1))</f>
        <v>0</v>
      </c>
      <c r="N79" s="420">
        <f>SUMIFS('EPA Export Aggregation'!Q:Q,'EPA Export Aggregation'!$A:$A,$B79,'EPA Export Aggregation'!$D:$D,$A$1)*IF($A79="CH4",About!$D$58,IF($A79="N2O",About!$D$59,1))</f>
        <v>0</v>
      </c>
      <c r="O79" s="420">
        <f>SUMIFS('EPA Export Aggregation'!R:R,'EPA Export Aggregation'!$A:$A,$B79,'EPA Export Aggregation'!$D:$D,$A$1)*IF($A79="CH4",About!$D$58,IF($A79="N2O",About!$D$59,1))</f>
        <v>0</v>
      </c>
      <c r="P79" s="420">
        <f>SUMIFS('EPA Export Aggregation'!S:S,'EPA Export Aggregation'!$A:$A,$B79,'EPA Export Aggregation'!$D:$D,$A$1)*IF($A79="CH4",About!$D$58,IF($A79="N2O",About!$D$59,1))</f>
        <v>0</v>
      </c>
      <c r="Q79" s="420">
        <f>SUMIFS('EPA Export Aggregation'!T:T,'EPA Export Aggregation'!$A:$A,$B79,'EPA Export Aggregation'!$D:$D,$A$1)*IF($A79="CH4",About!$D$58,IF($A79="N2O",About!$D$59,1))</f>
        <v>0</v>
      </c>
      <c r="R79" s="420">
        <f>SUMIFS('EPA Export Aggregation'!U:U,'EPA Export Aggregation'!$A:$A,$B79,'EPA Export Aggregation'!$D:$D,$A$1)*IF($A79="CH4",About!$D$58,IF($A79="N2O",About!$D$59,1))</f>
        <v>0</v>
      </c>
      <c r="S79" s="420">
        <f>SUMIFS('EPA Export Aggregation'!V:V,'EPA Export Aggregation'!$A:$A,$B79,'EPA Export Aggregation'!$D:$D,$A$1)*IF($A79="CH4",About!$D$58,IF($A79="N2O",About!$D$59,1))</f>
        <v>0</v>
      </c>
      <c r="T79" s="420">
        <f>SUMIFS('EPA Export Aggregation'!W:W,'EPA Export Aggregation'!$A:$A,$B79,'EPA Export Aggregation'!$D:$D,$A$1)*IF($A79="CH4",About!$D$58,IF($A79="N2O",About!$D$59,1))</f>
        <v>0</v>
      </c>
      <c r="U79" s="420">
        <f>SUMIFS('EPA Export Aggregation'!X:X,'EPA Export Aggregation'!$A:$A,$B79,'EPA Export Aggregation'!$D:$D,$A$1)*IF($A79="CH4",About!$D$58,IF($A79="N2O",About!$D$59,1))</f>
        <v>0</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0</v>
      </c>
      <c r="D80" s="420">
        <f>SUMIFS('EPA Export Aggregation'!G:G,'EPA Export Aggregation'!$A:$A,$B80,'EPA Export Aggregation'!$D:$D,$A$1)*IF($A80="CH4",About!$D$58,IF($A80="N2O",About!$D$59,1))</f>
        <v>0</v>
      </c>
      <c r="E80" s="420">
        <f>SUMIFS('EPA Export Aggregation'!H:H,'EPA Export Aggregation'!$A:$A,$B80,'EPA Export Aggregation'!$D:$D,$A$1)*IF($A80="CH4",About!$D$58,IF($A80="N2O",About!$D$59,1))</f>
        <v>0</v>
      </c>
      <c r="F80" s="420">
        <f>SUMIFS('EPA Export Aggregation'!I:I,'EPA Export Aggregation'!$A:$A,$B80,'EPA Export Aggregation'!$D:$D,$A$1)*IF($A80="CH4",About!$D$58,IF($A80="N2O",About!$D$59,1))</f>
        <v>0</v>
      </c>
      <c r="G80" s="420">
        <f>SUMIFS('EPA Export Aggregation'!J:J,'EPA Export Aggregation'!$A:$A,$B80,'EPA Export Aggregation'!$D:$D,$A$1)*IF($A80="CH4",About!$D$58,IF($A80="N2O",About!$D$59,1))</f>
        <v>0</v>
      </c>
      <c r="H80" s="420">
        <f>SUMIFS('EPA Export Aggregation'!K:K,'EPA Export Aggregation'!$A:$A,$B80,'EPA Export Aggregation'!$D:$D,$A$1)*IF($A80="CH4",About!$D$58,IF($A80="N2O",About!$D$59,1))</f>
        <v>0</v>
      </c>
      <c r="I80" s="420">
        <f>SUMIFS('EPA Export Aggregation'!L:L,'EPA Export Aggregation'!$A:$A,$B80,'EPA Export Aggregation'!$D:$D,$A$1)*IF($A80="CH4",About!$D$58,IF($A80="N2O",About!$D$59,1))</f>
        <v>0</v>
      </c>
      <c r="J80" s="420">
        <f>SUMIFS('EPA Export Aggregation'!M:M,'EPA Export Aggregation'!$A:$A,$B80,'EPA Export Aggregation'!$D:$D,$A$1)*IF($A80="CH4",About!$D$58,IF($A80="N2O",About!$D$59,1))</f>
        <v>0</v>
      </c>
      <c r="K80" s="420">
        <f>SUMIFS('EPA Export Aggregation'!N:N,'EPA Export Aggregation'!$A:$A,$B80,'EPA Export Aggregation'!$D:$D,$A$1)*IF($A80="CH4",About!$D$58,IF($A80="N2O",About!$D$59,1))</f>
        <v>0</v>
      </c>
      <c r="L80" s="420">
        <f>SUMIFS('EPA Export Aggregation'!O:O,'EPA Export Aggregation'!$A:$A,$B80,'EPA Export Aggregation'!$D:$D,$A$1)*IF($A80="CH4",About!$D$58,IF($A80="N2O",About!$D$59,1))</f>
        <v>0</v>
      </c>
      <c r="M80" s="420">
        <f>SUMIFS('EPA Export Aggregation'!P:P,'EPA Export Aggregation'!$A:$A,$B80,'EPA Export Aggregation'!$D:$D,$A$1)*IF($A80="CH4",About!$D$58,IF($A80="N2O",About!$D$59,1))</f>
        <v>0</v>
      </c>
      <c r="N80" s="420">
        <f>SUMIFS('EPA Export Aggregation'!Q:Q,'EPA Export Aggregation'!$A:$A,$B80,'EPA Export Aggregation'!$D:$D,$A$1)*IF($A80="CH4",About!$D$58,IF($A80="N2O",About!$D$59,1))</f>
        <v>0</v>
      </c>
      <c r="O80" s="420">
        <f>SUMIFS('EPA Export Aggregation'!R:R,'EPA Export Aggregation'!$A:$A,$B80,'EPA Export Aggregation'!$D:$D,$A$1)*IF($A80="CH4",About!$D$58,IF($A80="N2O",About!$D$59,1))</f>
        <v>0</v>
      </c>
      <c r="P80" s="420">
        <f>SUMIFS('EPA Export Aggregation'!S:S,'EPA Export Aggregation'!$A:$A,$B80,'EPA Export Aggregation'!$D:$D,$A$1)*IF($A80="CH4",About!$D$58,IF($A80="N2O",About!$D$59,1))</f>
        <v>0</v>
      </c>
      <c r="Q80" s="420">
        <f>SUMIFS('EPA Export Aggregation'!T:T,'EPA Export Aggregation'!$A:$A,$B80,'EPA Export Aggregation'!$D:$D,$A$1)*IF($A80="CH4",About!$D$58,IF($A80="N2O",About!$D$59,1))</f>
        <v>0</v>
      </c>
      <c r="R80" s="420">
        <f>SUMIFS('EPA Export Aggregation'!U:U,'EPA Export Aggregation'!$A:$A,$B80,'EPA Export Aggregation'!$D:$D,$A$1)*IF($A80="CH4",About!$D$58,IF($A80="N2O",About!$D$59,1))</f>
        <v>0</v>
      </c>
      <c r="S80" s="420">
        <f>SUMIFS('EPA Export Aggregation'!V:V,'EPA Export Aggregation'!$A:$A,$B80,'EPA Export Aggregation'!$D:$D,$A$1)*IF($A80="CH4",About!$D$58,IF($A80="N2O",About!$D$59,1))</f>
        <v>0</v>
      </c>
      <c r="T80" s="420">
        <f>SUMIFS('EPA Export Aggregation'!W:W,'EPA Export Aggregation'!$A:$A,$B80,'EPA Export Aggregation'!$D:$D,$A$1)*IF($A80="CH4",About!$D$58,IF($A80="N2O",About!$D$59,1))</f>
        <v>0</v>
      </c>
      <c r="U80" s="420">
        <f>SUMIFS('EPA Export Aggregation'!X:X,'EPA Export Aggregation'!$A:$A,$B80,'EPA Export Aggregation'!$D:$D,$A$1)*IF($A80="CH4",About!$D$58,IF($A80="N2O",About!$D$59,1))</f>
        <v>0</v>
      </c>
      <c r="V80" s="420">
        <f>SUMIFS('EPA Export Aggregation'!Y:Y,'EPA Export Aggregation'!$A:$A,$B80,'EPA Export Aggregation'!$D:$D,$A$1)*IF($A80="CH4",About!$D$58,IF($A80="N2O",About!$D$59,1))</f>
        <v>0</v>
      </c>
      <c r="W80" s="420">
        <f>SUMIFS('EPA Export Aggregation'!Z:Z,'EPA Export Aggregation'!$A:$A,$B80,'EPA Export Aggregation'!$D:$D,$A$1)*IF($A80="CH4",About!$D$58,IF($A80="N2O",About!$D$59,1))</f>
        <v>0</v>
      </c>
      <c r="X80" s="420">
        <f>SUMIFS('EPA Export Aggregation'!AA:AA,'EPA Export Aggregation'!$A:$A,$B80,'EPA Export Aggregation'!$D:$D,$A$1)*IF($A80="CH4",About!$D$58,IF($A80="N2O",About!$D$59,1))</f>
        <v>0</v>
      </c>
      <c r="Y80" s="420">
        <f>SUMIFS('EPA Export Aggregation'!AB:AB,'EPA Export Aggregation'!$A:$A,$B80,'EPA Export Aggregation'!$D:$D,$A$1)*IF($A80="CH4",About!$D$58,IF($A80="N2O",About!$D$59,1))</f>
        <v>0</v>
      </c>
      <c r="Z80" s="420">
        <f>SUMIFS('EPA Export Aggregation'!AC:AC,'EPA Export Aggregation'!$A:$A,$B80,'EPA Export Aggregation'!$D:$D,$A$1)*IF($A80="CH4",About!$D$58,IF($A80="N2O",About!$D$59,1))</f>
        <v>0</v>
      </c>
      <c r="AA80" s="420">
        <f>SUMIFS('EPA Export Aggregation'!AD:AD,'EPA Export Aggregation'!$A:$A,$B80,'EPA Export Aggregation'!$D:$D,$A$1)*IF($A80="CH4",About!$D$58,IF($A80="N2O",About!$D$59,1))</f>
        <v>0</v>
      </c>
      <c r="AB80" s="420">
        <f>SUMIFS('EPA Export Aggregation'!AE:AE,'EPA Export Aggregation'!$A:$A,$B80,'EPA Export Aggregation'!$D:$D,$A$1)*IF($A80="CH4",About!$D$58,IF($A80="N2O",About!$D$59,1))</f>
        <v>0</v>
      </c>
      <c r="AC80" s="420">
        <f>SUMIFS('EPA Export Aggregation'!AF:AF,'EPA Export Aggregation'!$A:$A,$B80,'EPA Export Aggregation'!$D:$D,$A$1)*IF($A80="CH4",About!$D$58,IF($A80="N2O",About!$D$59,1))</f>
        <v>0</v>
      </c>
      <c r="AD80" s="420">
        <f>SUMIFS('EPA Export Aggregation'!AG:AG,'EPA Export Aggregation'!$A:$A,$B80,'EPA Export Aggregation'!$D:$D,$A$1)*IF($A80="CH4",About!$D$58,IF($A80="N2O",About!$D$59,1))</f>
        <v>0</v>
      </c>
      <c r="AE80" s="420">
        <f>SUMIFS('EPA Export Aggregation'!AH:AH,'EPA Export Aggregation'!$A:$A,$B80,'EPA Export Aggregation'!$D:$D,$A$1)*IF($A80="CH4",About!$D$58,IF($A80="N2O",About!$D$59,1))</f>
        <v>0</v>
      </c>
      <c r="AF80" s="420">
        <f>SUMIFS('EPA Export Aggregation'!AI:AI,'EPA Export Aggregation'!$A:$A,$B80,'EPA Export Aggregation'!$D:$D,$A$1)*IF($A80="CH4",About!$D$58,IF($A80="N2O",About!$D$59,1))</f>
        <v>0</v>
      </c>
      <c r="AG80" s="420">
        <f>SUMIFS('EPA Export Aggregation'!AJ:AJ,'EPA Export Aggregation'!$A:$A,$B80,'EPA Export Aggregation'!$D:$D,$A$1)*IF($A80="CH4",About!$D$58,IF($A80="N2O",About!$D$59,1))</f>
        <v>0</v>
      </c>
      <c r="AH80" s="420">
        <f>SUMIFS('EPA Export Aggregation'!AK:AK,'EPA Export Aggregation'!$A:$A,$B80,'EPA Export Aggregation'!$D:$D,$A$1)*IF($A80="CH4",About!$D$58,IF($A80="N2O",About!$D$59,1))</f>
        <v>0</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0</v>
      </c>
      <c r="D84" s="420">
        <f>SUMIFS('EPA Export Aggregation'!G:G,'EPA Export Aggregation'!$A:$A,$B84,'EPA Export Aggregation'!$D:$D,$A$1)*IF($A84="CH4",About!$D$58,IF($A84="N2O",About!$D$59,1))</f>
        <v>0</v>
      </c>
      <c r="E84" s="420">
        <f>SUMIFS('EPA Export Aggregation'!H:H,'EPA Export Aggregation'!$A:$A,$B84,'EPA Export Aggregation'!$D:$D,$A$1)*IF($A84="CH4",About!$D$58,IF($A84="N2O",About!$D$59,1))</f>
        <v>0</v>
      </c>
      <c r="F84" s="420">
        <f>SUMIFS('EPA Export Aggregation'!I:I,'EPA Export Aggregation'!$A:$A,$B84,'EPA Export Aggregation'!$D:$D,$A$1)*IF($A84="CH4",About!$D$58,IF($A84="N2O",About!$D$59,1))</f>
        <v>0</v>
      </c>
      <c r="G84" s="420">
        <f>SUMIFS('EPA Export Aggregation'!J:J,'EPA Export Aggregation'!$A:$A,$B84,'EPA Export Aggregation'!$D:$D,$A$1)*IF($A84="CH4",About!$D$58,IF($A84="N2O",About!$D$59,1))</f>
        <v>0</v>
      </c>
      <c r="H84" s="420">
        <f>SUMIFS('EPA Export Aggregation'!K:K,'EPA Export Aggregation'!$A:$A,$B84,'EPA Export Aggregation'!$D:$D,$A$1)*IF($A84="CH4",About!$D$58,IF($A84="N2O",About!$D$59,1))</f>
        <v>0</v>
      </c>
      <c r="I84" s="420">
        <f>SUMIFS('EPA Export Aggregation'!L:L,'EPA Export Aggregation'!$A:$A,$B84,'EPA Export Aggregation'!$D:$D,$A$1)*IF($A84="CH4",About!$D$58,IF($A84="N2O",About!$D$59,1))</f>
        <v>0</v>
      </c>
      <c r="J84" s="420">
        <f>SUMIFS('EPA Export Aggregation'!M:M,'EPA Export Aggregation'!$A:$A,$B84,'EPA Export Aggregation'!$D:$D,$A$1)*IF($A84="CH4",About!$D$58,IF($A84="N2O",About!$D$59,1))</f>
        <v>0</v>
      </c>
      <c r="K84" s="420">
        <f>SUMIFS('EPA Export Aggregation'!N:N,'EPA Export Aggregation'!$A:$A,$B84,'EPA Export Aggregation'!$D:$D,$A$1)*IF($A84="CH4",About!$D$58,IF($A84="N2O",About!$D$59,1))</f>
        <v>0</v>
      </c>
      <c r="L84" s="420">
        <f>SUMIFS('EPA Export Aggregation'!O:O,'EPA Export Aggregation'!$A:$A,$B84,'EPA Export Aggregation'!$D:$D,$A$1)*IF($A84="CH4",About!$D$58,IF($A84="N2O",About!$D$59,1))</f>
        <v>0</v>
      </c>
      <c r="M84" s="420">
        <f>SUMIFS('EPA Export Aggregation'!P:P,'EPA Export Aggregation'!$A:$A,$B84,'EPA Export Aggregation'!$D:$D,$A$1)*IF($A84="CH4",About!$D$58,IF($A84="N2O",About!$D$59,1))</f>
        <v>0</v>
      </c>
      <c r="N84" s="420">
        <f>SUMIFS('EPA Export Aggregation'!Q:Q,'EPA Export Aggregation'!$A:$A,$B84,'EPA Export Aggregation'!$D:$D,$A$1)*IF($A84="CH4",About!$D$58,IF($A84="N2O",About!$D$59,1))</f>
        <v>0</v>
      </c>
      <c r="O84" s="420">
        <f>SUMIFS('EPA Export Aggregation'!R:R,'EPA Export Aggregation'!$A:$A,$B84,'EPA Export Aggregation'!$D:$D,$A$1)*IF($A84="CH4",About!$D$58,IF($A84="N2O",About!$D$59,1))</f>
        <v>0</v>
      </c>
      <c r="P84" s="420">
        <f>SUMIFS('EPA Export Aggregation'!S:S,'EPA Export Aggregation'!$A:$A,$B84,'EPA Export Aggregation'!$D:$D,$A$1)*IF($A84="CH4",About!$D$58,IF($A84="N2O",About!$D$59,1))</f>
        <v>0</v>
      </c>
      <c r="Q84" s="420">
        <f>SUMIFS('EPA Export Aggregation'!T:T,'EPA Export Aggregation'!$A:$A,$B84,'EPA Export Aggregation'!$D:$D,$A$1)*IF($A84="CH4",About!$D$58,IF($A84="N2O",About!$D$59,1))</f>
        <v>0</v>
      </c>
      <c r="R84" s="420">
        <f>SUMIFS('EPA Export Aggregation'!U:U,'EPA Export Aggregation'!$A:$A,$B84,'EPA Export Aggregation'!$D:$D,$A$1)*IF($A84="CH4",About!$D$58,IF($A84="N2O",About!$D$59,1))</f>
        <v>0</v>
      </c>
      <c r="S84" s="420">
        <f>SUMIFS('EPA Export Aggregation'!V:V,'EPA Export Aggregation'!$A:$A,$B84,'EPA Export Aggregation'!$D:$D,$A$1)*IF($A84="CH4",About!$D$58,IF($A84="N2O",About!$D$59,1))</f>
        <v>0</v>
      </c>
      <c r="T84" s="420">
        <f>SUMIFS('EPA Export Aggregation'!W:W,'EPA Export Aggregation'!$A:$A,$B84,'EPA Export Aggregation'!$D:$D,$A$1)*IF($A84="CH4",About!$D$58,IF($A84="N2O",About!$D$59,1))</f>
        <v>0</v>
      </c>
      <c r="U84" s="420">
        <f>SUMIFS('EPA Export Aggregation'!X:X,'EPA Export Aggregation'!$A:$A,$B84,'EPA Export Aggregation'!$D:$D,$A$1)*IF($A84="CH4",About!$D$58,IF($A84="N2O",About!$D$59,1))</f>
        <v>0</v>
      </c>
      <c r="V84" s="420">
        <f>SUMIFS('EPA Export Aggregation'!Y:Y,'EPA Export Aggregation'!$A:$A,$B84,'EPA Export Aggregation'!$D:$D,$A$1)*IF($A84="CH4",About!$D$58,IF($A84="N2O",About!$D$59,1))</f>
        <v>0</v>
      </c>
      <c r="W84" s="420">
        <f>SUMIFS('EPA Export Aggregation'!Z:Z,'EPA Export Aggregation'!$A:$A,$B84,'EPA Export Aggregation'!$D:$D,$A$1)*IF($A84="CH4",About!$D$58,IF($A84="N2O",About!$D$59,1))</f>
        <v>0</v>
      </c>
      <c r="X84" s="420">
        <f>SUMIFS('EPA Export Aggregation'!AA:AA,'EPA Export Aggregation'!$A:$A,$B84,'EPA Export Aggregation'!$D:$D,$A$1)*IF($A84="CH4",About!$D$58,IF($A84="N2O",About!$D$59,1))</f>
        <v>0</v>
      </c>
      <c r="Y84" s="420">
        <f>SUMIFS('EPA Export Aggregation'!AB:AB,'EPA Export Aggregation'!$A:$A,$B84,'EPA Export Aggregation'!$D:$D,$A$1)*IF($A84="CH4",About!$D$58,IF($A84="N2O",About!$D$59,1))</f>
        <v>0</v>
      </c>
      <c r="Z84" s="420">
        <f>SUMIFS('EPA Export Aggregation'!AC:AC,'EPA Export Aggregation'!$A:$A,$B84,'EPA Export Aggregation'!$D:$D,$A$1)*IF($A84="CH4",About!$D$58,IF($A84="N2O",About!$D$59,1))</f>
        <v>0</v>
      </c>
      <c r="AA84" s="420">
        <f>SUMIFS('EPA Export Aggregation'!AD:AD,'EPA Export Aggregation'!$A:$A,$B84,'EPA Export Aggregation'!$D:$D,$A$1)*IF($A84="CH4",About!$D$58,IF($A84="N2O",About!$D$59,1))</f>
        <v>0</v>
      </c>
      <c r="AB84" s="420">
        <f>SUMIFS('EPA Export Aggregation'!AE:AE,'EPA Export Aggregation'!$A:$A,$B84,'EPA Export Aggregation'!$D:$D,$A$1)*IF($A84="CH4",About!$D$58,IF($A84="N2O",About!$D$59,1))</f>
        <v>0</v>
      </c>
      <c r="AC84" s="420">
        <f>SUMIFS('EPA Export Aggregation'!AF:AF,'EPA Export Aggregation'!$A:$A,$B84,'EPA Export Aggregation'!$D:$D,$A$1)*IF($A84="CH4",About!$D$58,IF($A84="N2O",About!$D$59,1))</f>
        <v>0</v>
      </c>
      <c r="AD84" s="420">
        <f>SUMIFS('EPA Export Aggregation'!AG:AG,'EPA Export Aggregation'!$A:$A,$B84,'EPA Export Aggregation'!$D:$D,$A$1)*IF($A84="CH4",About!$D$58,IF($A84="N2O",About!$D$59,1))</f>
        <v>0</v>
      </c>
      <c r="AE84" s="420">
        <f>SUMIFS('EPA Export Aggregation'!AH:AH,'EPA Export Aggregation'!$A:$A,$B84,'EPA Export Aggregation'!$D:$D,$A$1)*IF($A84="CH4",About!$D$58,IF($A84="N2O",About!$D$59,1))</f>
        <v>0</v>
      </c>
      <c r="AF84" s="420">
        <f>SUMIFS('EPA Export Aggregation'!AI:AI,'EPA Export Aggregation'!$A:$A,$B84,'EPA Export Aggregation'!$D:$D,$A$1)*IF($A84="CH4",About!$D$58,IF($A84="N2O",About!$D$59,1))</f>
        <v>0</v>
      </c>
      <c r="AG84" s="420">
        <f>SUMIFS('EPA Export Aggregation'!AJ:AJ,'EPA Export Aggregation'!$A:$A,$B84,'EPA Export Aggregation'!$D:$D,$A$1)*IF($A84="CH4",About!$D$58,IF($A84="N2O",About!$D$59,1))</f>
        <v>0</v>
      </c>
      <c r="AH84" s="420">
        <f>SUMIFS('EPA Export Aggregation'!AK:AK,'EPA Export Aggregation'!$A:$A,$B84,'EPA Export Aggregation'!$D:$D,$A$1)*IF($A84="CH4",About!$D$58,IF($A84="N2O",About!$D$59,1))</f>
        <v>0</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0</v>
      </c>
      <c r="D87" s="420">
        <f>SUMIFS('EPA Export Aggregation'!$F:$F,'EPA Export Aggregation'!$A:$A,$B87,'EPA Export Aggregation'!$D:$D,$A$1)*IF($A87="CH4",About!$D$58,IF($A87="N2O",About!$D$59,1))</f>
        <v>0</v>
      </c>
      <c r="E87" s="420">
        <f>SUMIFS('EPA Export Aggregation'!$F:$F,'EPA Export Aggregation'!$A:$A,$B87,'EPA Export Aggregation'!$D:$D,$A$1)*IF($A87="CH4",About!$D$58,IF($A87="N2O",About!$D$59,1))</f>
        <v>0</v>
      </c>
      <c r="F87" s="420">
        <f>SUMIFS('EPA Export Aggregation'!$F:$F,'EPA Export Aggregation'!$A:$A,$B87,'EPA Export Aggregation'!$D:$D,$A$1)*IF($A87="CH4",About!$D$58,IF($A87="N2O",About!$D$59,1))</f>
        <v>0</v>
      </c>
      <c r="G87" s="420">
        <f>SUMIFS('EPA Export Aggregation'!$F:$F,'EPA Export Aggregation'!$A:$A,$B87,'EPA Export Aggregation'!$D:$D,$A$1)*IF($A87="CH4",About!$D$58,IF($A87="N2O",About!$D$59,1))</f>
        <v>0</v>
      </c>
      <c r="H87" s="420">
        <f>SUMIFS('EPA Export Aggregation'!$F:$F,'EPA Export Aggregation'!$A:$A,$B87,'EPA Export Aggregation'!$D:$D,$A$1)*IF($A87="CH4",About!$D$58,IF($A87="N2O",About!$D$59,1))</f>
        <v>0</v>
      </c>
      <c r="I87" s="420">
        <f>SUMIFS('EPA Export Aggregation'!$F:$F,'EPA Export Aggregation'!$A:$A,$B87,'EPA Export Aggregation'!$D:$D,$A$1)*IF($A87="CH4",About!$D$58,IF($A87="N2O",About!$D$59,1))</f>
        <v>0</v>
      </c>
      <c r="J87" s="420">
        <f>SUMIFS('EPA Export Aggregation'!$F:$F,'EPA Export Aggregation'!$A:$A,$B87,'EPA Export Aggregation'!$D:$D,$A$1)*IF($A87="CH4",About!$D$58,IF($A87="N2O",About!$D$59,1))</f>
        <v>0</v>
      </c>
      <c r="K87" s="420">
        <f>SUMIFS('EPA Export Aggregation'!$F:$F,'EPA Export Aggregation'!$A:$A,$B87,'EPA Export Aggregation'!$D:$D,$A$1)*IF($A87="CH4",About!$D$58,IF($A87="N2O",About!$D$59,1))</f>
        <v>0</v>
      </c>
      <c r="L87" s="420">
        <f>SUMIFS('EPA Export Aggregation'!$F:$F,'EPA Export Aggregation'!$A:$A,$B87,'EPA Export Aggregation'!$D:$D,$A$1)*IF($A87="CH4",About!$D$58,IF($A87="N2O",About!$D$59,1))</f>
        <v>0</v>
      </c>
      <c r="M87" s="420">
        <f>SUMIFS('EPA Export Aggregation'!$F:$F,'EPA Export Aggregation'!$A:$A,$B87,'EPA Export Aggregation'!$D:$D,$A$1)*IF($A87="CH4",About!$D$58,IF($A87="N2O",About!$D$59,1))</f>
        <v>0</v>
      </c>
      <c r="N87" s="420">
        <f>SUMIFS('EPA Export Aggregation'!$F:$F,'EPA Export Aggregation'!$A:$A,$B87,'EPA Export Aggregation'!$D:$D,$A$1)*IF($A87="CH4",About!$D$58,IF($A87="N2O",About!$D$59,1))</f>
        <v>0</v>
      </c>
      <c r="O87" s="420">
        <f>SUMIFS('EPA Export Aggregation'!$F:$F,'EPA Export Aggregation'!$A:$A,$B87,'EPA Export Aggregation'!$D:$D,$A$1)*IF($A87="CH4",About!$D$58,IF($A87="N2O",About!$D$59,1))</f>
        <v>0</v>
      </c>
      <c r="P87" s="420">
        <f>SUMIFS('EPA Export Aggregation'!$F:$F,'EPA Export Aggregation'!$A:$A,$B87,'EPA Export Aggregation'!$D:$D,$A$1)*IF($A87="CH4",About!$D$58,IF($A87="N2O",About!$D$59,1))</f>
        <v>0</v>
      </c>
      <c r="Q87" s="420">
        <f>SUMIFS('EPA Export Aggregation'!$F:$F,'EPA Export Aggregation'!$A:$A,$B87,'EPA Export Aggregation'!$D:$D,$A$1)*IF($A87="CH4",About!$D$58,IF($A87="N2O",About!$D$59,1))</f>
        <v>0</v>
      </c>
      <c r="R87" s="420">
        <f>SUMIFS('EPA Export Aggregation'!$F:$F,'EPA Export Aggregation'!$A:$A,$B87,'EPA Export Aggregation'!$D:$D,$A$1)*IF($A87="CH4",About!$D$58,IF($A87="N2O",About!$D$59,1))</f>
        <v>0</v>
      </c>
      <c r="S87" s="420">
        <f>SUMIFS('EPA Export Aggregation'!$F:$F,'EPA Export Aggregation'!$A:$A,$B87,'EPA Export Aggregation'!$D:$D,$A$1)*IF($A87="CH4",About!$D$58,IF($A87="N2O",About!$D$59,1))</f>
        <v>0</v>
      </c>
      <c r="T87" s="420">
        <f>SUMIFS('EPA Export Aggregation'!$F:$F,'EPA Export Aggregation'!$A:$A,$B87,'EPA Export Aggregation'!$D:$D,$A$1)*IF($A87="CH4",About!$D$58,IF($A87="N2O",About!$D$59,1))</f>
        <v>0</v>
      </c>
      <c r="U87" s="420">
        <f>SUMIFS('EPA Export Aggregation'!$F:$F,'EPA Export Aggregation'!$A:$A,$B87,'EPA Export Aggregation'!$D:$D,$A$1)*IF($A87="CH4",About!$D$58,IF($A87="N2O",About!$D$59,1))</f>
        <v>0</v>
      </c>
      <c r="V87" s="420">
        <f>SUMIFS('EPA Export Aggregation'!$F:$F,'EPA Export Aggregation'!$A:$A,$B87,'EPA Export Aggregation'!$D:$D,$A$1)*IF($A87="CH4",About!$D$58,IF($A87="N2O",About!$D$59,1))</f>
        <v>0</v>
      </c>
      <c r="W87" s="420">
        <f>SUMIFS('EPA Export Aggregation'!$F:$F,'EPA Export Aggregation'!$A:$A,$B87,'EPA Export Aggregation'!$D:$D,$A$1)*IF($A87="CH4",About!$D$58,IF($A87="N2O",About!$D$59,1))</f>
        <v>0</v>
      </c>
      <c r="X87" s="420">
        <f>SUMIFS('EPA Export Aggregation'!$F:$F,'EPA Export Aggregation'!$A:$A,$B87,'EPA Export Aggregation'!$D:$D,$A$1)*IF($A87="CH4",About!$D$58,IF($A87="N2O",About!$D$59,1))</f>
        <v>0</v>
      </c>
      <c r="Y87" s="420">
        <f>SUMIFS('EPA Export Aggregation'!$F:$F,'EPA Export Aggregation'!$A:$A,$B87,'EPA Export Aggregation'!$D:$D,$A$1)*IF($A87="CH4",About!$D$58,IF($A87="N2O",About!$D$59,1))</f>
        <v>0</v>
      </c>
      <c r="Z87" s="420">
        <f>SUMIFS('EPA Export Aggregation'!$F:$F,'EPA Export Aggregation'!$A:$A,$B87,'EPA Export Aggregation'!$D:$D,$A$1)*IF($A87="CH4",About!$D$58,IF($A87="N2O",About!$D$59,1))</f>
        <v>0</v>
      </c>
      <c r="AA87" s="420">
        <f>SUMIFS('EPA Export Aggregation'!$F:$F,'EPA Export Aggregation'!$A:$A,$B87,'EPA Export Aggregation'!$D:$D,$A$1)*IF($A87="CH4",About!$D$58,IF($A87="N2O",About!$D$59,1))</f>
        <v>0</v>
      </c>
      <c r="AB87" s="420">
        <f>SUMIFS('EPA Export Aggregation'!$F:$F,'EPA Export Aggregation'!$A:$A,$B87,'EPA Export Aggregation'!$D:$D,$A$1)*IF($A87="CH4",About!$D$58,IF($A87="N2O",About!$D$59,1))</f>
        <v>0</v>
      </c>
      <c r="AC87" s="420">
        <f>SUMIFS('EPA Export Aggregation'!$F:$F,'EPA Export Aggregation'!$A:$A,$B87,'EPA Export Aggregation'!$D:$D,$A$1)*IF($A87="CH4",About!$D$58,IF($A87="N2O",About!$D$59,1))</f>
        <v>0</v>
      </c>
      <c r="AD87" s="420">
        <f>SUMIFS('EPA Export Aggregation'!$F:$F,'EPA Export Aggregation'!$A:$A,$B87,'EPA Export Aggregation'!$D:$D,$A$1)*IF($A87="CH4",About!$D$58,IF($A87="N2O",About!$D$59,1))</f>
        <v>0</v>
      </c>
      <c r="AE87" s="420">
        <f>SUMIFS('EPA Export Aggregation'!$F:$F,'EPA Export Aggregation'!$A:$A,$B87,'EPA Export Aggregation'!$D:$D,$A$1)*IF($A87="CH4",About!$D$58,IF($A87="N2O",About!$D$59,1))</f>
        <v>0</v>
      </c>
      <c r="AF87" s="420">
        <f>SUMIFS('EPA Export Aggregation'!$F:$F,'EPA Export Aggregation'!$A:$A,$B87,'EPA Export Aggregation'!$D:$D,$A$1)*IF($A87="CH4",About!$D$58,IF($A87="N2O",About!$D$59,1))</f>
        <v>0</v>
      </c>
      <c r="AG87" s="420">
        <f>SUMIFS('EPA Export Aggregation'!$F:$F,'EPA Export Aggregation'!$A:$A,$B87,'EPA Export Aggregation'!$D:$D,$A$1)*IF($A87="CH4",About!$D$58,IF($A87="N2O",About!$D$59,1))</f>
        <v>0</v>
      </c>
      <c r="AH87" s="420">
        <f>SUMIFS('EPA Export Aggregation'!$F:$F,'EPA Export Aggregation'!$A:$A,$B87,'EPA Export Aggregation'!$D:$D,$A$1)*IF($A87="CH4",About!$D$58,IF($A87="N2O",About!$D$59,1))</f>
        <v>0</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2024-08-12T23:22:58Z</dcterms:modified>
</cp:coreProperties>
</file>