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SD\land\BLAPE\"/>
    </mc:Choice>
  </mc:AlternateContent>
  <xr:revisionPtr revIDLastSave="0" documentId="8_{642E7DC6-E44A-4CE4-98A3-B0A2F899EB60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AJ23" i="4"/>
  <c r="E23" i="4"/>
  <c r="M23" i="4"/>
  <c r="U23" i="4"/>
  <c r="AC23" i="4"/>
  <c r="AK23" i="4"/>
  <c r="A25" i="4" s="1"/>
  <c r="AG23" i="4"/>
  <c r="F23" i="4"/>
  <c r="N23" i="4"/>
  <c r="V23" i="4"/>
  <c r="AD23" i="4"/>
  <c r="C23" i="4"/>
  <c r="J23" i="4"/>
  <c r="O23" i="4"/>
  <c r="W23" i="4"/>
  <c r="AE23" i="4"/>
  <c r="P23" i="4"/>
  <c r="Q23" i="4"/>
  <c r="H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R23" i="4" l="1"/>
  <c r="G23" i="4"/>
  <c r="Z23" i="4"/>
  <c r="Y23" i="4"/>
  <c r="AA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<sst xmlns="http://schemas.openxmlformats.org/spreadsheetml/2006/main" count="15367" uniqueCount="462">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</sst>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107</v>
      </c>
      <c r="C1" s="57">
        <v>44412</v>
      </c>
      <c r="H1" s="53" t="s">
        <v>2</v>
      </c>
    </row>
    <row r="2" spans="1:8" x14ac:dyDescent="0.25">
      <c r="B2" s="2" t="str">
        <f>LOOKUP(B1,F2:G51,G2:G51)</f>
        <v>SD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South Dakota</v>
      </c>
      <c r="B18" s="2">
        <f>SUMIFS('LULUCF Dataframe EPA'!AD2:AD766,'LULUCF Dataframe EPA'!A2:A766,Data!A18)</f>
        <v>-9.8825769194836681</v>
      </c>
      <c r="C18" s="2">
        <f>B18/D11</f>
        <v>-10.458278130815417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-10458278130815.344</v>
      </c>
      <c r="C23" s="56">
        <f>$B$23*C11</f>
        <v>-10170427525149.471</v>
      </c>
      <c r="D23" s="56">
        <f t="shared" ref="D23:AK23" si="0">$B$23*D11</f>
        <v>-9882576919483.5977</v>
      </c>
      <c r="E23" s="56">
        <f t="shared" si="0"/>
        <v>-9594726313817.7266</v>
      </c>
      <c r="F23" s="56">
        <f t="shared" si="0"/>
        <v>-9306875708151.8535</v>
      </c>
      <c r="G23" s="56">
        <f t="shared" si="0"/>
        <v>-9019025102486.0547</v>
      </c>
      <c r="H23" s="56">
        <f t="shared" si="0"/>
        <v>-9030706635487.8184</v>
      </c>
      <c r="I23" s="56">
        <f t="shared" si="0"/>
        <v>-9042388168489.5742</v>
      </c>
      <c r="J23" s="56">
        <f t="shared" si="0"/>
        <v>-9054069701491.3281</v>
      </c>
      <c r="K23" s="56">
        <f t="shared" si="0"/>
        <v>-9065751234493.0781</v>
      </c>
      <c r="L23" s="56">
        <f t="shared" si="0"/>
        <v>-9077432767494.832</v>
      </c>
      <c r="M23" s="56">
        <f t="shared" si="0"/>
        <v>-9089114300496.5898</v>
      </c>
      <c r="N23" s="56">
        <f t="shared" si="0"/>
        <v>-9100795833498.3438</v>
      </c>
      <c r="O23" s="56">
        <f t="shared" si="0"/>
        <v>-9112477366500.0996</v>
      </c>
      <c r="P23" s="56">
        <f t="shared" si="0"/>
        <v>-9124158899501.8535</v>
      </c>
      <c r="Q23" s="56">
        <f t="shared" si="0"/>
        <v>-9135840432503.6074</v>
      </c>
      <c r="R23" s="56">
        <f t="shared" si="0"/>
        <v>-9147521965505.3613</v>
      </c>
      <c r="S23" s="56">
        <f t="shared" si="0"/>
        <v>-9159203498507.1113</v>
      </c>
      <c r="T23" s="56">
        <f t="shared" si="0"/>
        <v>-9170885031508.8652</v>
      </c>
      <c r="U23" s="56">
        <f t="shared" si="0"/>
        <v>-9182566564510.6191</v>
      </c>
      <c r="V23" s="56">
        <f t="shared" si="0"/>
        <v>-9194248097512.375</v>
      </c>
      <c r="W23" s="56">
        <f t="shared" si="0"/>
        <v>-9205929630514.1289</v>
      </c>
      <c r="X23" s="56">
        <f t="shared" si="0"/>
        <v>-9217611163515.8789</v>
      </c>
      <c r="Y23" s="56">
        <f t="shared" si="0"/>
        <v>-9229292696517.6328</v>
      </c>
      <c r="Z23" s="56">
        <f t="shared" si="0"/>
        <v>-9240974229519.3887</v>
      </c>
      <c r="AA23" s="56">
        <f t="shared" si="0"/>
        <v>-9252655762521.1426</v>
      </c>
      <c r="AB23" s="56">
        <f t="shared" si="0"/>
        <v>-9264337295522.8926</v>
      </c>
      <c r="AC23" s="56">
        <f t="shared" si="0"/>
        <v>-9276018828524.6484</v>
      </c>
      <c r="AD23" s="56">
        <f t="shared" si="0"/>
        <v>-9287700361526.4023</v>
      </c>
      <c r="AE23" s="56">
        <f t="shared" si="0"/>
        <v>-9299381894528.1563</v>
      </c>
      <c r="AF23" s="56">
        <f t="shared" si="0"/>
        <v>-9311063427529.9121</v>
      </c>
      <c r="AG23" s="56">
        <f t="shared" si="0"/>
        <v>-9322744960531.6621</v>
      </c>
      <c r="AH23" s="56">
        <f t="shared" si="0"/>
        <v>-9334426493533.416</v>
      </c>
      <c r="AI23" s="56">
        <f t="shared" si="0"/>
        <v>-9346108026535.1699</v>
      </c>
      <c r="AJ23" s="56">
        <f t="shared" si="0"/>
        <v>-9357789559536.9258</v>
      </c>
      <c r="AK23" s="56">
        <f t="shared" si="0"/>
        <v>-9369471092538.6797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-0.10410958904109571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-10458278130815.344</v>
      </c>
      <c r="C2" s="25">
        <f>$B$2*Data!C$11</f>
        <v>-10170427525149.471</v>
      </c>
      <c r="D2" s="25">
        <f>$B$2*Data!D$11</f>
        <v>-9882576919483.5977</v>
      </c>
      <c r="E2" s="25">
        <f>$B$2*Data!E$11</f>
        <v>-9594726313817.7266</v>
      </c>
      <c r="F2" s="25">
        <f>$B$2*Data!F$11</f>
        <v>-9306875708151.8535</v>
      </c>
      <c r="G2" s="25">
        <f>$B$2*Data!G$11</f>
        <v>-9019025102486.0547</v>
      </c>
      <c r="H2" s="25">
        <f>$B$2*Data!H$11</f>
        <v>-9030706635487.8184</v>
      </c>
      <c r="I2" s="25">
        <f>$B$2*Data!I$11</f>
        <v>-9042388168489.5742</v>
      </c>
      <c r="J2" s="25">
        <f>$B$2*Data!J$11</f>
        <v>-9054069701491.3281</v>
      </c>
      <c r="K2" s="25">
        <f>$B$2*Data!K$11</f>
        <v>-9065751234493.0781</v>
      </c>
      <c r="L2" s="25">
        <f>$B$2*Data!L$11</f>
        <v>-9077432767494.832</v>
      </c>
      <c r="M2" s="25">
        <f>$B$2*Data!M$11</f>
        <v>-9089114300496.5898</v>
      </c>
      <c r="N2" s="25">
        <f>$B$2*Data!N$11</f>
        <v>-9100795833498.3438</v>
      </c>
      <c r="O2" s="25">
        <f>$B$2*Data!O$11</f>
        <v>-9112477366500.0996</v>
      </c>
      <c r="P2" s="25">
        <f>$B$2*Data!P$11</f>
        <v>-9124158899501.8535</v>
      </c>
      <c r="Q2" s="25">
        <f>$B$2*Data!Q$11</f>
        <v>-9135840432503.6074</v>
      </c>
      <c r="R2" s="25">
        <f>$B$2*Data!R$11</f>
        <v>-9147521965505.3613</v>
      </c>
      <c r="S2" s="25">
        <f>$B$2*Data!S$11</f>
        <v>-9159203498507.1113</v>
      </c>
      <c r="T2" s="25">
        <f>$B$2*Data!T$11</f>
        <v>-9170885031508.8652</v>
      </c>
      <c r="U2" s="25">
        <f>$B$2*Data!U$11</f>
        <v>-9182566564510.6191</v>
      </c>
      <c r="V2" s="25">
        <f>$B$2*Data!V$11</f>
        <v>-9194248097512.375</v>
      </c>
      <c r="W2" s="25">
        <f>$B$2*Data!W$11</f>
        <v>-9205929630514.1289</v>
      </c>
      <c r="X2" s="25">
        <f>$B$2*Data!X$11</f>
        <v>-9217611163515.8789</v>
      </c>
      <c r="Y2" s="25">
        <f>$B$2*Data!Y$11</f>
        <v>-9229292696517.6328</v>
      </c>
      <c r="Z2" s="25">
        <f>$B$2*Data!Z$11</f>
        <v>-9240974229519.3887</v>
      </c>
      <c r="AA2" s="25">
        <f>$B$2*Data!AA$11</f>
        <v>-9252655762521.1426</v>
      </c>
      <c r="AB2" s="25">
        <f>$B$2*Data!AB$11</f>
        <v>-9264337295522.8926</v>
      </c>
      <c r="AC2" s="25">
        <f>$B$2*Data!AC$11</f>
        <v>-9276018828524.6484</v>
      </c>
      <c r="AD2" s="25">
        <f>$B$2*Data!AD$11</f>
        <v>-9287700361526.4023</v>
      </c>
      <c r="AE2" s="25">
        <f>$B$2*Data!AE$11</f>
        <v>-9299381894528.1563</v>
      </c>
      <c r="AF2" s="25">
        <f>$B$2*Data!AF$11</f>
        <v>-9311063427529.9121</v>
      </c>
      <c r="AG2" s="25">
        <f>$B$2*Data!AG$11</f>
        <v>-9322744960531.6621</v>
      </c>
      <c r="AH2" s="25">
        <f>$B$2*Data!AH$11</f>
        <v>-9334426493533.416</v>
      </c>
      <c r="AI2" s="25">
        <f>$B$2*Data!AI$11</f>
        <v>-9346108026535.1699</v>
      </c>
      <c r="AJ2" s="25">
        <f>$B$2*Data!AJ$11</f>
        <v>-9357789559536.9258</v>
      </c>
      <c r="AK2" s="25">
        <f>$B$2*Data!AK$11</f>
        <v>-9369471092538.6797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4496763478.254199</v>
      </c>
      <c r="C11" s="25">
        <f>(ABS(C$2)*'data from RPEpUACE'!$B11)+SUMIFS('Override Calcs'!$E$4:$E$6,'Override Calcs'!$A$4:$A$6,About!$B$2,'Override Calcs'!$B$4:$B$6,"CH4")</f>
        <v>4372995868.0834856</v>
      </c>
      <c r="D11" s="25">
        <f>(ABS(D$2)*'data from RPEpUACE'!$B11)+SUMIFS('Override Calcs'!$E$4:$E$6,'Override Calcs'!$A$4:$A$6,About!$B$2,'Override Calcs'!$B$4:$B$6,"CH4")</f>
        <v>4249228257.9127722</v>
      </c>
      <c r="E11" s="25">
        <f>(ABS(E$2)*'data from RPEpUACE'!$B11)+SUMIFS('Override Calcs'!$E$4:$E$6,'Override Calcs'!$A$4:$A$6,About!$B$2,'Override Calcs'!$B$4:$B$6,"CH4")</f>
        <v>4125460647.7420597</v>
      </c>
      <c r="F11" s="25">
        <f>(ABS(F$2)*'data from RPEpUACE'!$B11)+SUMIFS('Override Calcs'!$E$4:$E$6,'Override Calcs'!$A$4:$A$6,About!$B$2,'Override Calcs'!$B$4:$B$6,"CH4")</f>
        <v>4001693037.5713463</v>
      </c>
      <c r="G11" s="25">
        <f>(ABS(G$2)*'data from RPEpUACE'!$B11)+SUMIFS('Override Calcs'!$E$4:$E$6,'Override Calcs'!$A$4:$A$6,About!$B$2,'Override Calcs'!$B$4:$B$6,"CH4")</f>
        <v>3877925427.4006653</v>
      </c>
      <c r="H11" s="25">
        <f>(ABS(H$2)*'data from RPEpUACE'!$B11)+SUMIFS('Override Calcs'!$E$4:$E$6,'Override Calcs'!$A$4:$A$6,About!$B$2,'Override Calcs'!$B$4:$B$6,"CH4")</f>
        <v>3882948155.8379188</v>
      </c>
      <c r="I11" s="25">
        <f>(ABS(I$2)*'data from RPEpUACE'!$B11)+SUMIFS('Override Calcs'!$E$4:$E$6,'Override Calcs'!$A$4:$A$6,About!$B$2,'Override Calcs'!$B$4:$B$6,"CH4")</f>
        <v>3887970884.2751689</v>
      </c>
      <c r="J11" s="25">
        <f>(ABS(J$2)*'data from RPEpUACE'!$B11)+SUMIFS('Override Calcs'!$E$4:$E$6,'Override Calcs'!$A$4:$A$6,About!$B$2,'Override Calcs'!$B$4:$B$6,"CH4")</f>
        <v>3892993612.7124181</v>
      </c>
      <c r="K11" s="25">
        <f>(ABS(K$2)*'data from RPEpUACE'!$B11)+SUMIFS('Override Calcs'!$E$4:$E$6,'Override Calcs'!$A$4:$A$6,About!$B$2,'Override Calcs'!$B$4:$B$6,"CH4")</f>
        <v>3898016341.1496654</v>
      </c>
      <c r="L11" s="25">
        <f>(ABS(L$2)*'data from RPEpUACE'!$B11)+SUMIFS('Override Calcs'!$E$4:$E$6,'Override Calcs'!$A$4:$A$6,About!$B$2,'Override Calcs'!$B$4:$B$6,"CH4")</f>
        <v>3903039069.5869145</v>
      </c>
      <c r="M11" s="25">
        <f>(ABS(M$2)*'data from RPEpUACE'!$B11)+SUMIFS('Override Calcs'!$E$4:$E$6,'Override Calcs'!$A$4:$A$6,About!$B$2,'Override Calcs'!$B$4:$B$6,"CH4")</f>
        <v>3908061798.0241656</v>
      </c>
      <c r="N11" s="25">
        <f>(ABS(N$2)*'data from RPEpUACE'!$B11)+SUMIFS('Override Calcs'!$E$4:$E$6,'Override Calcs'!$A$4:$A$6,About!$B$2,'Override Calcs'!$B$4:$B$6,"CH4")</f>
        <v>3913084526.4614148</v>
      </c>
      <c r="O11" s="25">
        <f>(ABS(O$2)*'data from RPEpUACE'!$B11)+SUMIFS('Override Calcs'!$E$4:$E$6,'Override Calcs'!$A$4:$A$6,About!$B$2,'Override Calcs'!$B$4:$B$6,"CH4")</f>
        <v>3918107254.898665</v>
      </c>
      <c r="P11" s="25">
        <f>(ABS(P$2)*'data from RPEpUACE'!$B11)+SUMIFS('Override Calcs'!$E$4:$E$6,'Override Calcs'!$A$4:$A$6,About!$B$2,'Override Calcs'!$B$4:$B$6,"CH4")</f>
        <v>3923129983.3359141</v>
      </c>
      <c r="Q11" s="25">
        <f>(ABS(Q$2)*'data from RPEpUACE'!$B11)+SUMIFS('Override Calcs'!$E$4:$E$6,'Override Calcs'!$A$4:$A$6,About!$B$2,'Override Calcs'!$B$4:$B$6,"CH4")</f>
        <v>3928152711.7731633</v>
      </c>
      <c r="R11" s="25">
        <f>(ABS(R$2)*'data from RPEpUACE'!$B11)+SUMIFS('Override Calcs'!$E$4:$E$6,'Override Calcs'!$A$4:$A$6,About!$B$2,'Override Calcs'!$B$4:$B$6,"CH4")</f>
        <v>3933175440.2104125</v>
      </c>
      <c r="S11" s="25">
        <f>(ABS(S$2)*'data from RPEpUACE'!$B11)+SUMIFS('Override Calcs'!$E$4:$E$6,'Override Calcs'!$A$4:$A$6,About!$B$2,'Override Calcs'!$B$4:$B$6,"CH4")</f>
        <v>3938198168.6476603</v>
      </c>
      <c r="T11" s="25">
        <f>(ABS(T$2)*'data from RPEpUACE'!$B11)+SUMIFS('Override Calcs'!$E$4:$E$6,'Override Calcs'!$A$4:$A$6,About!$B$2,'Override Calcs'!$B$4:$B$6,"CH4")</f>
        <v>3943220897.0849094</v>
      </c>
      <c r="U11" s="25">
        <f>(ABS(U$2)*'data from RPEpUACE'!$B11)+SUMIFS('Override Calcs'!$E$4:$E$6,'Override Calcs'!$A$4:$A$6,About!$B$2,'Override Calcs'!$B$4:$B$6,"CH4")</f>
        <v>3948243625.5221586</v>
      </c>
      <c r="V11" s="25">
        <f>(ABS(V$2)*'data from RPEpUACE'!$B11)+SUMIFS('Override Calcs'!$E$4:$E$6,'Override Calcs'!$A$4:$A$6,About!$B$2,'Override Calcs'!$B$4:$B$6,"CH4")</f>
        <v>3953266353.9594088</v>
      </c>
      <c r="W11" s="25">
        <f>(ABS(W$2)*'data from RPEpUACE'!$B11)+SUMIFS('Override Calcs'!$E$4:$E$6,'Override Calcs'!$A$4:$A$6,About!$B$2,'Override Calcs'!$B$4:$B$6,"CH4")</f>
        <v>3958289082.3966579</v>
      </c>
      <c r="X11" s="25">
        <f>(ABS(X$2)*'data from RPEpUACE'!$B11)+SUMIFS('Override Calcs'!$E$4:$E$6,'Override Calcs'!$A$4:$A$6,About!$B$2,'Override Calcs'!$B$4:$B$6,"CH4")</f>
        <v>3963311810.8339057</v>
      </c>
      <c r="Y11" s="25">
        <f>(ABS(Y$2)*'data from RPEpUACE'!$B11)+SUMIFS('Override Calcs'!$E$4:$E$6,'Override Calcs'!$A$4:$A$6,About!$B$2,'Override Calcs'!$B$4:$B$6,"CH4")</f>
        <v>3968334539.2711549</v>
      </c>
      <c r="Z11" s="25">
        <f>(ABS(Z$2)*'data from RPEpUACE'!$B11)+SUMIFS('Override Calcs'!$E$4:$E$6,'Override Calcs'!$A$4:$A$6,About!$B$2,'Override Calcs'!$B$4:$B$6,"CH4")</f>
        <v>3973357267.708405</v>
      </c>
      <c r="AA11" s="25">
        <f>(ABS(AA$2)*'data from RPEpUACE'!$B11)+SUMIFS('Override Calcs'!$E$4:$E$6,'Override Calcs'!$A$4:$A$6,About!$B$2,'Override Calcs'!$B$4:$B$6,"CH4")</f>
        <v>3978379996.1456542</v>
      </c>
      <c r="AB11" s="25">
        <f>(ABS(AB$2)*'data from RPEpUACE'!$B11)+SUMIFS('Override Calcs'!$E$4:$E$6,'Override Calcs'!$A$4:$A$6,About!$B$2,'Override Calcs'!$B$4:$B$6,"CH4")</f>
        <v>3983402724.582902</v>
      </c>
      <c r="AC11" s="25">
        <f>(ABS(AC$2)*'data from RPEpUACE'!$B11)+SUMIFS('Override Calcs'!$E$4:$E$6,'Override Calcs'!$A$4:$A$6,About!$B$2,'Override Calcs'!$B$4:$B$6,"CH4")</f>
        <v>3988425453.0201521</v>
      </c>
      <c r="AD11" s="25">
        <f>(ABS(AD$2)*'data from RPEpUACE'!$B11)+SUMIFS('Override Calcs'!$E$4:$E$6,'Override Calcs'!$A$4:$A$6,About!$B$2,'Override Calcs'!$B$4:$B$6,"CH4")</f>
        <v>3993448181.4574013</v>
      </c>
      <c r="AE11" s="25">
        <f>(ABS(AE$2)*'data from RPEpUACE'!$B11)+SUMIFS('Override Calcs'!$E$4:$E$6,'Override Calcs'!$A$4:$A$6,About!$B$2,'Override Calcs'!$B$4:$B$6,"CH4")</f>
        <v>3998470909.8946505</v>
      </c>
      <c r="AF11" s="25">
        <f>(ABS(AF$2)*'data from RPEpUACE'!$B11)+SUMIFS('Override Calcs'!$E$4:$E$6,'Override Calcs'!$A$4:$A$6,About!$B$2,'Override Calcs'!$B$4:$B$6,"CH4")</f>
        <v>4003493638.3319006</v>
      </c>
      <c r="AG11" s="25">
        <f>(ABS(AG$2)*'data from RPEpUACE'!$B11)+SUMIFS('Override Calcs'!$E$4:$E$6,'Override Calcs'!$A$4:$A$6,About!$B$2,'Override Calcs'!$B$4:$B$6,"CH4")</f>
        <v>4008516366.7691479</v>
      </c>
      <c r="AH11" s="25">
        <f>(ABS(AH$2)*'data from RPEpUACE'!$B11)+SUMIFS('Override Calcs'!$E$4:$E$6,'Override Calcs'!$A$4:$A$6,About!$B$2,'Override Calcs'!$B$4:$B$6,"CH4")</f>
        <v>4013539095.2063971</v>
      </c>
      <c r="AI11" s="25">
        <f>(ABS(AI$2)*'data from RPEpUACE'!$B11)+SUMIFS('Override Calcs'!$E$4:$E$6,'Override Calcs'!$A$4:$A$6,About!$B$2,'Override Calcs'!$B$4:$B$6,"CH4")</f>
        <v>4018561823.6436467</v>
      </c>
      <c r="AJ11" s="25">
        <f>(ABS(AJ$2)*'data from RPEpUACE'!$B11)+SUMIFS('Override Calcs'!$E$4:$E$6,'Override Calcs'!$A$4:$A$6,About!$B$2,'Override Calcs'!$B$4:$B$6,"CH4")</f>
        <v>4023584552.0808964</v>
      </c>
      <c r="AK11" s="25">
        <f>(ABS(AK$2)*'data from RPEpUACE'!$B11)+SUMIFS('Override Calcs'!$E$4:$E$6,'Override Calcs'!$A$4:$A$6,About!$B$2,'Override Calcs'!$B$4:$B$6,"CH4")</f>
        <v>4028607280.518146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366078987.77120394</v>
      </c>
      <c r="C12" s="25">
        <f>(ABS(C$2)*'data from RPEpUACE'!$B12)+SUMIFS('Override Calcs'!$E$4:$E$6,'Override Calcs'!$A$4:$A$6,About!$B$2,'Override Calcs'!$B$4:$B$6,"N2O")</f>
        <v>356003136.17943949</v>
      </c>
      <c r="D12" s="25">
        <f>(ABS(D$2)*'data from RPEpUACE'!$B12)+SUMIFS('Override Calcs'!$E$4:$E$6,'Override Calcs'!$A$4:$A$6,About!$B$2,'Override Calcs'!$B$4:$B$6,"N2O")</f>
        <v>345927284.58767509</v>
      </c>
      <c r="E12" s="25">
        <f>(ABS(E$2)*'data from RPEpUACE'!$B12)+SUMIFS('Override Calcs'!$E$4:$E$6,'Override Calcs'!$A$4:$A$6,About!$B$2,'Override Calcs'!$B$4:$B$6,"N2O")</f>
        <v>335851432.9959107</v>
      </c>
      <c r="F12" s="25">
        <f>(ABS(F$2)*'data from RPEpUACE'!$B12)+SUMIFS('Override Calcs'!$E$4:$E$6,'Override Calcs'!$A$4:$A$6,About!$B$2,'Override Calcs'!$B$4:$B$6,"N2O")</f>
        <v>325775581.40414631</v>
      </c>
      <c r="G12" s="25">
        <f>(ABS(G$2)*'data from RPEpUACE'!$B12)+SUMIFS('Override Calcs'!$E$4:$E$6,'Override Calcs'!$A$4:$A$6,About!$B$2,'Override Calcs'!$B$4:$B$6,"N2O")</f>
        <v>315699729.81238449</v>
      </c>
      <c r="H12" s="25">
        <f>(ABS(H$2)*'data from RPEpUACE'!$B12)+SUMIFS('Override Calcs'!$E$4:$E$6,'Override Calcs'!$A$4:$A$6,About!$B$2,'Override Calcs'!$B$4:$B$6,"N2O")</f>
        <v>316108627.31189746</v>
      </c>
      <c r="I12" s="25">
        <f>(ABS(I$2)*'data from RPEpUACE'!$B12)+SUMIFS('Override Calcs'!$E$4:$E$6,'Override Calcs'!$A$4:$A$6,About!$B$2,'Override Calcs'!$B$4:$B$6,"N2O")</f>
        <v>316517524.81141013</v>
      </c>
      <c r="J12" s="25">
        <f>(ABS(J$2)*'data from RPEpUACE'!$B12)+SUMIFS('Override Calcs'!$E$4:$E$6,'Override Calcs'!$A$4:$A$6,About!$B$2,'Override Calcs'!$B$4:$B$6,"N2O")</f>
        <v>316926422.3109228</v>
      </c>
      <c r="K12" s="25">
        <f>(ABS(K$2)*'data from RPEpUACE'!$B12)+SUMIFS('Override Calcs'!$E$4:$E$6,'Override Calcs'!$A$4:$A$6,About!$B$2,'Override Calcs'!$B$4:$B$6,"N2O")</f>
        <v>317335319.8104353</v>
      </c>
      <c r="L12" s="25">
        <f>(ABS(L$2)*'data from RPEpUACE'!$B12)+SUMIFS('Override Calcs'!$E$4:$E$6,'Override Calcs'!$A$4:$A$6,About!$B$2,'Override Calcs'!$B$4:$B$6,"N2O")</f>
        <v>317744217.30994791</v>
      </c>
      <c r="M12" s="25">
        <f>(ABS(M$2)*'data from RPEpUACE'!$B12)+SUMIFS('Override Calcs'!$E$4:$E$6,'Override Calcs'!$A$4:$A$6,About!$B$2,'Override Calcs'!$B$4:$B$6,"N2O")</f>
        <v>318153114.80946064</v>
      </c>
      <c r="N12" s="25">
        <f>(ABS(N$2)*'data from RPEpUACE'!$B12)+SUMIFS('Override Calcs'!$E$4:$E$6,'Override Calcs'!$A$4:$A$6,About!$B$2,'Override Calcs'!$B$4:$B$6,"N2O")</f>
        <v>318562012.30897331</v>
      </c>
      <c r="O12" s="25">
        <f>(ABS(O$2)*'data from RPEpUACE'!$B12)+SUMIFS('Override Calcs'!$E$4:$E$6,'Override Calcs'!$A$4:$A$6,About!$B$2,'Override Calcs'!$B$4:$B$6,"N2O")</f>
        <v>318970909.80848598</v>
      </c>
      <c r="P12" s="25">
        <f>(ABS(P$2)*'data from RPEpUACE'!$B12)+SUMIFS('Override Calcs'!$E$4:$E$6,'Override Calcs'!$A$4:$A$6,About!$B$2,'Override Calcs'!$B$4:$B$6,"N2O")</f>
        <v>319379807.3079986</v>
      </c>
      <c r="Q12" s="25">
        <f>(ABS(Q$2)*'data from RPEpUACE'!$B12)+SUMIFS('Override Calcs'!$E$4:$E$6,'Override Calcs'!$A$4:$A$6,About!$B$2,'Override Calcs'!$B$4:$B$6,"N2O")</f>
        <v>319788704.80751121</v>
      </c>
      <c r="R12" s="25">
        <f>(ABS(R$2)*'data from RPEpUACE'!$B12)+SUMIFS('Override Calcs'!$E$4:$E$6,'Override Calcs'!$A$4:$A$6,About!$B$2,'Override Calcs'!$B$4:$B$6,"N2O")</f>
        <v>320197602.30702388</v>
      </c>
      <c r="S12" s="25">
        <f>(ABS(S$2)*'data from RPEpUACE'!$B12)+SUMIFS('Override Calcs'!$E$4:$E$6,'Override Calcs'!$A$4:$A$6,About!$B$2,'Override Calcs'!$B$4:$B$6,"N2O")</f>
        <v>320606499.80653638</v>
      </c>
      <c r="T12" s="25">
        <f>(ABS(T$2)*'data from RPEpUACE'!$B12)+SUMIFS('Override Calcs'!$E$4:$E$6,'Override Calcs'!$A$4:$A$6,About!$B$2,'Override Calcs'!$B$4:$B$6,"N2O")</f>
        <v>321015397.30604899</v>
      </c>
      <c r="U12" s="25">
        <f>(ABS(U$2)*'data from RPEpUACE'!$B12)+SUMIFS('Override Calcs'!$E$4:$E$6,'Override Calcs'!$A$4:$A$6,About!$B$2,'Override Calcs'!$B$4:$B$6,"N2O")</f>
        <v>321424294.8055616</v>
      </c>
      <c r="V12" s="25">
        <f>(ABS(V$2)*'data from RPEpUACE'!$B12)+SUMIFS('Override Calcs'!$E$4:$E$6,'Override Calcs'!$A$4:$A$6,About!$B$2,'Override Calcs'!$B$4:$B$6,"N2O")</f>
        <v>321833192.30507427</v>
      </c>
      <c r="W12" s="25">
        <f>(ABS(W$2)*'data from RPEpUACE'!$B12)+SUMIFS('Override Calcs'!$E$4:$E$6,'Override Calcs'!$A$4:$A$6,About!$B$2,'Override Calcs'!$B$4:$B$6,"N2O")</f>
        <v>322242089.80458695</v>
      </c>
      <c r="X12" s="25">
        <f>(ABS(X$2)*'data from RPEpUACE'!$B12)+SUMIFS('Override Calcs'!$E$4:$E$6,'Override Calcs'!$A$4:$A$6,About!$B$2,'Override Calcs'!$B$4:$B$6,"N2O")</f>
        <v>322650987.30409944</v>
      </c>
      <c r="Y12" s="25">
        <f>(ABS(Y$2)*'data from RPEpUACE'!$B12)+SUMIFS('Override Calcs'!$E$4:$E$6,'Override Calcs'!$A$4:$A$6,About!$B$2,'Override Calcs'!$B$4:$B$6,"N2O")</f>
        <v>323059884.80361205</v>
      </c>
      <c r="Z12" s="25">
        <f>(ABS(Z$2)*'data from RPEpUACE'!$B12)+SUMIFS('Override Calcs'!$E$4:$E$6,'Override Calcs'!$A$4:$A$6,About!$B$2,'Override Calcs'!$B$4:$B$6,"N2O")</f>
        <v>323468782.30312473</v>
      </c>
      <c r="AA12" s="25">
        <f>(ABS(AA$2)*'data from RPEpUACE'!$B12)+SUMIFS('Override Calcs'!$E$4:$E$6,'Override Calcs'!$A$4:$A$6,About!$B$2,'Override Calcs'!$B$4:$B$6,"N2O")</f>
        <v>323877679.80263734</v>
      </c>
      <c r="AB12" s="25">
        <f>(ABS(AB$2)*'data from RPEpUACE'!$B12)+SUMIFS('Override Calcs'!$E$4:$E$6,'Override Calcs'!$A$4:$A$6,About!$B$2,'Override Calcs'!$B$4:$B$6,"N2O")</f>
        <v>324286577.30214983</v>
      </c>
      <c r="AC12" s="25">
        <f>(ABS(AC$2)*'data from RPEpUACE'!$B12)+SUMIFS('Override Calcs'!$E$4:$E$6,'Override Calcs'!$A$4:$A$6,About!$B$2,'Override Calcs'!$B$4:$B$6,"N2O")</f>
        <v>324695474.80166256</v>
      </c>
      <c r="AD12" s="25">
        <f>(ABS(AD$2)*'data from RPEpUACE'!$B12)+SUMIFS('Override Calcs'!$E$4:$E$6,'Override Calcs'!$A$4:$A$6,About!$B$2,'Override Calcs'!$B$4:$B$6,"N2O")</f>
        <v>325104372.30117518</v>
      </c>
      <c r="AE12" s="25">
        <f>(ABS(AE$2)*'data from RPEpUACE'!$B12)+SUMIFS('Override Calcs'!$E$4:$E$6,'Override Calcs'!$A$4:$A$6,About!$B$2,'Override Calcs'!$B$4:$B$6,"N2O")</f>
        <v>325513269.80068779</v>
      </c>
      <c r="AF12" s="25">
        <f>(ABS(AF$2)*'data from RPEpUACE'!$B12)+SUMIFS('Override Calcs'!$E$4:$E$6,'Override Calcs'!$A$4:$A$6,About!$B$2,'Override Calcs'!$B$4:$B$6,"N2O")</f>
        <v>325922167.30020052</v>
      </c>
      <c r="AG12" s="25">
        <f>(ABS(AG$2)*'data from RPEpUACE'!$B12)+SUMIFS('Override Calcs'!$E$4:$E$6,'Override Calcs'!$A$4:$A$6,About!$B$2,'Override Calcs'!$B$4:$B$6,"N2O")</f>
        <v>326331064.79971302</v>
      </c>
      <c r="AH12" s="25">
        <f>(ABS(AH$2)*'data from RPEpUACE'!$B12)+SUMIFS('Override Calcs'!$E$4:$E$6,'Override Calcs'!$A$4:$A$6,About!$B$2,'Override Calcs'!$B$4:$B$6,"N2O")</f>
        <v>326739962.29922563</v>
      </c>
      <c r="AI12" s="25">
        <f>(ABS(AI$2)*'data from RPEpUACE'!$B12)+SUMIFS('Override Calcs'!$E$4:$E$6,'Override Calcs'!$A$4:$A$6,About!$B$2,'Override Calcs'!$B$4:$B$6,"N2O")</f>
        <v>327148859.79873824</v>
      </c>
      <c r="AJ12" s="25">
        <f>(ABS(AJ$2)*'data from RPEpUACE'!$B12)+SUMIFS('Override Calcs'!$E$4:$E$6,'Override Calcs'!$A$4:$A$6,About!$B$2,'Override Calcs'!$B$4:$B$6,"N2O")</f>
        <v>327557757.29825091</v>
      </c>
      <c r="AK12" s="25">
        <f>(ABS(AK$2)*'data from RPEpUACE'!$B12)+SUMIFS('Override Calcs'!$E$4:$E$6,'Override Calcs'!$A$4:$A$6,About!$B$2,'Override Calcs'!$B$4:$B$6,"N2O")</f>
        <v>327966654.79776359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2021-08-04T19:43:41Z</dcterms:modified>
</cp:coreProperties>
</file>