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SD/bldgs/BCEU/"/>
    </mc:Choice>
  </mc:AlternateContent>
  <xr:revisionPtr revIDLastSave="0" documentId="8_{E4D1135A-2A34-1242-B286-5DE10EF32A08}"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R156" i="30"/>
  <c r="S156" i="30" s="1"/>
  <c r="R151" i="30"/>
  <c r="S151" i="30" s="1"/>
  <c r="R164" i="30"/>
  <c r="S164" i="30" s="1"/>
  <c r="R182" i="30"/>
  <c r="S182" i="30"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T182" i="30" l="1"/>
  <c r="S182" i="36"/>
  <c r="F11" i="16" s="1"/>
  <c r="T164" i="30"/>
  <c r="S164" i="36"/>
  <c r="F6" i="15" s="1"/>
  <c r="T151" i="30"/>
  <c r="S151" i="36"/>
  <c r="F6" i="14" s="1"/>
  <c r="T156" i="30"/>
  <c r="S156" i="36"/>
  <c r="F11" i="14" s="1"/>
  <c r="T143" i="30"/>
  <c r="S143" i="36"/>
  <c r="F11" i="21" s="1"/>
  <c r="R164" i="36"/>
  <c r="E6" i="15" s="1"/>
  <c r="R151" i="36"/>
  <c r="E6" i="14" s="1"/>
  <c r="R143" i="36"/>
  <c r="E11" i="21" s="1"/>
  <c r="R182" i="36"/>
  <c r="E11" i="16" s="1"/>
  <c r="R156" i="36"/>
  <c r="E11"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U156" i="30" l="1"/>
  <c r="T156" i="36"/>
  <c r="G11" i="14" s="1"/>
  <c r="U182" i="30"/>
  <c r="T182" i="36"/>
  <c r="G11" i="16" s="1"/>
  <c r="U151" i="30"/>
  <c r="T151" i="36"/>
  <c r="G6" i="14" s="1"/>
  <c r="U164" i="30"/>
  <c r="T164" i="36"/>
  <c r="G6" i="15" s="1"/>
  <c r="U143" i="30"/>
  <c r="T143" i="36"/>
  <c r="G11" i="21"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V164" i="30" l="1"/>
  <c r="U164" i="36"/>
  <c r="H6" i="15" s="1"/>
  <c r="V151" i="30"/>
  <c r="U151" i="36"/>
  <c r="H6" i="14" s="1"/>
  <c r="V182" i="30"/>
  <c r="U182" i="36"/>
  <c r="H11" i="16" s="1"/>
  <c r="V143" i="30"/>
  <c r="U143" i="36"/>
  <c r="H11" i="21" s="1"/>
  <c r="V156" i="30"/>
  <c r="U156" i="36"/>
  <c r="H11" i="14"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43" i="30" l="1"/>
  <c r="V143" i="36"/>
  <c r="I11" i="21" s="1"/>
  <c r="W182" i="30"/>
  <c r="V182" i="36"/>
  <c r="I11" i="16" s="1"/>
  <c r="W151" i="30"/>
  <c r="V151" i="36"/>
  <c r="I6" i="14" s="1"/>
  <c r="W156" i="30"/>
  <c r="V156" i="36"/>
  <c r="I11" i="14" s="1"/>
  <c r="W164" i="30"/>
  <c r="V164" i="36"/>
  <c r="I6" i="15"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X156" i="30" l="1"/>
  <c r="W156" i="36"/>
  <c r="J11" i="14" s="1"/>
  <c r="X151" i="30"/>
  <c r="W151" i="36"/>
  <c r="J6" i="14" s="1"/>
  <c r="X182" i="30"/>
  <c r="W182" i="36"/>
  <c r="J11" i="16" s="1"/>
  <c r="X164" i="30"/>
  <c r="W164" i="36"/>
  <c r="J6" i="15" s="1"/>
  <c r="X143" i="30"/>
  <c r="W143" i="36"/>
  <c r="J11" i="21"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64" i="30" l="1"/>
  <c r="X164" i="36"/>
  <c r="K6" i="15" s="1"/>
  <c r="Y182" i="30"/>
  <c r="X182" i="36"/>
  <c r="K11" i="16" s="1"/>
  <c r="Y151" i="30"/>
  <c r="X151" i="36"/>
  <c r="K6" i="14" s="1"/>
  <c r="Y143" i="30"/>
  <c r="X143" i="36"/>
  <c r="K11" i="21" s="1"/>
  <c r="Y156" i="30"/>
  <c r="X156" i="36"/>
  <c r="K11" i="14"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Z143" i="30" l="1"/>
  <c r="Y143" i="36"/>
  <c r="L11" i="21" s="1"/>
  <c r="Z151" i="30"/>
  <c r="Y151" i="36"/>
  <c r="L6" i="14" s="1"/>
  <c r="Z182" i="30"/>
  <c r="Y182" i="36"/>
  <c r="L11" i="16" s="1"/>
  <c r="Z156" i="30"/>
  <c r="Y156" i="36"/>
  <c r="L11" i="14" s="1"/>
  <c r="Z164" i="30"/>
  <c r="Y164" i="36"/>
  <c r="L6" i="15"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A164" i="30" l="1"/>
  <c r="Z164" i="36"/>
  <c r="M6" i="15" s="1"/>
  <c r="AA156" i="30"/>
  <c r="Z156" i="36"/>
  <c r="M11" i="14" s="1"/>
  <c r="AA182" i="30"/>
  <c r="Z182" i="36"/>
  <c r="M11" i="16" s="1"/>
  <c r="AA151" i="30"/>
  <c r="Z151" i="36"/>
  <c r="M6" i="14" s="1"/>
  <c r="AA143" i="30"/>
  <c r="Z143" i="36"/>
  <c r="M11" i="21"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51" i="30" l="1"/>
  <c r="AA151" i="36"/>
  <c r="N6" i="14" s="1"/>
  <c r="AB182" i="30"/>
  <c r="AA182" i="36"/>
  <c r="N11" i="16" s="1"/>
  <c r="AB156" i="30"/>
  <c r="AA156" i="36"/>
  <c r="N11" i="14" s="1"/>
  <c r="AB143" i="30"/>
  <c r="AA143" i="36"/>
  <c r="N11" i="21" s="1"/>
  <c r="AB164" i="30"/>
  <c r="AA164" i="36"/>
  <c r="N6" i="15"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C143" i="30" l="1"/>
  <c r="AB143" i="36"/>
  <c r="O11" i="21" s="1"/>
  <c r="AC156" i="30"/>
  <c r="AB156" i="36"/>
  <c r="O11" i="14" s="1"/>
  <c r="AC182" i="30"/>
  <c r="AB182" i="36"/>
  <c r="O11" i="16" s="1"/>
  <c r="AC164" i="30"/>
  <c r="AB164" i="36"/>
  <c r="O6" i="15" s="1"/>
  <c r="AC151" i="30"/>
  <c r="AB151" i="36"/>
  <c r="O6" i="14"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D164" i="30" l="1"/>
  <c r="AC164" i="36"/>
  <c r="P6" i="15" s="1"/>
  <c r="AD182" i="30"/>
  <c r="AC182" i="36"/>
  <c r="P11" i="16" s="1"/>
  <c r="AD156" i="30"/>
  <c r="AC156" i="36"/>
  <c r="P11" i="14" s="1"/>
  <c r="AD151" i="30"/>
  <c r="AC151" i="36"/>
  <c r="P6" i="14" s="1"/>
  <c r="AD143" i="30"/>
  <c r="AC143" i="36"/>
  <c r="P11" i="21"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E151" i="30" l="1"/>
  <c r="AD151" i="36"/>
  <c r="Q6" i="14" s="1"/>
  <c r="AE156" i="30"/>
  <c r="AD156" i="36"/>
  <c r="Q11" i="14" s="1"/>
  <c r="AE182" i="30"/>
  <c r="AD182" i="36"/>
  <c r="Q11" i="16" s="1"/>
  <c r="AE143" i="30"/>
  <c r="AD143" i="36"/>
  <c r="Q11" i="21" s="1"/>
  <c r="AE164" i="30"/>
  <c r="AD164" i="36"/>
  <c r="Q6" i="15"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C2" i="24" s="1"/>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43" i="30" l="1"/>
  <c r="AE143" i="36"/>
  <c r="R11" i="21" s="1"/>
  <c r="AF182" i="30"/>
  <c r="AE182" i="36"/>
  <c r="R11" i="16" s="1"/>
  <c r="AF156" i="30"/>
  <c r="AE156" i="36"/>
  <c r="R11" i="14" s="1"/>
  <c r="AF164" i="30"/>
  <c r="AE164" i="36"/>
  <c r="R6" i="15" s="1"/>
  <c r="AF151" i="30"/>
  <c r="AE151" i="36"/>
  <c r="R6" i="14"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64" i="30" l="1"/>
  <c r="AF164" i="36"/>
  <c r="S6" i="15" s="1"/>
  <c r="AG156" i="30"/>
  <c r="AF156" i="36"/>
  <c r="S11" i="14" s="1"/>
  <c r="AG182" i="30"/>
  <c r="AF182" i="36"/>
  <c r="S11" i="16" s="1"/>
  <c r="AG151" i="30"/>
  <c r="AF151" i="36"/>
  <c r="S6" i="14" s="1"/>
  <c r="AG143" i="30"/>
  <c r="AF143" i="36"/>
  <c r="S11" i="21"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H151" i="30" l="1"/>
  <c r="AG151" i="36"/>
  <c r="T6" i="14" s="1"/>
  <c r="AH182" i="30"/>
  <c r="AG182" i="36"/>
  <c r="T11" i="16" s="1"/>
  <c r="AH156" i="30"/>
  <c r="AG156" i="36"/>
  <c r="T11" i="14" s="1"/>
  <c r="AH143" i="30"/>
  <c r="AG143" i="36"/>
  <c r="T11" i="21" s="1"/>
  <c r="AH164" i="30"/>
  <c r="AG164" i="36"/>
  <c r="T6" i="15"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I143" i="30" l="1"/>
  <c r="AH143" i="36"/>
  <c r="U11" i="21" s="1"/>
  <c r="AI156" i="30"/>
  <c r="AH156" i="36"/>
  <c r="U11" i="14" s="1"/>
  <c r="AI182" i="30"/>
  <c r="AH182" i="36"/>
  <c r="U11" i="16" s="1"/>
  <c r="AI164" i="30"/>
  <c r="AH164" i="36"/>
  <c r="U6" i="15" s="1"/>
  <c r="AI151" i="30"/>
  <c r="AH151" i="36"/>
  <c r="U6" i="14"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J164" i="30" l="1"/>
  <c r="AI164" i="36"/>
  <c r="V6" i="15" s="1"/>
  <c r="AJ182" i="30"/>
  <c r="AI182" i="36"/>
  <c r="V11" i="16" s="1"/>
  <c r="AJ156" i="30"/>
  <c r="AI156" i="36"/>
  <c r="V11" i="14" s="1"/>
  <c r="AJ151" i="30"/>
  <c r="AI151" i="36"/>
  <c r="V6" i="14" s="1"/>
  <c r="AJ143" i="30"/>
  <c r="AI143" i="36"/>
  <c r="V11" i="21"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51" i="30" l="1"/>
  <c r="AJ151" i="36"/>
  <c r="W6" i="14" s="1"/>
  <c r="AK156" i="30"/>
  <c r="AJ156" i="36"/>
  <c r="W11" i="14" s="1"/>
  <c r="AK182" i="30"/>
  <c r="AJ182" i="36"/>
  <c r="W11" i="16" s="1"/>
  <c r="AK143" i="30"/>
  <c r="AJ143" i="36"/>
  <c r="W11" i="21" s="1"/>
  <c r="AK164" i="30"/>
  <c r="AJ164" i="36"/>
  <c r="W6" i="15"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43" i="30" l="1"/>
  <c r="AK143" i="36"/>
  <c r="X11" i="21" s="1"/>
  <c r="AL182" i="30"/>
  <c r="AK182" i="36"/>
  <c r="X11" i="16" s="1"/>
  <c r="AL156" i="30"/>
  <c r="AK156" i="36"/>
  <c r="X11" i="14" s="1"/>
  <c r="AL164" i="30"/>
  <c r="AK164" i="36"/>
  <c r="X6" i="15" s="1"/>
  <c r="AL151" i="30"/>
  <c r="AK151" i="36"/>
  <c r="X6" i="14"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M164" i="30" l="1"/>
  <c r="AL164" i="36"/>
  <c r="Y6" i="15" s="1"/>
  <c r="AM156" i="30"/>
  <c r="AL156" i="36"/>
  <c r="Y11" i="14" s="1"/>
  <c r="AM182" i="30"/>
  <c r="AL182" i="36"/>
  <c r="Y11" i="16" s="1"/>
  <c r="AM151" i="30"/>
  <c r="AL151" i="36"/>
  <c r="Y6" i="14" s="1"/>
  <c r="AM143" i="30"/>
  <c r="AL143" i="36"/>
  <c r="Y11" i="21"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N151" i="30" l="1"/>
  <c r="AM151" i="36"/>
  <c r="Z6" i="14" s="1"/>
  <c r="AN182" i="30"/>
  <c r="AM182" i="36"/>
  <c r="Z11" i="16" s="1"/>
  <c r="AN156" i="30"/>
  <c r="AM156" i="36"/>
  <c r="Z11" i="14" s="1"/>
  <c r="AN143" i="30"/>
  <c r="AM143" i="36"/>
  <c r="Z11" i="21" s="1"/>
  <c r="AN164" i="30"/>
  <c r="AM164" i="36"/>
  <c r="Z6" i="15"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O143" i="30" l="1"/>
  <c r="AN143" i="36"/>
  <c r="AA11" i="21" s="1"/>
  <c r="AO156" i="30"/>
  <c r="AN156" i="36"/>
  <c r="AA11" i="14" s="1"/>
  <c r="AO182" i="30"/>
  <c r="AN182" i="36"/>
  <c r="AA11" i="16" s="1"/>
  <c r="AO164" i="30"/>
  <c r="AN164" i="36"/>
  <c r="AA6" i="15" s="1"/>
  <c r="AO151" i="30"/>
  <c r="AN151" i="36"/>
  <c r="AA6" i="14"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64" i="30" l="1"/>
  <c r="AO164" i="36"/>
  <c r="AB6" i="15" s="1"/>
  <c r="AP182" i="30"/>
  <c r="AO182" i="36"/>
  <c r="AB11" i="16" s="1"/>
  <c r="AP156" i="30"/>
  <c r="AO156" i="36"/>
  <c r="AB11" i="14" s="1"/>
  <c r="AP151" i="30"/>
  <c r="AO151" i="36"/>
  <c r="AB6" i="14" s="1"/>
  <c r="AP143" i="30"/>
  <c r="AO143" i="36"/>
  <c r="AB11" i="21"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51" i="30" l="1"/>
  <c r="AP151" i="36"/>
  <c r="AC6" i="14" s="1"/>
  <c r="AQ156" i="30"/>
  <c r="AP156" i="36"/>
  <c r="AC11" i="14" s="1"/>
  <c r="AQ182" i="30"/>
  <c r="AP182" i="36"/>
  <c r="AC11" i="16" s="1"/>
  <c r="AQ143" i="30"/>
  <c r="AP143" i="36"/>
  <c r="AC11" i="21" s="1"/>
  <c r="AQ164" i="30"/>
  <c r="AP164" i="36"/>
  <c r="AC6" i="15"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43" i="30" l="1"/>
  <c r="AQ143" i="36"/>
  <c r="AD11" i="21" s="1"/>
  <c r="AR182" i="30"/>
  <c r="AQ182" i="36"/>
  <c r="AD11" i="16" s="1"/>
  <c r="AR156" i="30"/>
  <c r="AQ156" i="36"/>
  <c r="AD11" i="14" s="1"/>
  <c r="AR164" i="30"/>
  <c r="AQ164" i="36"/>
  <c r="AD6" i="15" s="1"/>
  <c r="AR151" i="30"/>
  <c r="AQ151" i="36"/>
  <c r="AD6" i="14"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64" i="30" l="1"/>
  <c r="AR164" i="36"/>
  <c r="AE6" i="15" s="1"/>
  <c r="AS156" i="30"/>
  <c r="AR156" i="36"/>
  <c r="AE11" i="14" s="1"/>
  <c r="AS182" i="30"/>
  <c r="AR182" i="36"/>
  <c r="AE11" i="16" s="1"/>
  <c r="AS151" i="30"/>
  <c r="AR151" i="36"/>
  <c r="AE6" i="14" s="1"/>
  <c r="AS143" i="30"/>
  <c r="AR143" i="36"/>
  <c r="AE11" i="21"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51" i="30" l="1"/>
  <c r="AT151" i="36" s="1"/>
  <c r="AG6" i="14" s="1"/>
  <c r="AS151" i="36"/>
  <c r="AF6" i="14" s="1"/>
  <c r="AT182" i="30"/>
  <c r="AT182" i="36" s="1"/>
  <c r="AG11" i="16" s="1"/>
  <c r="AS182" i="36"/>
  <c r="AF11" i="16" s="1"/>
  <c r="AT156" i="30"/>
  <c r="AT156" i="36" s="1"/>
  <c r="AG11" i="14" s="1"/>
  <c r="AS156" i="36"/>
  <c r="AF11" i="14" s="1"/>
  <c r="AT143" i="30"/>
  <c r="AT143" i="36" s="1"/>
  <c r="AG11" i="21" s="1"/>
  <c r="AS143" i="36"/>
  <c r="AF11" i="21" s="1"/>
  <c r="AT164" i="30"/>
  <c r="AT164" i="36" s="1"/>
  <c r="AG6" i="15" s="1"/>
  <c r="AS164" i="36"/>
  <c r="AF6" i="15"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<sst xmlns="http://schemas.openxmlformats.org/spreadsheetml/2006/main" count="211474" uniqueCount="1097">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</sst>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17210000000000</c:v>
                </c:pt>
                <c:pt idx="1">
                  <c:v>17210000000000</c:v>
                </c:pt>
                <c:pt idx="2">
                  <c:v>17227303350332.066</c:v>
                </c:pt>
                <c:pt idx="3">
                  <c:v>17248090084890.723</c:v>
                </c:pt>
                <c:pt idx="4">
                  <c:v>17281227078020.635</c:v>
                </c:pt>
                <c:pt idx="5">
                  <c:v>17325923684078.91</c:v>
                </c:pt>
                <c:pt idx="6">
                  <c:v>17377422630374.738</c:v>
                </c:pt>
                <c:pt idx="7">
                  <c:v>17440577425302.885</c:v>
                </c:pt>
                <c:pt idx="8">
                  <c:v>17519058241634.076</c:v>
                </c:pt>
                <c:pt idx="9">
                  <c:v>17599171992326.598</c:v>
                </c:pt>
                <c:pt idx="10">
                  <c:v>17684448052365.953</c:v>
                </c:pt>
                <c:pt idx="11">
                  <c:v>17777052025602.777</c:v>
                </c:pt>
                <c:pt idx="12">
                  <c:v>17874197163878.832</c:v>
                </c:pt>
                <c:pt idx="13">
                  <c:v>17984568375548.434</c:v>
                </c:pt>
                <c:pt idx="14">
                  <c:v>18111642146212.602</c:v>
                </c:pt>
                <c:pt idx="15">
                  <c:v>18251601804784.348</c:v>
                </c:pt>
                <c:pt idx="16">
                  <c:v>18394155216471.383</c:v>
                </c:pt>
                <c:pt idx="17">
                  <c:v>18535787276470.469</c:v>
                </c:pt>
                <c:pt idx="18">
                  <c:v>18681440022607.68</c:v>
                </c:pt>
                <c:pt idx="19">
                  <c:v>18824934759138.609</c:v>
                </c:pt>
                <c:pt idx="20">
                  <c:v>18962469211646.062</c:v>
                </c:pt>
                <c:pt idx="21">
                  <c:v>19036028242810.949</c:v>
                </c:pt>
                <c:pt idx="22">
                  <c:v>19111112099556.668</c:v>
                </c:pt>
                <c:pt idx="23">
                  <c:v>19189141250570.52</c:v>
                </c:pt>
                <c:pt idx="24">
                  <c:v>19267948321274.184</c:v>
                </c:pt>
                <c:pt idx="25">
                  <c:v>19346237121719.098</c:v>
                </c:pt>
                <c:pt idx="26">
                  <c:v>19416698365056.508</c:v>
                </c:pt>
                <c:pt idx="27">
                  <c:v>19478518741020.836</c:v>
                </c:pt>
                <c:pt idx="28">
                  <c:v>19538577422518.609</c:v>
                </c:pt>
                <c:pt idx="29">
                  <c:v>19601581501895.312</c:v>
                </c:pt>
                <c:pt idx="30">
                  <c:v>19668878958099.508</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16349000000000</c:v>
                </c:pt>
                <c:pt idx="1">
                  <c:v>16349000000000</c:v>
                </c:pt>
                <c:pt idx="2">
                  <c:v>16433351948885.873</c:v>
                </c:pt>
                <c:pt idx="3">
                  <c:v>16510837130764.84</c:v>
                </c:pt>
                <c:pt idx="4">
                  <c:v>16595355159846.973</c:v>
                </c:pt>
                <c:pt idx="5">
                  <c:v>16680198817429.738</c:v>
                </c:pt>
                <c:pt idx="6">
                  <c:v>16768926882237.395</c:v>
                </c:pt>
                <c:pt idx="7">
                  <c:v>16859016184090.352</c:v>
                </c:pt>
                <c:pt idx="8">
                  <c:v>16951306765601.836</c:v>
                </c:pt>
                <c:pt idx="9">
                  <c:v>17052049476092.637</c:v>
                </c:pt>
                <c:pt idx="10">
                  <c:v>17158443608287.568</c:v>
                </c:pt>
                <c:pt idx="11">
                  <c:v>17275947310400.625</c:v>
                </c:pt>
                <c:pt idx="12">
                  <c:v>17407973482557.156</c:v>
                </c:pt>
                <c:pt idx="13">
                  <c:v>17549891997786.492</c:v>
                </c:pt>
                <c:pt idx="14">
                  <c:v>17702248039581.273</c:v>
                </c:pt>
                <c:pt idx="15">
                  <c:v>17863281152938.82</c:v>
                </c:pt>
                <c:pt idx="16">
                  <c:v>18030134074557.801</c:v>
                </c:pt>
                <c:pt idx="17">
                  <c:v>18208555105928.359</c:v>
                </c:pt>
                <c:pt idx="18">
                  <c:v>18392284313340.219</c:v>
                </c:pt>
                <c:pt idx="19">
                  <c:v>18586079830113.047</c:v>
                </c:pt>
                <c:pt idx="20">
                  <c:v>18788371047292.352</c:v>
                </c:pt>
                <c:pt idx="21">
                  <c:v>19002046253587.516</c:v>
                </c:pt>
                <c:pt idx="22">
                  <c:v>19223192856671.477</c:v>
                </c:pt>
                <c:pt idx="23">
                  <c:v>19456544589741.633</c:v>
                </c:pt>
                <c:pt idx="24">
                  <c:v>19697498330260.312</c:v>
                </c:pt>
                <c:pt idx="25">
                  <c:v>19946718692022.152</c:v>
                </c:pt>
                <c:pt idx="26">
                  <c:v>20207357104817.195</c:v>
                </c:pt>
                <c:pt idx="27">
                  <c:v>20471126890136.742</c:v>
                </c:pt>
                <c:pt idx="28">
                  <c:v>20746168508457.914</c:v>
                </c:pt>
                <c:pt idx="29">
                  <c:v>21030894697676.289</c:v>
                </c:pt>
                <c:pt idx="30">
                  <c:v>21325450745143.953</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797</v>
      </c>
      <c r="C1" s="95">
        <v>45275</v>
      </c>
      <c r="E1" s="128" t="s">
        <v>915</v>
      </c>
      <c r="F1" s="129" t="str">
        <f>B1</f>
        <v>South Dakota</v>
      </c>
      <c r="H1" t="s">
        <v>712</v>
      </c>
      <c r="I1" t="s">
        <v>817</v>
      </c>
    </row>
    <row r="2" spans="1:9" x14ac:dyDescent="0.2">
      <c r="B2" t="str">
        <f>VLOOKUP(B1,H2:I52,2)</f>
        <v>SD</v>
      </c>
      <c r="E2" s="128" t="s">
        <v>817</v>
      </c>
      <c r="F2" s="130" t="str">
        <f>LOOKUP(F1,H:H,I:I)</f>
        <v>SD</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0.42780435044949239</v>
      </c>
      <c r="H5" s="100" t="s">
        <v>724</v>
      </c>
      <c r="I5" s="100" t="s">
        <v>725</v>
      </c>
    </row>
    <row r="6" spans="1:9" x14ac:dyDescent="0.2">
      <c r="B6" t="s">
        <v>551</v>
      </c>
      <c r="E6" s="119" t="s">
        <v>910</v>
      </c>
      <c r="F6" s="120">
        <f>SUMIFS('Rural Urban'!F:F,'Rural Urban'!B:B,About!F2) / 100</f>
        <v>0.57219564955050772</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0.42780435044949239</v>
      </c>
      <c r="R11" s="207">
        <f>1-Q11</f>
        <v>0.57219564955050761</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SD</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37490000000000</v>
      </c>
      <c r="G23" s="6">
        <f>BF2</f>
        <v>1.1695032E+16</v>
      </c>
      <c r="H23" s="207">
        <f>IFERROR(F23/G23,0)</f>
        <v>3.205634666070174E-3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514000000000</v>
      </c>
      <c r="G25" s="6">
        <f t="shared" si="2"/>
        <v>473453000000000</v>
      </c>
      <c r="H25" s="207">
        <f t="shared" si="3"/>
        <v>1.085641024557876E-3</v>
      </c>
    </row>
    <row r="26" spans="1:58" x14ac:dyDescent="0.2">
      <c r="C26" s="204" t="s">
        <v>966</v>
      </c>
      <c r="D26" s="204" t="s">
        <v>635</v>
      </c>
      <c r="E26" t="s">
        <v>1022</v>
      </c>
      <c r="F26">
        <f t="shared" si="1"/>
        <v>17210000000000</v>
      </c>
      <c r="G26" s="6">
        <f t="shared" si="2"/>
        <v>5017299000000000</v>
      </c>
      <c r="H26" s="213">
        <f t="shared" si="3"/>
        <v>3.430132427826207E-3</v>
      </c>
    </row>
    <row r="27" spans="1:58" x14ac:dyDescent="0.2">
      <c r="C27" s="204" t="s">
        <v>968</v>
      </c>
      <c r="D27" s="204" t="s">
        <v>969</v>
      </c>
      <c r="E27" t="s">
        <v>1022</v>
      </c>
      <c r="F27">
        <f t="shared" si="1"/>
        <v>8000000000</v>
      </c>
      <c r="G27" s="6">
        <f t="shared" si="2"/>
        <v>9410000000000</v>
      </c>
      <c r="H27" s="207">
        <f t="shared" si="3"/>
        <v>8.5015940488841659E-4</v>
      </c>
    </row>
    <row r="28" spans="1:58" x14ac:dyDescent="0.2">
      <c r="C28" s="204" t="s">
        <v>971</v>
      </c>
      <c r="D28" s="204" t="s">
        <v>972</v>
      </c>
      <c r="E28" t="s">
        <v>1022</v>
      </c>
      <c r="F28">
        <f t="shared" si="1"/>
        <v>13441000000000</v>
      </c>
      <c r="G28" s="6">
        <f t="shared" si="2"/>
        <v>4914171000000000</v>
      </c>
      <c r="H28" s="213">
        <f t="shared" si="3"/>
        <v>2.7351510559970337E-3</v>
      </c>
    </row>
    <row r="29" spans="1:58" x14ac:dyDescent="0.2">
      <c r="C29" s="204" t="s">
        <v>974</v>
      </c>
      <c r="D29" s="204" t="s">
        <v>975</v>
      </c>
      <c r="E29" t="s">
        <v>1022</v>
      </c>
      <c r="F29">
        <f t="shared" si="1"/>
        <v>4309000000000</v>
      </c>
      <c r="G29" s="6">
        <f t="shared" si="2"/>
        <v>484129000000000</v>
      </c>
      <c r="H29" s="207">
        <f t="shared" si="3"/>
        <v>8.9005203158662258E-3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1343000000000</v>
      </c>
      <c r="G31" s="6">
        <f t="shared" si="2"/>
        <v>438967000000000</v>
      </c>
      <c r="H31" s="207">
        <f t="shared" si="3"/>
        <v>3.0594554943765705E-3</v>
      </c>
    </row>
    <row r="32" spans="1:58" x14ac:dyDescent="0.2">
      <c r="C32" s="204" t="s">
        <v>983</v>
      </c>
      <c r="D32" s="204" t="s">
        <v>983</v>
      </c>
      <c r="E32" t="s">
        <v>1013</v>
      </c>
      <c r="F32">
        <f t="shared" si="1"/>
        <v>32185000000000</v>
      </c>
      <c r="G32" s="6">
        <f t="shared" si="2"/>
        <v>9178628000000000</v>
      </c>
      <c r="H32" s="207">
        <f t="shared" si="3"/>
        <v>3.5065153528392261E-3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1530000000000</v>
      </c>
      <c r="G34" s="6">
        <f t="shared" si="2"/>
        <v>707192000000000</v>
      </c>
      <c r="H34" s="207">
        <f t="shared" si="3"/>
        <v>2.1634860122852068E-3</v>
      </c>
    </row>
    <row r="35" spans="3:8" x14ac:dyDescent="0.2">
      <c r="C35" s="204" t="s">
        <v>990</v>
      </c>
      <c r="D35" s="204" t="s">
        <v>635</v>
      </c>
      <c r="E35" t="s">
        <v>1013</v>
      </c>
      <c r="F35">
        <f t="shared" si="1"/>
        <v>16349000000000</v>
      </c>
      <c r="G35" s="6">
        <f t="shared" si="2"/>
        <v>4532636000000000</v>
      </c>
      <c r="H35" s="213">
        <f t="shared" si="3"/>
        <v>3.606951892894113E-3</v>
      </c>
    </row>
    <row r="36" spans="3:8" x14ac:dyDescent="0.2">
      <c r="C36" s="204" t="s">
        <v>992</v>
      </c>
      <c r="D36" s="204" t="s">
        <v>969</v>
      </c>
      <c r="E36" t="s">
        <v>1013</v>
      </c>
      <c r="F36">
        <f t="shared" si="1"/>
        <v>0</v>
      </c>
      <c r="G36" s="6">
        <f t="shared" si="2"/>
        <v>1434000000000</v>
      </c>
      <c r="H36" s="207">
        <f t="shared" si="3"/>
        <v>0</v>
      </c>
    </row>
    <row r="37" spans="3:8" x14ac:dyDescent="0.2">
      <c r="C37" s="204" t="s">
        <v>994</v>
      </c>
      <c r="D37" s="204" t="s">
        <v>972</v>
      </c>
      <c r="E37" t="s">
        <v>1013</v>
      </c>
      <c r="F37">
        <f t="shared" si="1"/>
        <v>12377000000000</v>
      </c>
      <c r="G37" s="6">
        <f t="shared" si="2"/>
        <v>3434314000000000</v>
      </c>
      <c r="H37" s="213">
        <f t="shared" si="3"/>
        <v>3.6039220642026326E-3</v>
      </c>
    </row>
    <row r="38" spans="3:8" x14ac:dyDescent="0.2">
      <c r="C38" s="204" t="s">
        <v>996</v>
      </c>
      <c r="D38" s="204" t="s">
        <v>975</v>
      </c>
      <c r="E38" t="s">
        <v>1013</v>
      </c>
      <c r="F38">
        <f t="shared" si="1"/>
        <v>714000000000</v>
      </c>
      <c r="G38" s="6">
        <f t="shared" si="2"/>
        <v>216973000000000</v>
      </c>
      <c r="H38" s="207">
        <f t="shared" si="3"/>
        <v>3.2907320265655174E-3</v>
      </c>
    </row>
    <row r="39" spans="3:8" x14ac:dyDescent="0.2">
      <c r="C39" s="204" t="s">
        <v>998</v>
      </c>
      <c r="D39" s="204" t="s">
        <v>978</v>
      </c>
      <c r="E39" t="s">
        <v>1013</v>
      </c>
      <c r="F39">
        <f t="shared" si="1"/>
        <v>38000000000</v>
      </c>
      <c r="G39" s="6">
        <f t="shared" si="2"/>
        <v>3163000000000</v>
      </c>
      <c r="H39" s="207">
        <f t="shared" si="3"/>
        <v>1.2013910844135315E-2</v>
      </c>
    </row>
    <row r="40" spans="3:8" ht="16" thickBot="1" x14ac:dyDescent="0.25">
      <c r="C40" s="205" t="s">
        <v>1001</v>
      </c>
      <c r="D40" s="205" t="s">
        <v>981</v>
      </c>
      <c r="E40" t="s">
        <v>1013</v>
      </c>
      <c r="F40">
        <f t="shared" si="1"/>
        <v>241000000000</v>
      </c>
      <c r="G40" s="6">
        <f t="shared" si="2"/>
        <v>122008000000000</v>
      </c>
      <c r="H40" s="207">
        <f t="shared" si="3"/>
        <v>1.9752803094879026E-3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South Dakota</v>
      </c>
      <c r="H2" s="1" t="s">
        <v>354</v>
      </c>
      <c r="I2" s="1"/>
      <c r="J2" s="1"/>
      <c r="K2" s="1"/>
      <c r="L2" s="1"/>
      <c r="M2" s="1"/>
      <c r="P2" s="1" t="s">
        <v>1087</v>
      </c>
      <c r="Q2">
        <f>SUMIFS(BDEQ!C:C,BDEQ!$AG:$AG,About!$B$2,BDEQ!$AH:$AH,Calculations!$I4)*BDEQ!$C$2</f>
        <v>2603594.8400000003</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0.16511207878612688</v>
      </c>
      <c r="K4" s="207">
        <f>$B$12</f>
        <v>0.57219564955050761</v>
      </c>
      <c r="L4" s="209" t="s">
        <v>1022</v>
      </c>
      <c r="M4" s="12" t="s">
        <v>1015</v>
      </c>
      <c r="N4" s="1" t="s">
        <v>635</v>
      </c>
      <c r="O4" s="7">
        <f>P4</f>
        <v>1625939070649.8909</v>
      </c>
      <c r="P4" s="7">
        <f>Q4</f>
        <v>1625939070649.8909</v>
      </c>
      <c r="Q4" s="45">
        <f>SUMIFS('SEDS 2021'!$F$23:$F$40,'SEDS 2021'!E$23:E$40,Calculations!L4,'SEDS 2021'!D$23:D$40,Calculations!N4)*J4*K4</f>
        <v>1625939070649.8909</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1640255697812.0483</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1653658089267.8867</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1667119620358.4202</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1679634568258.6729</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1692014091139.6296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1704729933663.5994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1716801379260.3486</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1728518381155.4761</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1740455538826.5786</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1752598804663.1992</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1764757444107.2908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1777087732814.2261</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1789643810716.189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1802738585763.0713</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1816360234429.3169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1830450292946.5588</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1844792028571.405</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1860050377371.3049</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1874937993846.6555</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1877169705912.0569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1879677769054.2627</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1882119675429.804</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1884846958334.2932</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1887435482568.6824</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1890044534536.6204</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1892689305728.8025</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1895574265374.7698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1898318315193.4321</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1901131349653.4397</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0.57219564955050761</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0.74547989032015205</v>
      </c>
      <c r="K6" s="207">
        <f t="shared" si="0"/>
        <v>0.57219564955050761</v>
      </c>
      <c r="L6" s="209" t="s">
        <v>1022</v>
      </c>
      <c r="M6" s="12" t="s">
        <v>1015</v>
      </c>
      <c r="N6" s="1" t="s">
        <v>972</v>
      </c>
      <c r="O6" s="7">
        <f t="shared" si="1"/>
        <v>5733397665271.792</v>
      </c>
      <c r="P6" s="7">
        <f t="shared" si="1"/>
        <v>5733397665271.792</v>
      </c>
      <c r="Q6" s="45">
        <f>SUMIFS('SEDS 2021'!$F$23:$F$40,'SEDS 2021'!E$23:E$40,Calculations!L6,'SEDS 2021'!D$23:D$40,Calculations!N6)*J6*K6</f>
        <v>5733397665271.792</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5757012366833.3232</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5773436919211.9062</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5788429099829.0137</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5797340892461.2832</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5805291354423.251</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5814344714242.5195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5821263029922.0967</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5826606768701.4854</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5832016153428.7354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5839400464559.2275</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5848143209274.9404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5858305311508.7949</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5871798095610.7666</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5889377765281.0869</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5909443503572.0273</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5935576970361.873</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5965278618240.5049</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6001093445099.6875</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6039027255899.5674</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6023803002501.0381</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6012768242048.3311</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6003632536975.7578</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5997795134773.0625</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5992915134879.1621</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5989410961285.5605</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5986775546767.1592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5985517773882.2129</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5983479158064.9697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5981351612905.4834</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0.99705304761280089</v>
      </c>
      <c r="K7" s="207">
        <f t="shared" si="0"/>
        <v>0.57219564955050761</v>
      </c>
      <c r="L7" s="209" t="s">
        <v>1022</v>
      </c>
      <c r="M7" s="12" t="s">
        <v>1015</v>
      </c>
      <c r="N7" s="1" t="s">
        <v>964</v>
      </c>
      <c r="O7" s="7">
        <f t="shared" si="1"/>
        <v>293241839934.57159</v>
      </c>
      <c r="P7" s="7">
        <f t="shared" si="1"/>
        <v>293241839934.57159</v>
      </c>
      <c r="Q7" s="45">
        <f>SUMIFS('SEDS 2021'!$F$23:$F$40,'SEDS 2021'!E$23:E$40,Calculations!L7,'SEDS 2021'!D$23:D$40,Calculations!N7)*J7*K7</f>
        <v>293241839934.57159</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294726892480.33081</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295827535192.55609</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296718357101.55347</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297035982928.54956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296838284991.38947</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296052669364.25891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294298554679.45129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291485245292.58453</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287659557706.97559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282918123550.91852</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277406793737.05084</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271258982464.56949</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264666886379.57025</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257842911646.23886</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250942112871.70981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244089682028.29221</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237214135616.07629</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230375351951.05542</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223310214318.56277</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214394697751.53308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205457775589.64276</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196429553528.26923</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187439875150.99142</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178554974439.51196</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169934565111.0787</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161680325533.73981</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153891337888.03278</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146572848337.17758</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139806809416.94913</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0.57219564955050761</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0.57219564955050761</v>
      </c>
      <c r="L9" s="209" t="s">
        <v>1022</v>
      </c>
      <c r="M9" s="12" t="s">
        <v>1015</v>
      </c>
      <c r="N9" s="1" t="s">
        <v>981</v>
      </c>
      <c r="O9" s="7">
        <f t="shared" si="1"/>
        <v>768458757346.33167</v>
      </c>
      <c r="P9" s="7">
        <f t="shared" si="1"/>
        <v>768458757346.33167</v>
      </c>
      <c r="Q9" s="45">
        <f>SUMIFS('SEDS 2021'!$F$23:$F$40,'SEDS 2021'!E$23:E$40,Calculations!L9,'SEDS 2021'!D$23:D$40,Calculations!N9)*J9*K9</f>
        <v>768458757346.33167</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770468550781.31787</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771743735616.14001</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772817496371.75024</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773360503823.93738</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773884710757.35999</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774592902332.7832</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775236767813.47607</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775711132551.2157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776103339233.88574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776876359846.97693</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777849937791.19092</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778880215096.91589</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780474239471.5813</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782718586857.32361</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785442495950.3844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789188746929.9895</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793442856358.55835</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798235811091.4967</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803020447546.93237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802239224035.38977</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801412211939.328</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800205159522.63965</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798896738248.47839</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797368295488.38855</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795880289109.95129</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794513101153.87488</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793420067172.22205</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792347080817.97998</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791418989053.79626</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0.57219564955050761</v>
      </c>
      <c r="L10" s="209" t="s">
        <v>1022</v>
      </c>
      <c r="M10" s="12" t="s">
        <v>1015</v>
      </c>
      <c r="N10" s="1" t="s">
        <v>969</v>
      </c>
      <c r="O10" s="7">
        <f t="shared" si="1"/>
        <v>4577565196.4040613</v>
      </c>
      <c r="P10" s="7">
        <f t="shared" si="1"/>
        <v>4577565196.4040613</v>
      </c>
      <c r="Q10" s="45">
        <f>SUMIFS('SEDS 2021'!$F$23:$F$40,'SEDS 2021'!E$23:E$40,Calculations!L10,'SEDS 2021'!D$23:D$40,Calculations!N10)*J10*K10</f>
        <v>4577565196.4040613</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4585977930.6138296</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4595155080.3025713</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4606387331.8730612</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4617457498.3662176</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4627696035.0245314</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4637975726.4499664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4647592125.6502247</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4656029305.4994335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4663694544.8015633</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4672060775.9706917</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4679926692.8442307</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4686505563.3381262</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4694226233.3488684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4702549774.3253956</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4711129466.849658</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4721041018.8599434</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4731002114.9187584</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4742366871.5322065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4753663519.1086826</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4760321988.7845306</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4767447039.6101913</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4773582577.7084751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4780244381.5722427</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4786016832.1063375</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4791694342.1600065</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4797308788.1911449</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4803643361.1531048</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4809257129.9455576</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4814917244.8028908</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0.57219564955050761</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0.57219564955050761</v>
      </c>
      <c r="C12" s="207">
        <f>'Rural Urban'!Q11</f>
        <v>0.42780435044949239</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0.88144066225952278</v>
      </c>
      <c r="K12" s="207">
        <f t="shared" si="0"/>
        <v>0.57219564955050761</v>
      </c>
      <c r="L12" s="209" t="s">
        <v>1022</v>
      </c>
      <c r="M12" s="12" t="s">
        <v>1015</v>
      </c>
      <c r="N12" s="1" t="s">
        <v>975</v>
      </c>
      <c r="O12" s="7">
        <f t="shared" si="1"/>
        <v>2173272211422.3506</v>
      </c>
      <c r="P12" s="7">
        <f t="shared" si="1"/>
        <v>2173272211422.3506</v>
      </c>
      <c r="Q12" s="45">
        <f>SUMIFS('SEDS 2021'!$F$23:$F$40,'SEDS 2021'!E$23:E$40,Calculations!L12,'SEDS 2021'!D$23:D$40,Calculations!N12)*J12*K12</f>
        <v>2173272211422.3506</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2184646661582.8796</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2194619053723.2727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2205040543851.8027</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2214836587406.3096</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2225853951433.2324</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2238856759355.2925</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2252957664008.0767</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2267973838733.1577</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2283870974851.5288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2301213068828.8154</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2318512932849.4492</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2334823529793.769</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2350858497890.5498</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2366255992488.0337</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2379639528402.3252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2393279814115.1528</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2406213567337.7334</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2419799167471.9341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2433349831778.7886</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2427770566653.3784</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2423396724268.0703</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2419509400601.9458</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2416823968471.8599</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2414482836596.9971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2412706518126.8135</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2411328441885.4434</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2410570872787.8008</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2409555930879.0161</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2408565881971.8101</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0.57219564955050761</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6.8219998270902069E-2</v>
      </c>
      <c r="K17" s="207">
        <f>$B$12</f>
        <v>0.57219564955050761</v>
      </c>
      <c r="L17" s="209" t="s">
        <v>1022</v>
      </c>
      <c r="M17" s="12" t="s">
        <v>1018</v>
      </c>
      <c r="N17" s="1" t="s">
        <v>635</v>
      </c>
      <c r="O17" s="7">
        <f>P17</f>
        <v>671795554897.02661</v>
      </c>
      <c r="P17" s="7">
        <f>Q17</f>
        <v>671795554897.02661</v>
      </c>
      <c r="Q17" s="45">
        <f>SUMIFS('SEDS 2021'!$F$23:$F$40,'SEDS 2021'!E$23:E$40,Calculations!L17,'SEDS 2021'!D$23:D$40,Calculations!N17)*J17*K17</f>
        <v>671795554897.02661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654452484464.4989</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638479538533.10376</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624102364283.61121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611503234419.21753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600871968990.86951</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591616131510.77356</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584834993320.51245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579709253983.54187</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575947622036.0863</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573280282391.14807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571433050380.48584</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570168884336.00635</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569306423049.59888</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568734732535.02087</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568386846404.34717</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568218703772.61963</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568192399312.03406</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568281266688.3009</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568462729699.56201</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568777252474.52673</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569153544731.51477</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569590817468.83301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570081883648.72266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570619972548.39771</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571197783911.13562</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571807765635.09546</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572442928704.91626</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573095200184.97913</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573758874064.40173</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0.57219564955050761</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0.57219564955050761</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0.57219564955050761</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0.57219564955050761</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0.57219564955050761</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0.57219564955050761</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0.57219564955050761</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0.57219564955050761</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0.57219564955050761</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5.3699008889855654E-2</v>
      </c>
      <c r="K30" s="207">
        <f>$B$12</f>
        <v>0.57219564955050761</v>
      </c>
      <c r="L30" s="209" t="s">
        <v>1022</v>
      </c>
      <c r="M30" s="12" t="s">
        <v>1019</v>
      </c>
      <c r="N30" s="1" t="s">
        <v>635</v>
      </c>
      <c r="O30" s="7">
        <f>P30</f>
        <v>528800298870.24982</v>
      </c>
      <c r="P30" s="7">
        <f>Q30</f>
        <v>528800298870.24982</v>
      </c>
      <c r="Q30" s="45">
        <f>SUMIFS('SEDS 2021'!$F$23:$F$40,'SEDS 2021'!E$23:E$40,Calculations!L30,'SEDS 2021'!D$23:D$40,Calculations!N30)*J30*K30</f>
        <v>528800298870.24982</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524822743071.66394</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520970240761.57214</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517729582070.68292</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515916291530.40808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515722718698.44385</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516071308962.72137</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516450755412.20978</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516890579557.97137</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517668432722.99591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519197883127.83136</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521418528593.83356</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524100597942.45966</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527060499542.15308</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529725872595.68463</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531441459393.46088</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532875069125.43988</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534135576879.62964</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535279111443.30048</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536335013914.02142</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535197162001.21936</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534178577413.07239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533329715627.50018</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532687336586.50647</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532245707639.38513</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531983185507.66101</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531865099031.32031</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531856274547.22906</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531934972730.39008</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532090707131.84662</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0.57219564955050761</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0.57219564955050761</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0.57219564955050761</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0.57219564955050761</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0.57219564955050761</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0.57219564955050761</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0.57219564955050761</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0.57219564955050761</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0.57219564955050761</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0.27643981117397043</v>
      </c>
      <c r="K43" s="207">
        <f>$B$12</f>
        <v>0.57219564955050761</v>
      </c>
      <c r="L43" s="209" t="s">
        <v>1022</v>
      </c>
      <c r="M43" s="12" t="s">
        <v>1014</v>
      </c>
      <c r="N43" s="1" t="s">
        <v>635</v>
      </c>
      <c r="O43" s="7">
        <f>P43</f>
        <v>2722237482413.6899</v>
      </c>
      <c r="P43" s="7">
        <f>Q43</f>
        <v>2722237482413.6899</v>
      </c>
      <c r="Q43" s="45">
        <f>SUMIFS('SEDS 2021'!$F$23:$F$40,'SEDS 2021'!E$23:E$40,Calculations!L43,'SEDS 2021'!D$23:D$40,Calculations!N43)*J43*K43</f>
        <v>2722237482413.6899</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2704333724281.8848</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2686439461865.3447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2669406702843.585</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2654152141079.2935</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2641725605169.6592</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2632350096293.6182</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2625876311605.9106</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2621896080102.9233</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2620925749399.9277</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2623267462626.7607</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2628236352637.8848</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2635264617009.6489</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2644562667040.2441</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2655822094727.4238</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2668599266547.2471</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2682191669074.002</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2696335978440.1318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2710829875276.5728</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2725529995410.0356</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2729049836821.1265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2732647870945.918</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2736310287085.3613</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2740041283089.4199</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2743854178192.6416</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2747753663163.6113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2751726038161.3901</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2755779238575.3701</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2759893571163.8696</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2764052683062.9932</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0.57219564955050761</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0.25407635848775767</v>
      </c>
      <c r="K45" s="207">
        <f t="shared" si="8"/>
        <v>0.57219564955050761</v>
      </c>
      <c r="L45" s="209" t="s">
        <v>1022</v>
      </c>
      <c r="M45" s="12" t="s">
        <v>1014</v>
      </c>
      <c r="N45" s="1" t="s">
        <v>972</v>
      </c>
      <c r="O45" s="7">
        <f t="shared" ref="O45:O52" si="10">P45</f>
        <v>1954071222402.6172</v>
      </c>
      <c r="P45" s="7">
        <f t="shared" si="9"/>
        <v>1954071222402.6172</v>
      </c>
      <c r="Q45" s="45">
        <f>SUMIFS('SEDS 2021'!$F$23:$F$40,'SEDS 2021'!E$23:E$40,Calculations!L45,'SEDS 2021'!D$23:D$40,Calculations!N45)*J45*K45</f>
        <v>1954071222402.6172</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1955468628260.4143</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1957335478045.6443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1960048658781.6804</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1964024807572.6748</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1969756238207.3809</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1976990990779.2407</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1985169233848.7334</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1993693121933.5129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2002831962545.6436</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2012517651862.6111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2022246077938.0413</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2031877031969.7053</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2041946868505.4976</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2052522965637.5015</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2063471321569.2456</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2074466732418.7336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2085519507676.1558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2096558046307.3115</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2107548587969.2693</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2109491363906.7493</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2111409045413.4807</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2113360432759.3188</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2115391438949.3416</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2117527364085.5767</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2119771279703.105</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2122147634898.8152</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2124643867241.4468</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2127272082812.0964</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2130035282948.2183</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2.9469523871990888E-3</v>
      </c>
      <c r="K46" s="207">
        <f t="shared" si="8"/>
        <v>0.57219564955050761</v>
      </c>
      <c r="L46" s="209" t="s">
        <v>1022</v>
      </c>
      <c r="M46" s="12" t="s">
        <v>1014</v>
      </c>
      <c r="N46" s="1" t="s">
        <v>964</v>
      </c>
      <c r="O46" s="7">
        <f t="shared" si="10"/>
        <v>866723934.38933003</v>
      </c>
      <c r="P46" s="7">
        <f t="shared" si="9"/>
        <v>866723934.38933003</v>
      </c>
      <c r="Q46" s="45">
        <f>SUMIFS('SEDS 2021'!$F$23:$F$40,'SEDS 2021'!E$23:E$40,Calculations!L46,'SEDS 2021'!D$23:D$40,Calculations!N46)*J46*K46</f>
        <v>866723934.38933003</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830838543.37351847</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786816998.43829858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738717951.1944896</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690755476.98676431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646735580.39056814</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609191756.57542026</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579366827.16023123</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557332157.90062487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542517142.095155</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533660507.73038483</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529139994.30931318</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527516382.99211955</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527834955.54220998</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529326408.12019485</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531451402.57035953</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533833923.9903456</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536337539.11315966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538880206.73519599</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541423878.20461345</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541834015.4789933</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542248976.41558838</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542684423.81846488</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543152618.05685139</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543660184.82449603</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544204002.38152695</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544788546.99758422</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545409093.51164126</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546066644.76062167</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546762137.62183082</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0.57219564955050761</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0.57219564955050761</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0.57219564955050761</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0.57219564955050761</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0.11855933774047717</v>
      </c>
      <c r="K51" s="207">
        <f t="shared" si="8"/>
        <v>0.57219564955050761</v>
      </c>
      <c r="L51" s="209" t="s">
        <v>1022</v>
      </c>
      <c r="M51" s="12" t="s">
        <v>1014</v>
      </c>
      <c r="N51" s="1" t="s">
        <v>975</v>
      </c>
      <c r="O51" s="7">
        <f t="shared" si="10"/>
        <v>292318842490.78668</v>
      </c>
      <c r="P51" s="7">
        <f t="shared" si="9"/>
        <v>292318842490.78668</v>
      </c>
      <c r="Q51" s="45">
        <f>SUMIFS('SEDS 2021'!$F$23:$F$40,'SEDS 2021'!E$23:E$40,Calculations!L51,'SEDS 2021'!D$23:D$40,Calculations!N51)*J51*K51</f>
        <v>292318842490.78668</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287167348870.89178</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283310338342.31799</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280574797072.53052</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278785155833.63177</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277817160353.18561</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277485645903.02051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277607210193.04254</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278015566657.10345</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278694125435.48969</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279581070983.76257</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280560244893.46729</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281567443145.46509</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282647992967.63367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283796221097.67999</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284996196996.32104</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286201471993.49945</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287417488915.54865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288636456022.21307</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289854644113.39349</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290208706465.57178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290553265393.29419</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290895209890.67975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291240233344.37659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291591815665.89313</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291950869151.02344</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292320194292.4541</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292699178260.75763</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293089677481.25153</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293492846118.97858</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0.57219564955050761</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0.43652910287914498</v>
      </c>
      <c r="K56" s="207">
        <f>$B$12</f>
        <v>0.57219564955050761</v>
      </c>
      <c r="L56" s="209" t="s">
        <v>1022</v>
      </c>
      <c r="M56" s="12" t="s">
        <v>1016</v>
      </c>
      <c r="N56" s="1" t="s">
        <v>635</v>
      </c>
      <c r="O56" s="7">
        <f>P56</f>
        <v>4298714721933.3789</v>
      </c>
      <c r="P56" s="7">
        <f>Q56</f>
        <v>4298714721933.3789</v>
      </c>
      <c r="Q56" s="45">
        <f>SUMIFS('SEDS 2021'!$F$23:$F$40,'SEDS 2021'!E$23:E$40,Calculations!L56,'SEDS 2021'!D$23:D$40,Calculations!N56)*J56*K56</f>
        <v>4298714721933.3789</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4333523380916.7969</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4369734779201.8101</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4409884683381.5391</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4452611921186.4639</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4492951245502.3623</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4534655057976.3936</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4580365470486.001</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4623155354900.5059</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4663966897280.1582</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4703607398074.0098</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4741692480659.9951</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4784069951430.1133</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4832829441930.2852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4886465864404.5967</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4940267785247.3291</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4992361105671.4355</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5045982725071.6504</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5097105141471.7686</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5144976654769.0479</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5182138588048.0908</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5219637439293.626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5258592646575.1416</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5297378743538.1533</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5335677375271.0957</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5369171166000.7607</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5397435474743.5469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5424236292368.6338</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5452697600421.5332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5483413357447.377</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0.57219564955050761</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0.57219564955050761</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0.57219564955050761</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0.57219564955050761</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0.57219564955050761</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0.57219564955050761</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0.57219564955050761</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0.57219564955050761</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0.57219564955050761</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0.16511207878612688</v>
      </c>
      <c r="K69" s="210">
        <f>$C$12</f>
        <v>0.42780435044949239</v>
      </c>
      <c r="L69" s="209" t="s">
        <v>1022</v>
      </c>
      <c r="M69" s="12" t="s">
        <v>1015</v>
      </c>
      <c r="N69" s="1" t="s">
        <v>635</v>
      </c>
      <c r="O69" s="7">
        <f>P69</f>
        <v>1215639805259.3528</v>
      </c>
      <c r="P69" s="7">
        <f>Q69</f>
        <v>1215639805259.3528</v>
      </c>
      <c r="Q69" s="45">
        <f>SUMIFS('SEDS 2021'!$F$23:$F$40,'SEDS 2021'!E$23:E$40,Calculations!L69,'SEDS 2021'!D$23:D$40,Calculations!N69)*J69*K69</f>
        <v>1215639805259.3528</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1226343688430.3374</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1236364039643.666</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1246428606839.8083</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1255785457353.4092</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1265041056813.3538</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1274548106990.436</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1283573371244.9973</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1292333634258.0037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1301258497611.4927</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1310337458553.7017</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1319427913634.6084</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1328646702968.7617</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1338034304491.5312</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1347824665074.6892</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1358008944812.384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1368543433035.9475</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1379266088648.8054</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1390674053743.2637</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1401804839342.5281</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1403473387733.7634</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1405348551105.3838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1407174252107.5979</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1409213316005.3462</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1411148636432.1714</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1413099304500.5315</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1415076678188.7932</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1417233629728.6826</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1419285229476.4194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1421388405865.3013</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0.42780435044949239</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0.74547989032015205</v>
      </c>
      <c r="K71" s="210">
        <f t="shared" si="14"/>
        <v>0.42780435044949239</v>
      </c>
      <c r="L71" s="209" t="s">
        <v>1022</v>
      </c>
      <c r="M71" s="12" t="s">
        <v>1015</v>
      </c>
      <c r="N71" s="1" t="s">
        <v>972</v>
      </c>
      <c r="O71" s="7">
        <f t="shared" si="15"/>
        <v>4286597540521.3726</v>
      </c>
      <c r="P71" s="7">
        <f t="shared" si="16"/>
        <v>4286597540521.3726</v>
      </c>
      <c r="Q71" s="45">
        <f>SUMIFS('SEDS 2021'!$F$23:$F$40,'SEDS 2021'!E$23:E$40,Calculations!L71,'SEDS 2021'!D$23:D$40,Calculations!N71)*J71*K71</f>
        <v>4286597540521.3726</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4304253165953.9067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4316533047786.7427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4327742011181.9756</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4334404948345.835</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4340349142815.1304</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4347117923248.729</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4352290429449.7656</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4356285696976.3257</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4360330044956.585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4365850954507.6777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4372387502325.1763</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4379985238429.5498</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4390073172063.8472</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4403216681928.5869</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4418218910873.5098</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4437757701134.8584</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4459964256161.9365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4486741353738.5957</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4515102718076.2393</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4503720244544.0615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4495470062055.7041</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4488639715866.3535</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4484275358920.2666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4480626807613.6572</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4478006898305.9746</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4476036520172.0352</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4475096141278.0674</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4473571962063.8477</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4471981294473.626</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0.99705304761280089</v>
      </c>
      <c r="K72" s="210">
        <f t="shared" si="14"/>
        <v>0.42780435044949239</v>
      </c>
      <c r="L72" s="209" t="s">
        <v>1022</v>
      </c>
      <c r="M72" s="12" t="s">
        <v>1015</v>
      </c>
      <c r="N72" s="1" t="s">
        <v>964</v>
      </c>
      <c r="O72" s="7">
        <f t="shared" si="15"/>
        <v>219243426538.40808</v>
      </c>
      <c r="P72" s="7">
        <f t="shared" si="16"/>
        <v>219243426538.40808</v>
      </c>
      <c r="Q72" s="45">
        <f>SUMIFS('SEDS 2021'!$F$23:$F$40,'SEDS 2021'!E$23:E$40,Calculations!L72,'SEDS 2021'!D$23:D$40,Calculations!N72)*J72*K72</f>
        <v>219243426538.40808</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220353731973.65732</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221176631869.78619</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221842658408.86279</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222080132620.19382</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221932322972.11557</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221344954327.61157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220033483515.246</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217930101576.20566</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215069811055.17529</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211524858972.92078</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207404291343.67236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202807855823.45123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197879248998.21741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192777277180.4137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187617867563.02292</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182494620421.47055</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177354090833.07889</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172241047058.66864</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166958768841.28073</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160293047462.80466</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153611322106.29672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146861336017.24878</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140140167266.73087</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133497335954.27925</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127052252675.06148</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120880937664.86885</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115057470109.58699</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109585772323.98779</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104527116447.00209</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0.42780435044949239</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0.42780435044949239</v>
      </c>
      <c r="L74" s="209" t="s">
        <v>1022</v>
      </c>
      <c r="M74" s="12" t="s">
        <v>1015</v>
      </c>
      <c r="N74" s="1" t="s">
        <v>981</v>
      </c>
      <c r="O74" s="7">
        <f t="shared" si="15"/>
        <v>574541242653.66833</v>
      </c>
      <c r="P74" s="7">
        <f t="shared" si="16"/>
        <v>574541242653.66833</v>
      </c>
      <c r="Q74" s="45">
        <f>SUMIFS('SEDS 2021'!$F$23:$F$40,'SEDS 2021'!E$23:E$40,Calculations!L74,'SEDS 2021'!D$23:D$40,Calculations!N74)*J74*K74</f>
        <v>574541242653.66833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576043872699.29578</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576997269706.75757</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577800071201.23389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578206052879.97375</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578597978276.17371</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579127460520.84949</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579608849105.26294</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579963509785.86096</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580256744670.21106</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580834696602.43445</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581562596019.99133</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582332886940.42175</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583524665596.44629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585202660835.12866</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587239202289.35986</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590040101716.34729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593220703530.1842</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596804175176.41089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600381427629.41809</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599797342767.58118</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599179023888.6322</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598276566354.24597</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597298319990.87964</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596155573689.51733</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595043059809.53223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594020876302.97974</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593203665104.48926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592401442594.27222</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591707551099.91003</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0.42780435044949239</v>
      </c>
      <c r="L75" s="209" t="s">
        <v>1022</v>
      </c>
      <c r="M75" s="12" t="s">
        <v>1015</v>
      </c>
      <c r="N75" s="1" t="s">
        <v>969</v>
      </c>
      <c r="O75" s="7">
        <f t="shared" si="15"/>
        <v>3422434803.5959392</v>
      </c>
      <c r="P75" s="7">
        <f t="shared" si="16"/>
        <v>3422434803.5959392</v>
      </c>
      <c r="Q75" s="45">
        <f>SUMIFS('SEDS 2021'!$F$23:$F$40,'SEDS 2021'!E$23:E$40,Calculations!L75,'SEDS 2021'!D$23:D$40,Calculations!N75)*J75*K75</f>
        <v>3422434803.5959392</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3428724617.7476921</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3435585950.168961</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3443983787.6760678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3452260441.6312194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3459915324.2366776</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3467600976.3672628</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3474790715.4307485</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3481098806.4619398</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3486829753.0765524</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3493084799.0452361</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3498965783.0433102</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3503884501.7028165</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3509656891.3069229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3515880019.7835202</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3522294660.9823513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3529705072.2167559</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3537152525.2558589</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3545649430.6847138</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3554095414.121511</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3559073645.4256139</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3564400717.9798808</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3568987977.4126577</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3573968701.535604</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3578284497.1086392</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3582529310.0543308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3586726972.9330535</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3591463041.572329</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3595660198.1108584</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3599892005.4689064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0.42780435044949239</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0.88144066225952278</v>
      </c>
      <c r="K77" s="210">
        <f t="shared" si="14"/>
        <v>0.42780435044949239</v>
      </c>
      <c r="L77" s="209" t="s">
        <v>1022</v>
      </c>
      <c r="M77" s="12" t="s">
        <v>1015</v>
      </c>
      <c r="N77" s="1" t="s">
        <v>975</v>
      </c>
      <c r="O77" s="7">
        <f t="shared" si="15"/>
        <v>1624855602253.9331</v>
      </c>
      <c r="P77" s="7">
        <f t="shared" si="16"/>
        <v>1624855602253.9331</v>
      </c>
      <c r="Q77" s="45">
        <f>SUMIFS('SEDS 2021'!$F$23:$F$40,'SEDS 2021'!E$23:E$40,Calculations!L77,'SEDS 2021'!D$23:D$40,Calculations!N77)*J77*K77</f>
        <v>1624855602253.9331</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1633359755101.7708</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1640815653701.1394</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1648607322195.3926</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1655931373073.9739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1664168549055.4861</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1673890150052.4287</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1684432747432.3169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1695659650117.6934</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1707545207088.4067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1720511092542.4734</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1733445404601.6887</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1745640087201.4072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1757628694798.3201</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1769140692801.1025</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1779146946593.8894</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1789345160393.4973</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1799015132370.0522</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1809172460279.5598</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1819303668278.9685</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1815132308544.1704</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1811862187909.585</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1808955814928.106</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1806948040928.0935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1805197684381.6411</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1803869612820.9341</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1802839288644.6277</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1802272889099.311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1801514063749.3232</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1800773849750.8538</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0.42780435044949239</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6.8219998270902069E-2</v>
      </c>
      <c r="K82" s="210">
        <f>$C$12</f>
        <v>0.42780435044949239</v>
      </c>
      <c r="L82" s="209" t="s">
        <v>1022</v>
      </c>
      <c r="M82" s="12" t="s">
        <v>1018</v>
      </c>
      <c r="N82" s="1" t="s">
        <v>635</v>
      </c>
      <c r="O82" s="7">
        <f>P82</f>
        <v>502270615345.19806</v>
      </c>
      <c r="P82" s="7">
        <f>Q82</f>
        <v>502270615345.19806</v>
      </c>
      <c r="Q82" s="45">
        <f>SUMIFS('SEDS 2021'!$F$23:$F$40,'SEDS 2021'!E$23:E$40,Calculations!L82,'SEDS 2021'!D$23:D$40,Calculations!N82)*J82*K82</f>
        <v>502270615345.19806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489303999840.49139</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477361763361.914</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466612611920.55823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457192822427.05219</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449244314596.55157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442324150935.48724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437254206029.27942</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433421926651.85193</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430609527583.14972</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428615280501.53113</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427234190150.57922</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426289031385.4895</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425644208778.5556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425216782094.27496</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424956683646.68951</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424830971140.1272</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424811304505.67517</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424877746552.56921</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425013418093.80542</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425248572295.95825</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425529908696.72681</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425856837395.86078</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426223984976.02924</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426626289279.44427</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427058292240.16693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427514347499.25476</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427989229691.60919</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428476903054.84473</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428973101467.25787</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0.42780435044949239</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0.42780435044949239</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0.42780435044949239</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0.42780435044949239</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0.42780435044949239</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0.42780435044949239</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0.42780435044949239</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0.42780435044949239</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0.42780435044949239</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5.3699008889855654E-2</v>
      </c>
      <c r="K95" s="210">
        <f>$C$12</f>
        <v>0.42780435044949239</v>
      </c>
      <c r="L95" s="209" t="s">
        <v>1022</v>
      </c>
      <c r="M95" s="12" t="s">
        <v>1019</v>
      </c>
      <c r="N95" s="1" t="s">
        <v>635</v>
      </c>
      <c r="O95" s="7">
        <f>P95</f>
        <v>395359644124.16595</v>
      </c>
      <c r="P95" s="7">
        <f>Q95</f>
        <v>395359644124.16595</v>
      </c>
      <c r="Q95" s="45">
        <f>SUMIFS('SEDS 2021'!$F$23:$F$40,'SEDS 2021'!E$23:E$40,Calculations!L95,'SEDS 2021'!D$23:D$40,Calculations!N95)*J95*K95</f>
        <v>395359644124.16595</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392385808730.40271</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389505470074.09052</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387082578730.24084</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385726864854.45752</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385582139357.66602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385842764253.5376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386126458898.85913</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386455295168.65137</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387036860177.52521</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388180359848.4845</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389840634252.71661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391845894055.81165</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394058876245.11346</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396051652996.85455</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397334318281.42798</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398406162292.59637</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399348585922.41827</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400203554081.66949</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400993003758.5058</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400142284255.7511</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399380735442.0675</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398746080555.95752</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398265803314.09009</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397935617677.3916</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397739341962.73163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397651054139.59369</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397644456479.00739</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397703295488.27844</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397819730932.18665</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0.42780435044949239</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0.42780435044949239</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0.42780435044949239</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0.42780435044949239</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0.42780435044949239</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0.42780435044949239</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0.42780435044949239</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0.42780435044949239</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0.42780435044949239</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0.27643981117397043</v>
      </c>
      <c r="K108" s="210">
        <f>$C$12</f>
        <v>0.42780435044949239</v>
      </c>
      <c r="L108" s="209" t="s">
        <v>1022</v>
      </c>
      <c r="M108" s="12" t="s">
        <v>1014</v>
      </c>
      <c r="N108" s="1" t="s">
        <v>635</v>
      </c>
      <c r="O108" s="7">
        <f>P108</f>
        <v>2035291667890.3416</v>
      </c>
      <c r="P108" s="7">
        <f>Q108</f>
        <v>2035291667890.3416</v>
      </c>
      <c r="Q108" s="45">
        <f>SUMIFS('SEDS 2021'!$F$23:$F$40,'SEDS 2021'!E$23:E$40,Calculations!L108,'SEDS 2021'!D$23:D$40,Calculations!N108)*J108*K108</f>
        <v>2035291667890.3416</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2021905851999.9229</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2008527135618.7439</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1995792525673.0183</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1984387391970.7769</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1975096643033.1812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1968087006577.5408</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1963246855738.4875</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1960271019843.6992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1959545548238.939</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1961296339435.5012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1965011349791.3713</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1970266059568.8955</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1977217783611.031</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1985635939449.739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1995188842718.4988</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2005351256463.8223</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2015926305550.0696</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2026762725097.241</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2037753328311.6584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2040384951725.3281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2043075036232.0186</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2045813256207.7229</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2048602750191.6421</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2051453476362.397</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2054368941791.7546</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2057338903739.2134</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2060369295130.1763</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2063445392234.2681</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2066554968767.835</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0.42780435044949239</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0.25407635848775767</v>
      </c>
      <c r="K110" s="210">
        <f t="shared" si="23"/>
        <v>0.42780435044949239</v>
      </c>
      <c r="L110" s="209" t="s">
        <v>1022</v>
      </c>
      <c r="M110" s="12" t="s">
        <v>1014</v>
      </c>
      <c r="N110" s="1" t="s">
        <v>972</v>
      </c>
      <c r="O110" s="7">
        <f t="shared" si="24"/>
        <v>1460969112031.3335</v>
      </c>
      <c r="P110" s="7">
        <f t="shared" si="25"/>
        <v>1460969112031.3335</v>
      </c>
      <c r="Q110" s="45">
        <f>SUMIFS('SEDS 2021'!$F$23:$F$40,'SEDS 2021'!E$23:E$40,Calculations!L110,'SEDS 2021'!D$23:D$40,Calculations!N110)*J110*K110</f>
        <v>1460969112031.3335</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1462013888072.1489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1463409645730.1885</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1465438166085.6714</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1468410949524.6194</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1472696076406.9241</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1478105167907.53</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1484219663826.7332</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1490592582614.7</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1497425273102.6567</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1504666817197.1562</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1511940313598.8936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1519140934639.8987</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1526669687928.5881</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1534576948963.1694</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1542762530768.1848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1550983293369.3784</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1559246944698.0457</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1567499951956.5295</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1575717074090.3232</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1577169598237.7112</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1578603360434.2617</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1580062322935.3179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1581580812781.5166</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1583177745694.6445</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1584855418120.1064</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1586632109522.3159</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1588498427549.6365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1590463423361.6917</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1592529340920.3521</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2.9469523871990888E-3</v>
      </c>
      <c r="K111" s="210">
        <f t="shared" si="23"/>
        <v>0.42780435044949239</v>
      </c>
      <c r="L111" s="209" t="s">
        <v>1022</v>
      </c>
      <c r="M111" s="12" t="s">
        <v>1014</v>
      </c>
      <c r="N111" s="1" t="s">
        <v>964</v>
      </c>
      <c r="O111" s="7">
        <f t="shared" si="24"/>
        <v>648009592.63100159</v>
      </c>
      <c r="P111" s="7">
        <f t="shared" si="25"/>
        <v>648009592.63100159</v>
      </c>
      <c r="Q111" s="45">
        <f>SUMIFS('SEDS 2021'!$F$23:$F$40,'SEDS 2021'!E$23:E$40,Calculations!L111,'SEDS 2021'!D$23:D$40,Calculations!N111)*J111*K111</f>
        <v>648009592.63100159</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621179737.48232102</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588266854.53469813</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552305410.78806782</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516446076.41440564</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483534425.85400188</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455464636.83472735</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433165909.87710369</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416691601.87182552</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405615096.45180565</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398993398.58576006</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395613618.76863116</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394399719.31749046</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394637901.35010386</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395752991.79487091</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397341752.33713579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399123053.94142067</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400994891.73367298</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402895927.28210598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404797713.36102128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405104354.12349308</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405414601.31618214</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405740165.29676956</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406090212.57901376</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406469696.88916636</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406876284.24601078</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407313321.3503257</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407777275.41669869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408268896.22013944</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408788884.22068715</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0.42780435044949239</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0.42780435044949239</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0.42780435044949239</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0.42780435044949239</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0.11855933774047717</v>
      </c>
      <c r="K116" s="210">
        <f t="shared" si="23"/>
        <v>0.42780435044949239</v>
      </c>
      <c r="L116" s="209" t="s">
        <v>1022</v>
      </c>
      <c r="M116" s="12" t="s">
        <v>1014</v>
      </c>
      <c r="N116" s="1" t="s">
        <v>975</v>
      </c>
      <c r="O116" s="7">
        <f t="shared" si="24"/>
        <v>218553343832.92941</v>
      </c>
      <c r="P116" s="7">
        <f t="shared" si="25"/>
        <v>218553343832.92941</v>
      </c>
      <c r="Q116" s="45">
        <f>SUMIFS('SEDS 2021'!$F$23:$F$40,'SEDS 2021'!E$23:E$40,Calculations!L116,'SEDS 2021'!D$23:D$40,Calculations!N116)*J116*K116</f>
        <v>218553343832.92941</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214701809163.56403</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211818099919.79477</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209772861622.42474</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208434829240.76276</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207711103574.41833</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207463245478.80206</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207554133503.15454</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207859442835.71704</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208366770001.97104</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209029898364.55298</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209761981627.93915</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210515017402.16824</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211322894769.22665</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212181372092.02383</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213078538839.58029</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213979667479.20901</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214888827361.63998</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215800192961.31824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216710976126.97519</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216975692251.10376</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217233303102.1853</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217488959264.03961</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217746917419.81128</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218009779339.16364</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218278227103.67123</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218554354512.81619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218837703382.24261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219129661675.71384</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219431092309.30902</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0.42780435044949239</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0.43652910287914498</v>
      </c>
      <c r="K121" s="210">
        <f>$C$12</f>
        <v>0.42780435044949239</v>
      </c>
      <c r="L121" s="209" t="s">
        <v>1022</v>
      </c>
      <c r="M121" s="12" t="s">
        <v>1016</v>
      </c>
      <c r="N121" s="1" t="s">
        <v>635</v>
      </c>
      <c r="O121" s="7">
        <f>P121</f>
        <v>3213951138616.7061</v>
      </c>
      <c r="P121" s="7">
        <f>Q121</f>
        <v>3213951138616.7061</v>
      </c>
      <c r="Q121" s="45">
        <f>SUMIFS('SEDS 2021'!$F$23:$F$40,'SEDS 2021'!E$23:E$40,Calculations!L121,'SEDS 2021'!D$23:D$40,Calculations!N121)*J121*K121</f>
        <v>3213951138616.7061</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3239975970784.0195</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3267049566562.5918</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3297067801919.1714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3329012990999.1577</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3359172847073.0215</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3390352868138.7798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3424528439637.4668</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3456520466703.9712</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3487033378489.1001</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3516670756380.6094</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3545145219670.0659</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3576828904037.02</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3613284130807.8994</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3653385615142.9917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3693610834990.6807</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3732558612947.9209</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3772649029705.8584</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3810870907412.6211</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3846662234500.2437</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3874446501543.1284</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3902482666642.0771</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3931607682116.7417</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3960606261589.981</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3989240385747.4897</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4014282151441.5342</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4035414074153.8271</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4055451811918.2134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4076731021947.2979</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4099695779706.8652</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0.42780435044949239</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0.42780435044949239</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0.42780435044949239</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0.42780435044949239</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0.42780435044949239</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0.42780435044949239</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0.42780435044949239</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0.42780435044949239</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0.42780435044949239</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3.7991571686128996E-2</v>
      </c>
      <c r="K134" s="12">
        <v>1</v>
      </c>
      <c r="L134" s="12" t="s">
        <v>1013</v>
      </c>
      <c r="M134" s="12" t="s">
        <v>1015</v>
      </c>
      <c r="N134" s="1" t="s">
        <v>635</v>
      </c>
      <c r="O134" s="7">
        <f>P134</f>
        <v>621124205496.52295</v>
      </c>
      <c r="P134" s="7">
        <f>Q134</f>
        <v>621124205496.52295</v>
      </c>
      <c r="Q134" s="45">
        <f>SUMIFS('SEDS 2021'!$F$23:$F$40,'SEDS 2021'!E$23:E$40,Calculations!L134,'SEDS 2021'!D$23:D$40,Calculations!N134)*J134*K134</f>
        <v>621124205496.52295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622117879712.76624</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622888204357.09021</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623466049050.93311</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623910378157.88477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624433837564.76904</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624967237484.91882</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625600841266.80908</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626255160320.35242</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626905291789.87915</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627550770629.49341</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628028323277.86987</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628263807083.09619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628243873979.80774</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627955773050.27551</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627389944579.50757</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626477375931.99084</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625452073893.17151</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624163131035.05212</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622795659403.61279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621493750520.38806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620180682818.73596</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618986277739.32483</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617892534773.104</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616912804162.86182</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616020957707.24194</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615208512843.45325</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614468195359.73059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613771096879.91724</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613089829852.62842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0.60247650066079006</v>
      </c>
      <c r="K136" s="12">
        <v>1</v>
      </c>
      <c r="L136" s="12" t="s">
        <v>1013</v>
      </c>
      <c r="M136" s="12" t="s">
        <v>1015</v>
      </c>
      <c r="N136" s="1" t="s">
        <v>972</v>
      </c>
      <c r="O136" s="7">
        <f t="shared" si="29"/>
        <v>7456851648678.5986</v>
      </c>
      <c r="P136" s="7">
        <f t="shared" si="30"/>
        <v>7456851648678.5986</v>
      </c>
      <c r="Q136" s="45">
        <f>SUMIFS('SEDS 2021'!$F$23:$F$40,'SEDS 2021'!E$23:E$40,Calculations!L136,'SEDS 2021'!D$23:D$40,Calculations!N136)*J136*K136</f>
        <v>7456851648678.5986</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7440513875923.6875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7422151473858.0664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7401846336650.2402</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7380066697026.6895</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7359224395490.1758</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7338603992652.8262</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7319625877317.4355</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7301940840293.6816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7286146912968.1191</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7272660292155.1934</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7260616614583.084</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7250063750867.9395</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7241509885735.9453</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7235024869100.6621</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7230220301190.2207</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7225766457272.9824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7223827463992.9346</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7221813929096.1416</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7221225981261.2441</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7221866236460.1533</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7222131426323.2988</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7223116387291.7598</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7224213357611.1807</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7225458407921.7529</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7226524850348.8916</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7227415061556.6475</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7228183134243.7354</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7228569554513.4102</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7228296121184.3096</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0.35907170694049589</v>
      </c>
      <c r="K137" s="12">
        <v>1</v>
      </c>
      <c r="L137" s="12" t="s">
        <v>1013</v>
      </c>
      <c r="M137" s="12" t="s">
        <v>1015</v>
      </c>
      <c r="N137" s="1" t="s">
        <v>964</v>
      </c>
      <c r="O137" s="7">
        <f t="shared" si="29"/>
        <v>549379711618.95874</v>
      </c>
      <c r="P137" s="7">
        <f t="shared" si="30"/>
        <v>549379711618.95874</v>
      </c>
      <c r="Q137" s="45">
        <f>SUMIFS('SEDS 2021'!$F$23:$F$40,'SEDS 2021'!E$23:E$40,Calculations!L137,'SEDS 2021'!D$23:D$40,Calculations!N137)*J137*K137</f>
        <v>549379711618.95874</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557720273710.95728</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565845336338.74939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573725047252.97034</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581354271568.46509</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588877069061.05115</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596170166420.1145</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603284666832.23792</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610139281457.53271</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616734587843.06995</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623058235652.52686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629004880211.30115</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634536993828.55115</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639633241610.8501</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644232039203.07092</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648249276740.76538</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651535332334.48035</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654239466104.0896</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656167000286.20386</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657509785378.15649</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658352135731.09094</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658690451237.81897</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658742162034.9314</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658588393037.85388</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658324382673.70544</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657994615923.57324</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657638464035.27405</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657271115400.91272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656871863507.40833</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656410229958.9187</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241000000000</v>
      </c>
      <c r="P139" s="7">
        <f t="shared" si="30"/>
        <v>241000000000</v>
      </c>
      <c r="Q139" s="45">
        <f>SUMIFS('SEDS 2021'!$F$23:$F$40,'SEDS 2021'!E$23:E$40,Calculations!L139,'SEDS 2021'!D$23:D$40,Calculations!N139)*J139*K139</f>
        <v>241000000000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0</v>
      </c>
      <c r="P140" s="7">
        <f t="shared" si="30"/>
        <v>0</v>
      </c>
      <c r="Q140" s="45">
        <f>SUMIFS('SEDS 2021'!$F$23:$F$40,'SEDS 2021'!E$23:E$40,Calculations!L140,'SEDS 2021'!D$23:D$40,Calculations!N140)*J140*K140</f>
        <v>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38000000000</v>
      </c>
      <c r="P141" s="7">
        <f t="shared" si="30"/>
        <v>38000000000</v>
      </c>
      <c r="Q141" s="45">
        <f>SUMIFS('SEDS 2021'!$F$23:$F$40,'SEDS 2021'!E$23:E$40,Calculations!L141,'SEDS 2021'!D$23:D$40,Calculations!N141)*J141*K141</f>
        <v>38000000000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714000000000</v>
      </c>
      <c r="P142" s="7">
        <f t="shared" si="30"/>
        <v>714000000000</v>
      </c>
      <c r="Q142" s="45">
        <f>SUMIFS('SEDS 2021'!$F$23:$F$40,'SEDS 2021'!E$23:E$40,Calculations!L142,'SEDS 2021'!D$23:D$40,Calculations!N142)*J142*K142</f>
        <v>714000000000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0.15328132527524652</v>
      </c>
      <c r="K147" s="12">
        <v>1</v>
      </c>
      <c r="L147" s="12" t="s">
        <v>1013</v>
      </c>
      <c r="M147" s="12" t="s">
        <v>1018</v>
      </c>
      <c r="N147" s="1" t="s">
        <v>635</v>
      </c>
      <c r="O147" s="7">
        <f>P147</f>
        <v>2505996386925.0054</v>
      </c>
      <c r="P147" s="7">
        <f>Q147</f>
        <v>2505996386925.0054</v>
      </c>
      <c r="Q147" s="45">
        <f>SUMIFS('SEDS 2021'!$F$23:$F$40,'SEDS 2021'!E$23:E$40,Calculations!L147,'SEDS 2021'!D$23:D$40,Calculations!N147)*J147*K147</f>
        <v>2505996386925.0054</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2511084609313.9722</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2514001921641.8271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2513323904524.0132</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2511695987816.6401</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2508819883625.2773</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2503733933782.7939</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2497038252145.0015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2489540346850.8286</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2479161387851.0034</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2470033860350.4146</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2461298669251.0186</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2453375945614.6152</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2446092264526.1196</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2439430466923.7788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2434494174345.2114</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2430884693808.6782</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2428704747439.8999</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2428614067098.8984</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2430770220677.1519</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2435291407703.0054</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2440786653453.2212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2448613558211.1797</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2458460649788.8687</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2471195431935.0503</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2485639549208.144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2501116051670.7402</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2518611419039.1548</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2538079544490.1455</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2558695917531.2363</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7.2260164268439487E-4</v>
      </c>
      <c r="K149" s="12">
        <v>1</v>
      </c>
      <c r="L149" s="12" t="s">
        <v>1013</v>
      </c>
      <c r="M149" s="12" t="s">
        <v>1018</v>
      </c>
      <c r="N149" s="1" t="s">
        <v>972</v>
      </c>
      <c r="O149" s="7">
        <f t="shared" si="31"/>
        <v>8943640531.504755</v>
      </c>
      <c r="P149" s="7">
        <f t="shared" si="32"/>
        <v>8943640531.504755</v>
      </c>
      <c r="Q149" s="45">
        <f>SUMIFS('SEDS 2021'!$F$23:$F$40,'SEDS 2021'!E$23:E$40,Calculations!L149,'SEDS 2021'!D$23:D$40,Calculations!N149)*J149*K149</f>
        <v>8943640531.504755</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9068962527.168684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9182409955.9358864</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9285038550.5469303</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9374047940.1204262</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9450997049.4592171</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9512466746.4692459</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9557567964.9794426</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9586550097.8436069</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9597432360.290987</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9589571333.7507019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9561755412.3547859</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9512023321.4022388</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9441193021.0750427</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9348731716.6618805</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9234286959.151289</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9098780033.8648796</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8941415781.1527519</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8764092617.9051781</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8569772560.6161518</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8358989049.5666637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8136062795.1553326</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7903346787.547267</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7664631898.4443102</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7424080536.6745653</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7182729935.3858366</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6943516058.315568</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6709130406.7822361</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6480134007.263979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6256702510.0151949</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1264371.1522235901</v>
      </c>
      <c r="S158">
        <f>SUMIFS('NREL Scaling Data'!$F:$F,'NREL Scaling Data'!$B:$B,UPPER(About!$B$1),'NREL Scaling Data'!$E:$E,Calculations!$M160,'NREL Scaling Data'!$A:$A,Q$3,'NREL Scaling Data'!$C:$C,Calculations!$L160,'NREL Scaling Data'!$D:$D,Calculations!$N160)</f>
        <v>1288778.6210523101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0.102525237061902</v>
      </c>
      <c r="K160" s="12">
        <v>1</v>
      </c>
      <c r="L160" s="12" t="s">
        <v>1013</v>
      </c>
      <c r="M160" s="12" t="s">
        <v>1019</v>
      </c>
      <c r="N160" s="1" t="s">
        <v>635</v>
      </c>
      <c r="O160" s="7">
        <f>P160</f>
        <v>1676185100725.0359</v>
      </c>
      <c r="P160" s="7">
        <f>Q160</f>
        <v>1676185100725.0359</v>
      </c>
      <c r="Q160" s="45">
        <f>SUMIFS('SEDS 2021'!$F$23:$F$40,'SEDS 2021'!E$23:E$40,Calculations!L160,'SEDS 2021'!D$23:D$40,Calculations!N160)*J160*K160</f>
        <v>1676185100725.0359</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1644440753845.8904</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1596493764717.2109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1545672307316.0916</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1497882370937.9036</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1451913818556.2603</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1407882325667.8943</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1366772629311.9934</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1328977640634.4651</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1295652752956.28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1267236520862.0457</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1243140636880.3708</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1222690832735.4609</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1204281845433.7529</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1187530905108.6072</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1171787841221.4272</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1157553731301.1152</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1145038027653.0947</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1133563411487.1074</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1122958914230.5916</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1113651640820.5581</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1106528447661.9207</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1100988699780.7451</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1096738212590.6625</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1094193889858.7399</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1092715289860.4943</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1092519728320.36</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1093497309095.9617</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1096105762850.0094</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1100088724272.2361</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0.13883453870786144</v>
      </c>
      <c r="K173" s="12">
        <v>1</v>
      </c>
      <c r="L173" s="12" t="s">
        <v>1013</v>
      </c>
      <c r="M173" s="12" t="s">
        <v>1014</v>
      </c>
      <c r="N173" s="1" t="s">
        <v>635</v>
      </c>
      <c r="O173" s="7">
        <f>P173</f>
        <v>2269805873334.8267</v>
      </c>
      <c r="P173" s="7">
        <f>Q173</f>
        <v>2269805873334.8267</v>
      </c>
      <c r="Q173" s="45">
        <f>SUMIFS('SEDS 2021'!$F$23:$F$40,'SEDS 2021'!E$23:E$40,Calculations!L173,'SEDS 2021'!D$23:D$40,Calculations!N173)*J173*K173</f>
        <v>2269805873334.8267</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2288106496740.1777</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2303404786441.9883</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2315117676730.5361</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2321905355048.2222</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2323092124492.4502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2319966980611.2979</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2313950773705.1484</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2307653768589.0303</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2301402428645.0068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2296855235916.8784</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2294787654679.9209</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2294650945357.8062</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2296465544283.4141</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2299812824001.8433</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2304605101454.7432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2310414382114.6436</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2317242890981.9136</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2325302541196.041</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2333333844649.395</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2342805359626.502</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2352276088396.8975</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2363186931176.1123</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2374564966146.2612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2387233660805.6699</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2400058618446.3599</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2413928486801.5938</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2428352584876.0122</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2443271976881.1328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2458556635504.7861</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0.15263727230236615</v>
      </c>
      <c r="K175" s="12">
        <v>1</v>
      </c>
      <c r="L175" s="12" t="s">
        <v>1013</v>
      </c>
      <c r="M175" s="12" t="s">
        <v>1014</v>
      </c>
      <c r="N175" s="1" t="s">
        <v>972</v>
      </c>
      <c r="O175" s="7">
        <f t="shared" si="35"/>
        <v>1889191519286.3857</v>
      </c>
      <c r="P175" s="7">
        <f t="shared" si="36"/>
        <v>1889191519286.3857</v>
      </c>
      <c r="Q175" s="45">
        <f>SUMIFS('SEDS 2021'!$F$23:$F$40,'SEDS 2021'!E$23:E$40,Calculations!L175,'SEDS 2021'!D$23:D$40,Calculations!N175)*J175*K175</f>
        <v>1889191519286.3857</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1908231023283.6946</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1925323898189.7498</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1940272011108.2041</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1954543572957.8975</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1968614438469.3232</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1983246829802.7117</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1998686630804.3589</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2015837390780.5779</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2033337005951.1597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2050659551611.2773</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2068586948724.8848</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2086044867797.3438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2103866731604.6743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2121997596232.2642</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2139988499702.3354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2158025857284.3237</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2175228380286.9551</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2194550053165.9844</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2212489911041.7969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2231122899728.2637</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2249037464893.8384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2267468533118.7944</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2285377692361.5249</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2304576717755.1445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2323067759029.7544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2341830790765.5112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2360808085564.6938</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2379714281635.5269</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2398357919868.1689</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2.5839928697097602E-3</v>
      </c>
      <c r="K176" s="12">
        <v>1</v>
      </c>
      <c r="L176" s="12" t="s">
        <v>1013</v>
      </c>
      <c r="M176" s="12" t="s">
        <v>1014</v>
      </c>
      <c r="N176" s="1" t="s">
        <v>964</v>
      </c>
      <c r="O176" s="7">
        <f t="shared" si="35"/>
        <v>3953509090.6559329</v>
      </c>
      <c r="P176" s="7">
        <f t="shared" si="36"/>
        <v>3953509090.6559329</v>
      </c>
      <c r="Q176" s="45">
        <f>SUMIFS('SEDS 2021'!$F$23:$F$40,'SEDS 2021'!E$23:E$40,Calculations!L176,'SEDS 2021'!D$23:D$40,Calculations!N176)*J176*K176</f>
        <v>3953509090.6559329</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3761999339.4371018</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3569226618.4246945</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3376608882.0898161</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3190666222.2800102</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3014876472.3830638</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2853567688.639595</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2711072357.988193</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2589516645.8252349</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2491350684.0821667</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2414885878.1075683</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2359570519.943615</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2318958610.0693383</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2290384735.9084573</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2268255694.5377698</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2249794282.7605243</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2232087526.4082565</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2214221301.6520147</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2198083608.0011988</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2180492230.3677421</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2161941736.8242359</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2143507439.9642153</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2123856084.8416691</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2103484877.2415929</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2083112037.2924619</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2061671614.7922425</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2040367228.8355148</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2018572242.36023</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1995887051.7089694</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1973073670.5506256</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0.56736732726886108</v>
      </c>
      <c r="K186" s="12">
        <v>1</v>
      </c>
      <c r="L186" s="12" t="s">
        <v>1013</v>
      </c>
      <c r="M186" s="12" t="s">
        <v>1016</v>
      </c>
      <c r="N186" s="1" t="s">
        <v>635</v>
      </c>
      <c r="O186" s="7">
        <f>P186</f>
        <v>9275888433518.6094</v>
      </c>
      <c r="P186" s="7">
        <f>Q186</f>
        <v>9275888433518.6094</v>
      </c>
      <c r="Q186" s="45">
        <f>SUMIFS('SEDS 2021'!$F$23:$F$40,'SEDS 2021'!E$23:E$40,Calculations!L186,'SEDS 2021'!D$23:D$40,Calculations!N186)*J186*K186</f>
        <v>9275888433518.6094</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9367602209273.0664</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9474048453606.7227</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9597775222225.3984</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9724804725469.0879</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9860667217998.6367</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10002465706543.447</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10147944269172.885</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10299622559697.959</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10455321747045.398</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10614270922641.793</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10780718198467.975</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10950910466995.514</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11127164511358.182</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11308551183854.318</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11491857012956.912</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11683224922771.93</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11875846573372.139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12074436679295.947</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12278512408331.602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12488804094917.061</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12703420984340.699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12924769122834.273</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13149841966961.416</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13377182905259.83</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13612922689594.953</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13848354110500.598</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14091239000087.057</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14339666316575.084</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14595019637983.068</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0.24416362539415937</v>
      </c>
      <c r="K188" s="12">
        <v>1</v>
      </c>
      <c r="L188" s="12" t="s">
        <v>1013</v>
      </c>
      <c r="M188" s="12" t="s">
        <v>1016</v>
      </c>
      <c r="N188" s="1" t="s">
        <v>972</v>
      </c>
      <c r="O188" s="7">
        <f t="shared" si="37"/>
        <v>3022013191503.5103</v>
      </c>
      <c r="P188" s="7">
        <f t="shared" si="38"/>
        <v>3022013191503.5103</v>
      </c>
      <c r="Q188" s="45">
        <f>SUMIFS('SEDS 2021'!$F$23:$F$40,'SEDS 2021'!E$23:E$40,Calculations!L188,'SEDS 2021'!D$23:D$40,Calculations!N188)*J188*K188</f>
        <v>3022013191503.5103</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3011592216797.7612</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3008253162819.1299</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3003806880277.999</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2997719294220.7266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2991549208780.3706</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2977728391076.8618</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2966035189042.4468</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2957598541603.5806</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2953820938272.7432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2951484903109.5454</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2950772803171.3135</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2952010293917.6279</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2951780164059.5405</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2946604413289.0166</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2942331813659.6533</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2939270652339.8418</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2938393553635.4438</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2937620664678.0981</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2939279336485.4297</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2940660115633.9404</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2940043541297.1875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2937208167762.6553</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2933513063814.915</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2929335989787.0161</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2925541018165.0176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2922705644630.4858</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2918823831552.5962</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2916127404347.481</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2913135716192.3706</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0.63834430018979427</v>
      </c>
      <c r="K189" s="12">
        <v>1</v>
      </c>
      <c r="L189" s="12" t="s">
        <v>1013</v>
      </c>
      <c r="M189" s="12" t="s">
        <v>1016</v>
      </c>
      <c r="N189" s="1" t="s">
        <v>964</v>
      </c>
      <c r="O189" s="7">
        <f t="shared" si="37"/>
        <v>976666779290.38525</v>
      </c>
      <c r="P189" s="7">
        <f t="shared" si="38"/>
        <v>976666779290.38525</v>
      </c>
      <c r="Q189" s="45">
        <f>SUMIFS('SEDS 2021'!$F$23:$F$40,'SEDS 2021'!E$23:E$40,Calculations!L189,'SEDS 2021'!D$23:D$40,Calculations!N189)*J189*K189</f>
        <v>976666779290.38525</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977754626287.37354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977484073666.36047</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976356771078.80823</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973284871527.72852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970376430851.84473</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968578383224.70056</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968803843742.21045</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968775661177.52124</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967157981964.38342</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964925922841.03052</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962417674583.72876</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962361309454.35059</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962282398273.22241</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962575496945.98547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961110003582.16858</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961025455888.10095</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961673654875.9447</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961870932828.76526</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962135848936.84082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963133511726.82385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965016107048.03552</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967129799399.69617</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969091305902.03601</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970607527882.29382</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971464277848.83301</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971678465340.46777</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972326664328.30981</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973132685678.40979</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973437057377.04956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17210000000000</v>
      </c>
      <c r="Q199" s="7">
        <f t="shared" ref="Q199:AT199" si="40">SUM(Q4,Q17,Q30,Q43,Q56,Q69,Q82,Q95,Q108,Q121)</f>
        <v>17210000000000</v>
      </c>
      <c r="R199" s="7">
        <f t="shared" si="40"/>
        <v>17227303350332.066</v>
      </c>
      <c r="S199" s="7">
        <f t="shared" si="40"/>
        <v>17248090084890.723</v>
      </c>
      <c r="T199" s="7">
        <f t="shared" si="40"/>
        <v>17281227078020.635</v>
      </c>
      <c r="U199" s="7">
        <f t="shared" si="40"/>
        <v>17325923684078.91</v>
      </c>
      <c r="V199" s="7">
        <f t="shared" si="40"/>
        <v>17377422630374.738</v>
      </c>
      <c r="W199" s="7">
        <f t="shared" si="40"/>
        <v>17440577425302.885</v>
      </c>
      <c r="X199" s="7">
        <f t="shared" si="40"/>
        <v>17519058241634.076</v>
      </c>
      <c r="Y199" s="7">
        <f t="shared" si="40"/>
        <v>17599171992326.598</v>
      </c>
      <c r="Z199" s="7">
        <f t="shared" si="40"/>
        <v>17684448052365.953</v>
      </c>
      <c r="AA199" s="7">
        <f t="shared" si="40"/>
        <v>17777052025602.777</v>
      </c>
      <c r="AB199" s="7">
        <f t="shared" si="40"/>
        <v>17874197163878.832</v>
      </c>
      <c r="AC199" s="7">
        <f t="shared" si="40"/>
        <v>17984568375548.434</v>
      </c>
      <c r="AD199" s="7">
        <f t="shared" si="40"/>
        <v>18111642146212.602</v>
      </c>
      <c r="AE199" s="7">
        <f t="shared" si="40"/>
        <v>18251601804784.348</v>
      </c>
      <c r="AF199" s="7">
        <f t="shared" si="40"/>
        <v>18394155216471.383</v>
      </c>
      <c r="AG199" s="7">
        <f t="shared" si="40"/>
        <v>18535787276470.469</v>
      </c>
      <c r="AH199" s="7">
        <f t="shared" si="40"/>
        <v>18681440022607.68</v>
      </c>
      <c r="AI199" s="7">
        <f t="shared" si="40"/>
        <v>18824934759138.609</v>
      </c>
      <c r="AJ199" s="7">
        <f t="shared" si="40"/>
        <v>18962469211646.062</v>
      </c>
      <c r="AK199" s="7">
        <f t="shared" si="40"/>
        <v>19036028242810.949</v>
      </c>
      <c r="AL199" s="7">
        <f t="shared" si="40"/>
        <v>19111112099556.668</v>
      </c>
      <c r="AM199" s="7">
        <f t="shared" si="40"/>
        <v>19189141250570.52</v>
      </c>
      <c r="AN199" s="7">
        <f t="shared" si="40"/>
        <v>19267948321274.184</v>
      </c>
      <c r="AO199" s="7">
        <f t="shared" si="40"/>
        <v>19346237121719.098</v>
      </c>
      <c r="AP199" s="7">
        <f t="shared" si="40"/>
        <v>19416698365056.508</v>
      </c>
      <c r="AQ199" s="7">
        <f t="shared" si="40"/>
        <v>19478518741020.836</v>
      </c>
      <c r="AR199" s="7">
        <f t="shared" si="40"/>
        <v>19538577422518.609</v>
      </c>
      <c r="AS199" s="7">
        <f t="shared" si="40"/>
        <v>19601581501895.312</v>
      </c>
      <c r="AT199" s="7">
        <f t="shared" si="40"/>
        <v>19668878958099.508</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16349000000000</v>
      </c>
      <c r="Q202" s="7">
        <f t="shared" ref="Q202:AT202" si="41">SUM(Q134,Q147,Q160,Q173,Q186)</f>
        <v>16349000000000</v>
      </c>
      <c r="R202" s="7">
        <f t="shared" si="41"/>
        <v>16433351948885.873</v>
      </c>
      <c r="S202" s="7">
        <f t="shared" si="41"/>
        <v>16510837130764.84</v>
      </c>
      <c r="T202" s="7">
        <f t="shared" si="41"/>
        <v>16595355159846.973</v>
      </c>
      <c r="U202" s="7">
        <f t="shared" si="41"/>
        <v>16680198817429.738</v>
      </c>
      <c r="V202" s="7">
        <f t="shared" si="41"/>
        <v>16768926882237.395</v>
      </c>
      <c r="W202" s="7">
        <f t="shared" si="41"/>
        <v>16859016184090.352</v>
      </c>
      <c r="X202" s="7">
        <f t="shared" si="41"/>
        <v>16951306765601.836</v>
      </c>
      <c r="Y202" s="7">
        <f t="shared" si="41"/>
        <v>17052049476092.637</v>
      </c>
      <c r="Z202" s="7">
        <f t="shared" si="41"/>
        <v>17158443608287.568</v>
      </c>
      <c r="AA202" s="7">
        <f t="shared" si="41"/>
        <v>17275947310400.625</v>
      </c>
      <c r="AB202" s="7">
        <f t="shared" si="41"/>
        <v>17407973482557.156</v>
      </c>
      <c r="AC202" s="7">
        <f t="shared" si="41"/>
        <v>17549891997786.492</v>
      </c>
      <c r="AD202" s="7">
        <f t="shared" si="41"/>
        <v>17702248039581.273</v>
      </c>
      <c r="AE202" s="7">
        <f t="shared" si="41"/>
        <v>17863281152938.82</v>
      </c>
      <c r="AF202" s="7">
        <f t="shared" si="41"/>
        <v>18030134074557.801</v>
      </c>
      <c r="AG202" s="7">
        <f t="shared" si="41"/>
        <v>18208555105928.359</v>
      </c>
      <c r="AH202" s="7">
        <f t="shared" si="41"/>
        <v>18392284313340.219</v>
      </c>
      <c r="AI202" s="7">
        <f t="shared" si="41"/>
        <v>18586079830113.047</v>
      </c>
      <c r="AJ202" s="7">
        <f t="shared" si="41"/>
        <v>18788371047292.352</v>
      </c>
      <c r="AK202" s="7">
        <f t="shared" si="41"/>
        <v>19002046253587.516</v>
      </c>
      <c r="AL202" s="7">
        <f t="shared" si="41"/>
        <v>19223192856671.477</v>
      </c>
      <c r="AM202" s="7">
        <f t="shared" si="41"/>
        <v>19456544589741.633</v>
      </c>
      <c r="AN202" s="7">
        <f t="shared" si="41"/>
        <v>19697498330260.312</v>
      </c>
      <c r="AO202" s="7">
        <f t="shared" si="41"/>
        <v>19946718692022.152</v>
      </c>
      <c r="AP202" s="7">
        <f t="shared" si="41"/>
        <v>20207357104817.195</v>
      </c>
      <c r="AQ202" s="7">
        <f t="shared" si="41"/>
        <v>20471126890136.742</v>
      </c>
      <c r="AR202" s="7">
        <f t="shared" si="41"/>
        <v>20746168508457.914</v>
      </c>
      <c r="AS202" s="7">
        <f t="shared" si="41"/>
        <v>21030894697676.289</v>
      </c>
      <c r="AT202" s="7">
        <f t="shared" si="41"/>
        <v>21325450745143.953</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36819035540227.109</v>
      </c>
      <c r="D16" s="142" t="s">
        <v>1091</v>
      </c>
      <c r="E16" s="212">
        <f>'SEDS 2021'!H26</f>
        <v>3.430132427826207E-3</v>
      </c>
      <c r="F16" s="207">
        <f>'SEDS 2021'!H28</f>
        <v>2.7351510559970337E-3</v>
      </c>
      <c r="G16" s="142" t="s">
        <v>819</v>
      </c>
      <c r="H16" s="142"/>
      <c r="I16" s="142"/>
    </row>
    <row r="17" spans="1:12" x14ac:dyDescent="0.2">
      <c r="A17" s="139"/>
      <c r="B17" s="146" t="s">
        <v>715</v>
      </c>
      <c r="C17" s="147">
        <f>C16/C15</f>
        <v>3.2178097887452634E-3</v>
      </c>
      <c r="D17" s="142" t="s">
        <v>1092</v>
      </c>
      <c r="E17" s="212">
        <f>'SEDS 2021'!H35</f>
        <v>3.606951892894113E-3</v>
      </c>
      <c r="F17" s="212">
        <f>'SEDS 2021'!H37</f>
        <v>3.6039220642026326E-3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1.0105907724099985</v>
      </c>
      <c r="D29" s="152">
        <f>D28*F16</f>
        <v>-2.7087021452855424</v>
      </c>
      <c r="E29" s="152">
        <f>E28*$E$17</f>
        <v>-0.14695717541193912</v>
      </c>
      <c r="F29" s="158">
        <f>F28*$F$17</f>
        <v>-6.6825869032359875E-2</v>
      </c>
      <c r="G29" s="177">
        <f>G28*C17</f>
        <v>1.7022213782462443E-2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0.57825564344888847</v>
      </c>
      <c r="D32" s="159">
        <f>D29*About!F6</f>
        <v>-1.5499075834605147</v>
      </c>
      <c r="E32" s="241">
        <f>E29</f>
        <v>-0.14695717541193912</v>
      </c>
      <c r="F32" s="243">
        <f>F29</f>
        <v>-6.6825869032359875E-2</v>
      </c>
      <c r="G32" s="173">
        <f>G29*About!F6</f>
        <v>9.7400366720437025E-3</v>
      </c>
      <c r="H32" s="142"/>
      <c r="I32" s="142"/>
      <c r="K32" s="100"/>
      <c r="L32" s="100"/>
    </row>
    <row r="33" spans="1:12" x14ac:dyDescent="0.2">
      <c r="A33" s="139"/>
      <c r="B33" s="146" t="s">
        <v>710</v>
      </c>
      <c r="C33" s="160">
        <f>C29*About!F5</f>
        <v>0.4323351289611102</v>
      </c>
      <c r="D33" s="160">
        <f>D29*About!F5</f>
        <v>-1.1587945618250279</v>
      </c>
      <c r="E33" s="242"/>
      <c r="F33" s="244"/>
      <c r="G33" s="174">
        <f>G29*About!F5</f>
        <v>7.2821771104187426E-3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578255643448.88843</v>
      </c>
      <c r="D38" s="156">
        <f>D32*Trillion</f>
        <v>-1549907583460.5146</v>
      </c>
      <c r="E38" s="238">
        <f>E32*Trillion</f>
        <v>-146957175411.93912</v>
      </c>
      <c r="F38" s="240">
        <f>F32*Trillion</f>
        <v>-66825869032.359879</v>
      </c>
      <c r="G38" s="168">
        <f>G32*Trillion</f>
        <v>9740036672.0437031</v>
      </c>
      <c r="H38" s="142"/>
      <c r="I38" s="142"/>
      <c r="K38" s="100"/>
      <c r="L38" s="100"/>
    </row>
    <row r="39" spans="1:12" ht="16" thickBot="1" x14ac:dyDescent="0.25">
      <c r="A39" s="139"/>
      <c r="B39" s="169" t="s">
        <v>710</v>
      </c>
      <c r="C39" s="170">
        <f>C33*Trillion</f>
        <v>432335128961.11023</v>
      </c>
      <c r="D39" s="171">
        <f>D33*Trillion</f>
        <v>-1158794561825.0278</v>
      </c>
      <c r="E39" s="239"/>
      <c r="F39" s="239"/>
      <c r="G39" s="172">
        <f>G33*Trillion</f>
        <v>7282177110.4187422</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South Dakota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245978.30183024125</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0.16511207878612688</v>
      </c>
      <c r="K4">
        <f>IF(ISBLANK(Calculations!K4),"",Calculations!K4)</f>
        <v>0.57219564955050761</v>
      </c>
      <c r="L4" t="str">
        <f>IF(ISBLANK(Calculations!L4),"",Calculations!L4)</f>
        <v>RESIDENTIAL</v>
      </c>
      <c r="M4" t="str">
        <f>IF(ISBLANK(Calculations!M4),"",Calculations!M4)</f>
        <v>heating</v>
      </c>
      <c r="N4" t="str">
        <f>IF(ISBLANK(Calculations!N4),"",Calculations!N4)</f>
        <v>electricity</v>
      </c>
      <c r="O4">
        <f>IF(ISBLANK(Calculations!O4),"",Calculations!O4)</f>
        <v>1625939070649.8909</v>
      </c>
      <c r="P4">
        <f>IF(ISBLANK(Calculations!P4),"",Calculations!P4)</f>
        <v>1625939070649.8909</v>
      </c>
      <c r="Q4">
        <f>IF(ISBLANK(Calculations!Q4),"",Calculations!Q4)-(SUMIFS(BDEQ!C:C,BDEQ!$AG:$AG,About!$B$2,BDEQ!$AH:$AH,$I4)*BDEQ!$C$2*$J4*$K4)</f>
        <v>1625938824671.5891</v>
      </c>
      <c r="R4">
        <f>IF(ISBLANK(Calculations!R4),"",Calculations!R4)-(SUMIFS(BDEQ!D:D,BDEQ!$AG:$AG,About!$B$2,BDEQ!$AH:$AH,$I4)*BDEQ!$C$2*$J4*$K4)</f>
        <v>1640255500061.0569</v>
      </c>
      <c r="S4" s="99">
        <f>IF(ISBLANK(Calculations!S4),"",Calculations!S4+ ('IRA Buildings Changes'!$G$38/($AB$3-$R$3)*(S3-$R$3)))-(SUMIFS(BDEQ!D:D,BDEQ!$AG:$AG,About!$B$2,BDEQ!$AH:$AH,$I4)*BDEQ!$C$2*$J4*$K4)</f>
        <v>1654631895184.0996</v>
      </c>
      <c r="T4" s="99">
        <f>IF(ISBLANK(Calculations!T4),"",Calculations!T4+ ('IRA Buildings Changes'!$G$38/($AB$3-$R$3)*(T3-$R$3)))-(SUMIFS(BDEQ!E:E,BDEQ!$AG:$AG,About!$B$2,BDEQ!$AH:$AH,$I4)*BDEQ!$C$2*$J4*$K4)</f>
        <v>1669067321302.2534</v>
      </c>
      <c r="U4" s="99">
        <f>IF(ISBLANK(Calculations!U4),"",Calculations!U4+ ('IRA Buildings Changes'!$G$38/($AB$3-$R$3)*(U3-$R$3)))-(SUMIFS(BDEQ!F:F,BDEQ!$AG:$AG,About!$B$2,BDEQ!$AH:$AH,$I4)*BDEQ!$C$2*$J4*$K4)</f>
        <v>1682556249212.1855</v>
      </c>
      <c r="V4" s="99">
        <f>IF(ISBLANK(Calculations!V4),"",Calculations!V4+ ('IRA Buildings Changes'!$G$38/($AB$3-$R$3)*(V3-$R$3)))-(SUMIFS(BDEQ!G:G,BDEQ!$AG:$AG,About!$B$2,BDEQ!$AH:$AH,$I4)*BDEQ!$C$2*$J4*$K4)</f>
        <v>1695909752189.8572</v>
      </c>
      <c r="W4" s="99">
        <f>IF(ISBLANK(Calculations!W4),"",Calculations!W4+ ('IRA Buildings Changes'!$G$38/($AB$3-$R$3)*(W3-$R$3)))-(SUMIFS(BDEQ!H:H,BDEQ!$AG:$AG,About!$B$2,BDEQ!$AH:$AH,$I4)*BDEQ!$C$2*$J4*$K4)</f>
        <v>1709599574140.0466</v>
      </c>
      <c r="X4" s="99">
        <f>IF(ISBLANK(Calculations!X4),"",Calculations!X4+ ('IRA Buildings Changes'!$G$38/($AB$3-$R$3)*(X3-$R$3)))-(SUMIFS(BDEQ!I:I,BDEQ!$AG:$AG,About!$B$2,BDEQ!$AH:$AH,$I4)*BDEQ!$C$2*$J4*$K4)</f>
        <v>1722644998263.6492</v>
      </c>
      <c r="Y4" s="99">
        <f>IF(ISBLANK(Calculations!Y4),"",Calculations!Y4+ ('IRA Buildings Changes'!$G$38/($AB$3-$R$3)*(Y3-$R$3)))-(SUMIFS(BDEQ!J:J,BDEQ!$AG:$AG,About!$B$2,BDEQ!$AH:$AH,$I4)*BDEQ!$C$2*$J4*$K4)</f>
        <v>1735336096760.5012</v>
      </c>
      <c r="Z4" s="99">
        <f>IF(ISBLANK(Calculations!Z4),"",Calculations!Z4+ ('IRA Buildings Changes'!$G$38/($AB$3-$R$3)*(Z3-$R$3)))-(SUMIFS(BDEQ!K:K,BDEQ!$AG:$AG,About!$B$2,BDEQ!$AH:$AH,$I4)*BDEQ!$C$2*$J4*$K4)</f>
        <v>1748247242941.7456</v>
      </c>
      <c r="AA4" s="99">
        <f>IF(ISBLANK(Calculations!AA4),"",Calculations!AA4+ ('IRA Buildings Changes'!$G$38/($AB$3-$R$3)*(AA3-$R$3)))-(SUMIFS(BDEQ!L:L,BDEQ!$AG:$AG,About!$B$2,BDEQ!$AH:$AH,$I4)*BDEQ!$C$2*$J4*$K4)</f>
        <v>1761364354614.8391</v>
      </c>
      <c r="AB4" s="98">
        <f>IF(ISBLANK(Calculations!AB4),"",Calculations!AB4 + 'IRA Buildings Changes'!G38)-(SUMIFS(BDEQ!D:D,BDEQ!$AG:$AG,About!$B$2,BDEQ!$AH:$AH,$I4)*BDEQ!$C$2*$J4*$K4)</f>
        <v>1774497283028.343</v>
      </c>
      <c r="AC4" s="99">
        <f>IF(ISBLANK(Calculations!AC4),"",Calculations!AC4+ 'IRA Buildings Changes'!$G$38)-(SUMIFS(BDEQ!D:D,BDEQ!$AG:$AG,About!$B$2,BDEQ!$AH:$AH,$I4)*BDEQ!$C$2*$J4*$K4)</f>
        <v>1786827571735.2783</v>
      </c>
      <c r="AD4" s="99">
        <f>IF(ISBLANK(Calculations!AD4),"",Calculations!AD4+ 'IRA Buildings Changes'!$G$38)-(SUMIFS(BDEQ!E:E,BDEQ!$AG:$AG,About!$B$2,BDEQ!$AH:$AH,$I4)*BDEQ!$C$2*$J4*$K4)</f>
        <v>1799383540997.6572</v>
      </c>
      <c r="AE4" s="99">
        <f>IF(ISBLANK(Calculations!AE4),"",Calculations!AE4+ 'IRA Buildings Changes'!$G$38)-(SUMIFS(BDEQ!F:F,BDEQ!$AG:$AG,About!$B$2,BDEQ!$AH:$AH,$I4)*BDEQ!$C$2*$J4*$K4)</f>
        <v>1812478292387.0146</v>
      </c>
      <c r="AF4" s="99">
        <f>IF(ISBLANK(Calculations!AF4),"",Calculations!AF4+ 'IRA Buildings Changes'!$G$38)-(SUMIFS(BDEQ!G:G,BDEQ!$AG:$AG,About!$B$2,BDEQ!$AH:$AH,$I4)*BDEQ!$C$2*$J4*$K4)</f>
        <v>1826099917482.7708</v>
      </c>
      <c r="AG4" s="99">
        <f>IF(ISBLANK(Calculations!AG4),"",Calculations!AG4+ 'IRA Buildings Changes'!$G$38)-(SUMIFS(BDEQ!H:H,BDEQ!$AG:$AG,About!$B$2,BDEQ!$AH:$AH,$I4)*BDEQ!$C$2*$J4*$K4)</f>
        <v>1840189951759.0278</v>
      </c>
      <c r="AH4" s="99">
        <f>IF(ISBLANK(Calculations!AH4),"",Calculations!AH4+ 'IRA Buildings Changes'!$G$38)-(SUMIFS(BDEQ!I:I,BDEQ!$AG:$AG,About!$B$2,BDEQ!$AH:$AH,$I4)*BDEQ!$C$2*$J4*$K4)</f>
        <v>1854531662243.5229</v>
      </c>
      <c r="AI4" s="99">
        <f>IF(ISBLANK(Calculations!AI4),"",Calculations!AI4+ 'IRA Buildings Changes'!$G$38)-(SUMIFS(BDEQ!J:J,BDEQ!$AG:$AG,About!$B$2,BDEQ!$AH:$AH,$I4)*BDEQ!$C$2*$J4*$K4)</f>
        <v>1869790103977.9431</v>
      </c>
      <c r="AJ4" s="99">
        <f>IF(ISBLANK(Calculations!AJ4),"",Calculations!AJ4+ 'IRA Buildings Changes'!$G$38)-(SUMIFS(BDEQ!K:K,BDEQ!$AG:$AG,About!$B$2,BDEQ!$AH:$AH,$I4)*BDEQ!$C$2*$J4*$K4)</f>
        <v>1884677705296.2312</v>
      </c>
      <c r="AK4" s="99">
        <f>IF(ISBLANK(Calculations!AK4),"",Calculations!AK4+ 'IRA Buildings Changes'!$G$38)-(SUMIFS(BDEQ!L:L,BDEQ!$AG:$AG,About!$B$2,BDEQ!$AH:$AH,$I4)*BDEQ!$C$2*$J4*$K4)</f>
        <v>1886909259530.9011</v>
      </c>
      <c r="AL4" s="99">
        <f>IF(ISBLANK(Calculations!AL4),"",Calculations!AL4+ 'IRA Buildings Changes'!$G$38)-(SUMIFS(BDEQ!M:M,BDEQ!$AG:$AG,About!$B$2,BDEQ!$AH:$AH,$I4)*BDEQ!$C$2*$J4*$K4)</f>
        <v>1889417293651.6194</v>
      </c>
      <c r="AM4" s="99">
        <f>IF(ISBLANK(Calculations!AM4),"",Calculations!AM4+ 'IRA Buildings Changes'!$G$38)-(SUMIFS(BDEQ!N:N,BDEQ!$AG:$AG,About!$B$2,BDEQ!$AH:$AH,$I4)*BDEQ!$C$2*$J4*$K4)</f>
        <v>1891859170174.001</v>
      </c>
      <c r="AN4" s="99">
        <f>IF(ISBLANK(Calculations!AN4),"",Calculations!AN4+ 'IRA Buildings Changes'!$G$38)-(SUMIFS(BDEQ!O:O,BDEQ!$AG:$AG,About!$B$2,BDEQ!$AH:$AH,$I4)*BDEQ!$C$2*$J4*$K4)</f>
        <v>1894586420337.0432</v>
      </c>
      <c r="AO4" s="99">
        <f>IF(ISBLANK(Calculations!AO4),"",Calculations!AO4+ 'IRA Buildings Changes'!$G$38)-(SUMIFS(BDEQ!P:P,BDEQ!$AG:$AG,About!$B$2,BDEQ!$AH:$AH,$I4)*BDEQ!$C$2*$J4*$K4)</f>
        <v>1897174909470.3572</v>
      </c>
      <c r="AP4" s="99">
        <f>IF(ISBLANK(Calculations!AP4),"",Calculations!AP4+ 'IRA Buildings Changes'!$G$38)-(SUMIFS(BDEQ!Q:Q,BDEQ!$AG:$AG,About!$B$2,BDEQ!$AH:$AH,$I4)*BDEQ!$C$2*$J4*$K4)</f>
        <v>1899783925747.3132</v>
      </c>
      <c r="AQ4" s="99">
        <f>IF(ISBLANK(Calculations!AQ4),"",Calculations!AQ4+ 'IRA Buildings Changes'!$G$38)-(SUMIFS(BDEQ!R:R,BDEQ!$AG:$AG,About!$B$2,BDEQ!$AH:$AH,$I4)*BDEQ!$C$2*$J4*$K4)</f>
        <v>1902428659569.0518</v>
      </c>
      <c r="AR4" s="99">
        <f>IF(ISBLANK(Calculations!AR4),"",Calculations!AR4+ 'IRA Buildings Changes'!$G$38)-(SUMIFS(BDEQ!S:S,BDEQ!$AG:$AG,About!$B$2,BDEQ!$AH:$AH,$I4)*BDEQ!$C$2*$J4*$K4)</f>
        <v>1905313579962.0308</v>
      </c>
      <c r="AS4" s="99">
        <f>IF(ISBLANK(Calculations!AS4),"",Calculations!AS4+ 'IRA Buildings Changes'!$G$38)-(SUMIFS(BDEQ!T:T,BDEQ!$AG:$AG,About!$B$2,BDEQ!$AH:$AH,$I4)*BDEQ!$C$2*$J4*$K4)</f>
        <v>1908057590008.7156</v>
      </c>
      <c r="AT4" s="99">
        <f>IF(ISBLANK(Calculations!AT4),"",Calculations!AT4+ 'IRA Buildings Changes'!$G$38)-(SUMIFS(BDEQ!U:U,BDEQ!$AG:$AG,About!$B$2,BDEQ!$AH:$AH,$I4)*BDEQ!$C$2*$J4*$K4)</f>
        <v>1910870581353.9395</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0.57219564955050761</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0.74547989032015205</v>
      </c>
      <c r="K6">
        <f>IF(ISBLANK(Calculations!K6),"",Calculations!K6)</f>
        <v>0.57219564955050761</v>
      </c>
      <c r="L6" t="str">
        <f>IF(ISBLANK(Calculations!L6),"",Calculations!L6)</f>
        <v>RESIDENTIAL</v>
      </c>
      <c r="M6" t="str">
        <f>IF(ISBLANK(Calculations!M6),"",Calculations!M6)</f>
        <v>heating</v>
      </c>
      <c r="N6" t="str">
        <f>IF(ISBLANK(Calculations!N6),"",Calculations!N6)</f>
        <v>natural gas</v>
      </c>
      <c r="O6">
        <f>IF(ISBLANK(Calculations!O6),"",Calculations!O6)</f>
        <v>5733397665271.792</v>
      </c>
      <c r="P6">
        <f>IF(ISBLANK(Calculations!P6),"",Calculations!P6)</f>
        <v>5733397665271.792</v>
      </c>
      <c r="Q6">
        <f>IF(ISBLANK(Calculations!Q6),"",Calculations!Q6)</f>
        <v>5733397665271.792</v>
      </c>
      <c r="R6">
        <f>IF(ISBLANK(Calculations!R6),"",Calculations!R6)</f>
        <v>5757012366833.3232</v>
      </c>
      <c r="S6" s="99">
        <f>IF(ISBLANK(Calculations!S6),"",Calculations!S6 + ('IRA Buildings Changes'!$D$38/($AB$3-$R$3)*(S3-$R$3)))</f>
        <v>5618446160865.8545</v>
      </c>
      <c r="T6" s="99">
        <f>IF(ISBLANK(Calculations!T6),"",Calculations!T6 + ('IRA Buildings Changes'!$D$38/($AB$3-$R$3)*(T3-$R$3)))</f>
        <v>5478447583136.9111</v>
      </c>
      <c r="U6" s="99">
        <f>IF(ISBLANK(Calculations!U6),"",Calculations!U6 + ('IRA Buildings Changes'!$D$38/($AB$3-$R$3)*(U3-$R$3)))</f>
        <v>5332368617423.1289</v>
      </c>
      <c r="V6" s="99">
        <f>IF(ISBLANK(Calculations!V6),"",Calculations!V6 + ('IRA Buildings Changes'!$D$38/($AB$3-$R$3)*(V3-$R$3)))</f>
        <v>5185328321039.0449</v>
      </c>
      <c r="W6" s="99">
        <f>IF(ISBLANK(Calculations!W6),"",Calculations!W6 + ('IRA Buildings Changes'!$D$38/($AB$3-$R$3)*(W3-$R$3)))</f>
        <v>5039390922512.2617</v>
      </c>
      <c r="X6" s="99">
        <f>IF(ISBLANK(Calculations!X6),"",Calculations!X6 + ('IRA Buildings Changes'!$D$38/($AB$3-$R$3)*(X3-$R$3)))</f>
        <v>4891318479845.7881</v>
      </c>
      <c r="Y6" s="99">
        <f>IF(ISBLANK(Calculations!Y6),"",Calculations!Y6 + ('IRA Buildings Changes'!$D$38/($AB$3-$R$3)*(Y3-$R$3)))</f>
        <v>4741671460279.125</v>
      </c>
      <c r="Z6" s="99">
        <f>IF(ISBLANK(Calculations!Z6),"",Calculations!Z6 + ('IRA Buildings Changes'!$D$38/($AB$3-$R$3)*(Z3-$R$3)))</f>
        <v>4592090086660.3242</v>
      </c>
      <c r="AA6" s="99">
        <f>IF(ISBLANK(Calculations!AA6),"",Calculations!AA6 + ('IRA Buildings Changes'!$D$38/($AB$3-$R$3)*(AA3-$R$3)))</f>
        <v>4444483639444.7646</v>
      </c>
      <c r="AB6" s="98">
        <f>IF(ISBLANK(Calculations!AB6),"",Calculations!AB6 + 'IRA Buildings Changes'!D38)</f>
        <v>4298235625814.4258</v>
      </c>
      <c r="AC6" s="99">
        <f>IF(ISBLANK(Calculations!AC6),"",Calculations!AC6  + 'IRA Buildings Changes'!$D$38)</f>
        <v>4308397728048.2803</v>
      </c>
      <c r="AD6" s="99">
        <f>IF(ISBLANK(Calculations!AD6),"",Calculations!AD6  + 'IRA Buildings Changes'!$D$38)</f>
        <v>4321890512150.252</v>
      </c>
      <c r="AE6" s="99">
        <f>IF(ISBLANK(Calculations!AE6),"",Calculations!AE6  + 'IRA Buildings Changes'!$D$38)</f>
        <v>4339470181820.5723</v>
      </c>
      <c r="AF6" s="99">
        <f>IF(ISBLANK(Calculations!AF6),"",Calculations!AF6  + 'IRA Buildings Changes'!$D$38)</f>
        <v>4359535920111.5127</v>
      </c>
      <c r="AG6" s="99">
        <f>IF(ISBLANK(Calculations!AG6),"",Calculations!AG6  + 'IRA Buildings Changes'!$D$38)</f>
        <v>4385669386901.3584</v>
      </c>
      <c r="AH6" s="99">
        <f>IF(ISBLANK(Calculations!AH6),"",Calculations!AH6  + 'IRA Buildings Changes'!$D$38)</f>
        <v>4415371034779.9902</v>
      </c>
      <c r="AI6" s="99">
        <f>IF(ISBLANK(Calculations!AI6),"",Calculations!AI6  + 'IRA Buildings Changes'!$D$38)</f>
        <v>4451185861639.1729</v>
      </c>
      <c r="AJ6" s="99">
        <f>IF(ISBLANK(Calculations!AJ6),"",Calculations!AJ6  + 'IRA Buildings Changes'!$D$38)</f>
        <v>4489119672439.0527</v>
      </c>
      <c r="AK6" s="99">
        <f>IF(ISBLANK(Calculations!AK6),"",Calculations!AK6  + 'IRA Buildings Changes'!$D$38)</f>
        <v>4473895419040.5234</v>
      </c>
      <c r="AL6" s="99">
        <f>IF(ISBLANK(Calculations!AL6),"",Calculations!AL6  + 'IRA Buildings Changes'!$D$38)</f>
        <v>4462860658587.8164</v>
      </c>
      <c r="AM6" s="99">
        <f>IF(ISBLANK(Calculations!AM6),"",Calculations!AM6  + 'IRA Buildings Changes'!$D$38)</f>
        <v>4453724953515.2432</v>
      </c>
      <c r="AN6" s="99">
        <f>IF(ISBLANK(Calculations!AN6),"",Calculations!AN6  + 'IRA Buildings Changes'!$D$38)</f>
        <v>4447887551312.5479</v>
      </c>
      <c r="AO6" s="99">
        <f>IF(ISBLANK(Calculations!AO6),"",Calculations!AO6  + 'IRA Buildings Changes'!$D$38)</f>
        <v>4443007551418.6475</v>
      </c>
      <c r="AP6" s="99">
        <f>IF(ISBLANK(Calculations!AP6),"",Calculations!AP6  + 'IRA Buildings Changes'!$D$38)</f>
        <v>4439503377825.0459</v>
      </c>
      <c r="AQ6" s="99">
        <f>IF(ISBLANK(Calculations!AQ6),"",Calculations!AQ6  + 'IRA Buildings Changes'!$D$38)</f>
        <v>4436867963306.6445</v>
      </c>
      <c r="AR6" s="99">
        <f>IF(ISBLANK(Calculations!AR6),"",Calculations!AR6  + 'IRA Buildings Changes'!$D$38)</f>
        <v>4435610190421.6982</v>
      </c>
      <c r="AS6" s="99">
        <f>IF(ISBLANK(Calculations!AS6),"",Calculations!AS6  + 'IRA Buildings Changes'!$D$38)</f>
        <v>4433571574604.4551</v>
      </c>
      <c r="AT6" s="99">
        <f>IF(ISBLANK(Calculations!AT6),"",Calculations!AT6  + 'IRA Buildings Changes'!$D$38)</f>
        <v>4431444029444.9688</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0.99705304761280089</v>
      </c>
      <c r="K7">
        <f>IF(ISBLANK(Calculations!K7),"",Calculations!K7)</f>
        <v>0.57219564955050761</v>
      </c>
      <c r="L7" t="str">
        <f>IF(ISBLANK(Calculations!L7),"",Calculations!L7)</f>
        <v>RESIDENTIAL</v>
      </c>
      <c r="M7" t="str">
        <f>IF(ISBLANK(Calculations!M7),"",Calculations!M7)</f>
        <v>heating</v>
      </c>
      <c r="N7" t="str">
        <f>IF(ISBLANK(Calculations!N7),"",Calculations!N7)</f>
        <v>petroleum diesel</v>
      </c>
      <c r="O7">
        <f>IF(ISBLANK(Calculations!O7),"",Calculations!O7)</f>
        <v>293241839934.57159</v>
      </c>
      <c r="P7">
        <f>IF(ISBLANK(Calculations!P7),"",Calculations!P7)</f>
        <v>293241839934.57159</v>
      </c>
      <c r="Q7">
        <f>IF(ISBLANK(Calculations!Q7),"",Calculations!Q7)</f>
        <v>293241839934.57159</v>
      </c>
      <c r="R7">
        <f>IF(ISBLANK(Calculations!R7),"",Calculations!R7)</f>
        <v>294726892480.33081</v>
      </c>
      <c r="S7">
        <f>IF(ISBLANK(Calculations!S7),"",Calculations!S7)</f>
        <v>295827535192.55609</v>
      </c>
      <c r="T7">
        <f>IF(ISBLANK(Calculations!T7),"",Calculations!T7)</f>
        <v>296718357101.55347</v>
      </c>
      <c r="U7">
        <f>IF(ISBLANK(Calculations!U7),"",Calculations!U7)</f>
        <v>297035982928.54956</v>
      </c>
      <c r="V7">
        <f>IF(ISBLANK(Calculations!V7),"",Calculations!V7)</f>
        <v>296838284991.38947</v>
      </c>
      <c r="W7">
        <f>IF(ISBLANK(Calculations!W7),"",Calculations!W7)</f>
        <v>296052669364.25891</v>
      </c>
      <c r="X7">
        <f>IF(ISBLANK(Calculations!X7),"",Calculations!X7)</f>
        <v>294298554679.45129</v>
      </c>
      <c r="Y7">
        <f>IF(ISBLANK(Calculations!Y7),"",Calculations!Y7)</f>
        <v>291485245292.58453</v>
      </c>
      <c r="Z7">
        <f>IF(ISBLANK(Calculations!Z7),"",Calculations!Z7)</f>
        <v>287659557706.97559</v>
      </c>
      <c r="AA7">
        <f>IF(ISBLANK(Calculations!AA7),"",Calculations!AA7)</f>
        <v>282918123550.91852</v>
      </c>
      <c r="AB7">
        <f>IF(ISBLANK(Calculations!AB7),"",Calculations!AB7)</f>
        <v>277406793737.05084</v>
      </c>
      <c r="AC7">
        <f>IF(ISBLANK(Calculations!AC7),"",Calculations!AC7)</f>
        <v>271258982464.56949</v>
      </c>
      <c r="AD7">
        <f>IF(ISBLANK(Calculations!AD7),"",Calculations!AD7)</f>
        <v>264666886379.57025</v>
      </c>
      <c r="AE7">
        <f>IF(ISBLANK(Calculations!AE7),"",Calculations!AE7)</f>
        <v>257842911646.23886</v>
      </c>
      <c r="AF7">
        <f>IF(ISBLANK(Calculations!AF7),"",Calculations!AF7)</f>
        <v>250942112871.70981</v>
      </c>
      <c r="AG7">
        <f>IF(ISBLANK(Calculations!AG7),"",Calculations!AG7)</f>
        <v>244089682028.29221</v>
      </c>
      <c r="AH7">
        <f>IF(ISBLANK(Calculations!AH7),"",Calculations!AH7)</f>
        <v>237214135616.07629</v>
      </c>
      <c r="AI7">
        <f>IF(ISBLANK(Calculations!AI7),"",Calculations!AI7)</f>
        <v>230375351951.05542</v>
      </c>
      <c r="AJ7">
        <f>IF(ISBLANK(Calculations!AJ7),"",Calculations!AJ7)</f>
        <v>223310214318.56277</v>
      </c>
      <c r="AK7">
        <f>IF(ISBLANK(Calculations!AK7),"",Calculations!AK7)</f>
        <v>214394697751.53308</v>
      </c>
      <c r="AL7">
        <f>IF(ISBLANK(Calculations!AL7),"",Calculations!AL7)</f>
        <v>205457775589.64276</v>
      </c>
      <c r="AM7">
        <f>IF(ISBLANK(Calculations!AM7),"",Calculations!AM7)</f>
        <v>196429553528.26923</v>
      </c>
      <c r="AN7">
        <f>IF(ISBLANK(Calculations!AN7),"",Calculations!AN7)</f>
        <v>187439875150.99142</v>
      </c>
      <c r="AO7">
        <f>IF(ISBLANK(Calculations!AO7),"",Calculations!AO7)</f>
        <v>178554974439.51196</v>
      </c>
      <c r="AP7">
        <f>IF(ISBLANK(Calculations!AP7),"",Calculations!AP7)</f>
        <v>169934565111.0787</v>
      </c>
      <c r="AQ7">
        <f>IF(ISBLANK(Calculations!AQ7),"",Calculations!AQ7)</f>
        <v>161680325533.73981</v>
      </c>
      <c r="AR7">
        <f>IF(ISBLANK(Calculations!AR7),"",Calculations!AR7)</f>
        <v>153891337888.03278</v>
      </c>
      <c r="AS7">
        <f>IF(ISBLANK(Calculations!AS7),"",Calculations!AS7)</f>
        <v>146572848337.17758</v>
      </c>
      <c r="AT7">
        <f>IF(ISBLANK(Calculations!AT7),"",Calculations!AT7)</f>
        <v>139806809416.94913</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0.57219564955050761</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0.57219564955050761</v>
      </c>
      <c r="L9" t="str">
        <f>IF(ISBLANK(Calculations!L9),"",Calculations!L9)</f>
        <v>RESIDENTIAL</v>
      </c>
      <c r="M9" t="str">
        <f>IF(ISBLANK(Calculations!M9),"",Calculations!M9)</f>
        <v>heating</v>
      </c>
      <c r="N9" t="str">
        <f>IF(ISBLANK(Calculations!N9),"",Calculations!N9)</f>
        <v>biomass</v>
      </c>
      <c r="O9">
        <f>IF(ISBLANK(Calculations!O9),"",Calculations!O9)</f>
        <v>768458757346.33167</v>
      </c>
      <c r="P9">
        <f>IF(ISBLANK(Calculations!P9),"",Calculations!P9)</f>
        <v>768458757346.33167</v>
      </c>
      <c r="Q9">
        <f>IF(ISBLANK(Calculations!Q9),"",Calculations!Q9)</f>
        <v>768458757346.33167</v>
      </c>
      <c r="R9">
        <f>IF(ISBLANK(Calculations!R9),"",Calculations!R9)</f>
        <v>770468550781.31787</v>
      </c>
      <c r="S9">
        <f>IF(ISBLANK(Calculations!S9),"",Calculations!S9)</f>
        <v>771743735616.14001</v>
      </c>
      <c r="T9">
        <f>IF(ISBLANK(Calculations!T9),"",Calculations!T9)</f>
        <v>772817496371.75024</v>
      </c>
      <c r="U9">
        <f>IF(ISBLANK(Calculations!U9),"",Calculations!U9)</f>
        <v>773360503823.93738</v>
      </c>
      <c r="V9">
        <f>IF(ISBLANK(Calculations!V9),"",Calculations!V9)</f>
        <v>773884710757.35999</v>
      </c>
      <c r="W9">
        <f>IF(ISBLANK(Calculations!W9),"",Calculations!W9)</f>
        <v>774592902332.7832</v>
      </c>
      <c r="X9">
        <f>IF(ISBLANK(Calculations!X9),"",Calculations!X9)</f>
        <v>775236767813.47607</v>
      </c>
      <c r="Y9">
        <f>IF(ISBLANK(Calculations!Y9),"",Calculations!Y9)</f>
        <v>775711132551.2157</v>
      </c>
      <c r="Z9">
        <f>IF(ISBLANK(Calculations!Z9),"",Calculations!Z9)</f>
        <v>776103339233.88574</v>
      </c>
      <c r="AA9">
        <f>IF(ISBLANK(Calculations!AA9),"",Calculations!AA9)</f>
        <v>776876359846.97693</v>
      </c>
      <c r="AB9">
        <f>IF(ISBLANK(Calculations!AB9),"",Calculations!AB9)</f>
        <v>777849937791.19092</v>
      </c>
      <c r="AC9">
        <f>IF(ISBLANK(Calculations!AC9),"",Calculations!AC9)</f>
        <v>778880215096.91589</v>
      </c>
      <c r="AD9">
        <f>IF(ISBLANK(Calculations!AD9),"",Calculations!AD9)</f>
        <v>780474239471.5813</v>
      </c>
      <c r="AE9">
        <f>IF(ISBLANK(Calculations!AE9),"",Calculations!AE9)</f>
        <v>782718586857.32361</v>
      </c>
      <c r="AF9">
        <f>IF(ISBLANK(Calculations!AF9),"",Calculations!AF9)</f>
        <v>785442495950.3844</v>
      </c>
      <c r="AG9">
        <f>IF(ISBLANK(Calculations!AG9),"",Calculations!AG9)</f>
        <v>789188746929.9895</v>
      </c>
      <c r="AH9">
        <f>IF(ISBLANK(Calculations!AH9),"",Calculations!AH9)</f>
        <v>793442856358.55835</v>
      </c>
      <c r="AI9">
        <f>IF(ISBLANK(Calculations!AI9),"",Calculations!AI9)</f>
        <v>798235811091.4967</v>
      </c>
      <c r="AJ9">
        <f>IF(ISBLANK(Calculations!AJ9),"",Calculations!AJ9)</f>
        <v>803020447546.93237</v>
      </c>
      <c r="AK9">
        <f>IF(ISBLANK(Calculations!AK9),"",Calculations!AK9)</f>
        <v>802239224035.38977</v>
      </c>
      <c r="AL9">
        <f>IF(ISBLANK(Calculations!AL9),"",Calculations!AL9)</f>
        <v>801412211939.328</v>
      </c>
      <c r="AM9">
        <f>IF(ISBLANK(Calculations!AM9),"",Calculations!AM9)</f>
        <v>800205159522.63965</v>
      </c>
      <c r="AN9">
        <f>IF(ISBLANK(Calculations!AN9),"",Calculations!AN9)</f>
        <v>798896738248.47839</v>
      </c>
      <c r="AO9">
        <f>IF(ISBLANK(Calculations!AO9),"",Calculations!AO9)</f>
        <v>797368295488.38855</v>
      </c>
      <c r="AP9">
        <f>IF(ISBLANK(Calculations!AP9),"",Calculations!AP9)</f>
        <v>795880289109.95129</v>
      </c>
      <c r="AQ9">
        <f>IF(ISBLANK(Calculations!AQ9),"",Calculations!AQ9)</f>
        <v>794513101153.87488</v>
      </c>
      <c r="AR9">
        <f>IF(ISBLANK(Calculations!AR9),"",Calculations!AR9)</f>
        <v>793420067172.22205</v>
      </c>
      <c r="AS9">
        <f>IF(ISBLANK(Calculations!AS9),"",Calculations!AS9)</f>
        <v>792347080817.97998</v>
      </c>
      <c r="AT9">
        <f>IF(ISBLANK(Calculations!AT9),"",Calculations!AT9)</f>
        <v>791418989053.79626</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0.57219564955050761</v>
      </c>
      <c r="L10" t="str">
        <f>IF(ISBLANK(Calculations!L10),"",Calculations!L10)</f>
        <v>RESIDENTIAL</v>
      </c>
      <c r="M10" t="str">
        <f>IF(ISBLANK(Calculations!M10),"",Calculations!M10)</f>
        <v>heating</v>
      </c>
      <c r="N10" t="str">
        <f>IF(ISBLANK(Calculations!N10),"",Calculations!N10)</f>
        <v>kerosene</v>
      </c>
      <c r="O10">
        <f>IF(ISBLANK(Calculations!O10),"",Calculations!O10)</f>
        <v>4577565196.4040613</v>
      </c>
      <c r="P10">
        <f>IF(ISBLANK(Calculations!P10),"",Calculations!P10)</f>
        <v>4577565196.4040613</v>
      </c>
      <c r="Q10">
        <f>IF(ISBLANK(Calculations!Q10),"",Calculations!Q10)</f>
        <v>4577565196.4040613</v>
      </c>
      <c r="R10">
        <f>IF(ISBLANK(Calculations!R10),"",Calculations!R10)</f>
        <v>4585977930.6138296</v>
      </c>
      <c r="S10">
        <f>IF(ISBLANK(Calculations!S10),"",Calculations!S10)</f>
        <v>4595155080.3025713</v>
      </c>
      <c r="T10">
        <f>IF(ISBLANK(Calculations!T10),"",Calculations!T10)</f>
        <v>4606387331.8730612</v>
      </c>
      <c r="U10">
        <f>IF(ISBLANK(Calculations!U10),"",Calculations!U10)</f>
        <v>4617457498.3662176</v>
      </c>
      <c r="V10">
        <f>IF(ISBLANK(Calculations!V10),"",Calculations!V10)</f>
        <v>4627696035.0245314</v>
      </c>
      <c r="W10">
        <f>IF(ISBLANK(Calculations!W10),"",Calculations!W10)</f>
        <v>4637975726.4499664</v>
      </c>
      <c r="X10">
        <f>IF(ISBLANK(Calculations!X10),"",Calculations!X10)</f>
        <v>4647592125.6502247</v>
      </c>
      <c r="Y10">
        <f>IF(ISBLANK(Calculations!Y10),"",Calculations!Y10)</f>
        <v>4656029305.4994335</v>
      </c>
      <c r="Z10">
        <f>IF(ISBLANK(Calculations!Z10),"",Calculations!Z10)</f>
        <v>4663694544.8015633</v>
      </c>
      <c r="AA10">
        <f>IF(ISBLANK(Calculations!AA10),"",Calculations!AA10)</f>
        <v>4672060775.9706917</v>
      </c>
      <c r="AB10">
        <f>IF(ISBLANK(Calculations!AB10),"",Calculations!AB10)</f>
        <v>4679926692.8442307</v>
      </c>
      <c r="AC10">
        <f>IF(ISBLANK(Calculations!AC10),"",Calculations!AC10)</f>
        <v>4686505563.3381262</v>
      </c>
      <c r="AD10">
        <f>IF(ISBLANK(Calculations!AD10),"",Calculations!AD10)</f>
        <v>4694226233.3488684</v>
      </c>
      <c r="AE10">
        <f>IF(ISBLANK(Calculations!AE10),"",Calculations!AE10)</f>
        <v>4702549774.3253956</v>
      </c>
      <c r="AF10">
        <f>IF(ISBLANK(Calculations!AF10),"",Calculations!AF10)</f>
        <v>4711129466.849658</v>
      </c>
      <c r="AG10">
        <f>IF(ISBLANK(Calculations!AG10),"",Calculations!AG10)</f>
        <v>4721041018.8599434</v>
      </c>
      <c r="AH10">
        <f>IF(ISBLANK(Calculations!AH10),"",Calculations!AH10)</f>
        <v>4731002114.9187584</v>
      </c>
      <c r="AI10">
        <f>IF(ISBLANK(Calculations!AI10),"",Calculations!AI10)</f>
        <v>4742366871.5322065</v>
      </c>
      <c r="AJ10">
        <f>IF(ISBLANK(Calculations!AJ10),"",Calculations!AJ10)</f>
        <v>4753663519.1086826</v>
      </c>
      <c r="AK10">
        <f>IF(ISBLANK(Calculations!AK10),"",Calculations!AK10)</f>
        <v>4760321988.7845306</v>
      </c>
      <c r="AL10">
        <f>IF(ISBLANK(Calculations!AL10),"",Calculations!AL10)</f>
        <v>4767447039.6101913</v>
      </c>
      <c r="AM10">
        <f>IF(ISBLANK(Calculations!AM10),"",Calculations!AM10)</f>
        <v>4773582577.7084751</v>
      </c>
      <c r="AN10">
        <f>IF(ISBLANK(Calculations!AN10),"",Calculations!AN10)</f>
        <v>4780244381.5722427</v>
      </c>
      <c r="AO10">
        <f>IF(ISBLANK(Calculations!AO10),"",Calculations!AO10)</f>
        <v>4786016832.1063375</v>
      </c>
      <c r="AP10">
        <f>IF(ISBLANK(Calculations!AP10),"",Calculations!AP10)</f>
        <v>4791694342.1600065</v>
      </c>
      <c r="AQ10">
        <f>IF(ISBLANK(Calculations!AQ10),"",Calculations!AQ10)</f>
        <v>4797308788.1911449</v>
      </c>
      <c r="AR10">
        <f>IF(ISBLANK(Calculations!AR10),"",Calculations!AR10)</f>
        <v>4803643361.1531048</v>
      </c>
      <c r="AS10">
        <f>IF(ISBLANK(Calculations!AS10),"",Calculations!AS10)</f>
        <v>4809257129.9455576</v>
      </c>
      <c r="AT10">
        <f>IF(ISBLANK(Calculations!AT10),"",Calculations!AT10)</f>
        <v>4814917244.8028908</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0.57219564955050761</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0.57219564955050761</v>
      </c>
      <c r="C12">
        <f>IF(ISBLANK(Calculations!C12),"",Calculations!C12)</f>
        <v>0.42780435044949239</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0.88144066225952278</v>
      </c>
      <c r="K12">
        <f>IF(ISBLANK(Calculations!K12),"",Calculations!K12)</f>
        <v>0.57219564955050761</v>
      </c>
      <c r="L12" t="str">
        <f>IF(ISBLANK(Calculations!L12),"",Calculations!L12)</f>
        <v>RESIDENTIAL</v>
      </c>
      <c r="M12" t="str">
        <f>IF(ISBLANK(Calculations!M12),"",Calculations!M12)</f>
        <v>heating</v>
      </c>
      <c r="N12" t="str">
        <f>IF(ISBLANK(Calculations!N12),"",Calculations!N12)</f>
        <v>LPG propane or butane</v>
      </c>
      <c r="O12">
        <f>IF(ISBLANK(Calculations!O12),"",Calculations!O12)</f>
        <v>2173272211422.3506</v>
      </c>
      <c r="P12">
        <f>IF(ISBLANK(Calculations!P12),"",Calculations!P12)</f>
        <v>2173272211422.3506</v>
      </c>
      <c r="Q12">
        <f>IF(ISBLANK(Calculations!Q12),"",Calculations!Q12)</f>
        <v>2173272211422.3506</v>
      </c>
      <c r="R12">
        <f>IF(ISBLANK(Calculations!R12),"",Calculations!R12)</f>
        <v>2184646661582.8796</v>
      </c>
      <c r="S12">
        <f>IF(ISBLANK(Calculations!S12),"",Calculations!S12)</f>
        <v>2194619053723.2727</v>
      </c>
      <c r="T12">
        <f>IF(ISBLANK(Calculations!T12),"",Calculations!T12)</f>
        <v>2205040543851.8027</v>
      </c>
      <c r="U12">
        <f>IF(ISBLANK(Calculations!U12),"",Calculations!U12)</f>
        <v>2214836587406.3096</v>
      </c>
      <c r="V12">
        <f>IF(ISBLANK(Calculations!V12),"",Calculations!V12)</f>
        <v>2225853951433.2324</v>
      </c>
      <c r="W12">
        <f>IF(ISBLANK(Calculations!W12),"",Calculations!W12)</f>
        <v>2238856759355.2925</v>
      </c>
      <c r="X12">
        <f>IF(ISBLANK(Calculations!X12),"",Calculations!X12)</f>
        <v>2252957664008.0767</v>
      </c>
      <c r="Y12">
        <f>IF(ISBLANK(Calculations!Y12),"",Calculations!Y12)</f>
        <v>2267973838733.1577</v>
      </c>
      <c r="Z12">
        <f>IF(ISBLANK(Calculations!Z12),"",Calculations!Z12)</f>
        <v>2283870974851.5288</v>
      </c>
      <c r="AA12">
        <f>IF(ISBLANK(Calculations!AA12),"",Calculations!AA12)</f>
        <v>2301213068828.8154</v>
      </c>
      <c r="AB12">
        <f>IF(ISBLANK(Calculations!AB12),"",Calculations!AB12)</f>
        <v>2318512932849.4492</v>
      </c>
      <c r="AC12">
        <f>IF(ISBLANK(Calculations!AC12),"",Calculations!AC12)</f>
        <v>2334823529793.769</v>
      </c>
      <c r="AD12">
        <f>IF(ISBLANK(Calculations!AD12),"",Calculations!AD12)</f>
        <v>2350858497890.5498</v>
      </c>
      <c r="AE12">
        <f>IF(ISBLANK(Calculations!AE12),"",Calculations!AE12)</f>
        <v>2366255992488.0337</v>
      </c>
      <c r="AF12">
        <f>IF(ISBLANK(Calculations!AF12),"",Calculations!AF12)</f>
        <v>2379639528402.3252</v>
      </c>
      <c r="AG12">
        <f>IF(ISBLANK(Calculations!AG12),"",Calculations!AG12)</f>
        <v>2393279814115.1528</v>
      </c>
      <c r="AH12">
        <f>IF(ISBLANK(Calculations!AH12),"",Calculations!AH12)</f>
        <v>2406213567337.7334</v>
      </c>
      <c r="AI12">
        <f>IF(ISBLANK(Calculations!AI12),"",Calculations!AI12)</f>
        <v>2419799167471.9341</v>
      </c>
      <c r="AJ12">
        <f>IF(ISBLANK(Calculations!AJ12),"",Calculations!AJ12)</f>
        <v>2433349831778.7886</v>
      </c>
      <c r="AK12">
        <f>IF(ISBLANK(Calculations!AK12),"",Calculations!AK12)</f>
        <v>2427770566653.3784</v>
      </c>
      <c r="AL12">
        <f>IF(ISBLANK(Calculations!AL12),"",Calculations!AL12)</f>
        <v>2423396724268.0703</v>
      </c>
      <c r="AM12">
        <f>IF(ISBLANK(Calculations!AM12),"",Calculations!AM12)</f>
        <v>2419509400601.9458</v>
      </c>
      <c r="AN12">
        <f>IF(ISBLANK(Calculations!AN12),"",Calculations!AN12)</f>
        <v>2416823968471.8599</v>
      </c>
      <c r="AO12">
        <f>IF(ISBLANK(Calculations!AO12),"",Calculations!AO12)</f>
        <v>2414482836596.9971</v>
      </c>
      <c r="AP12">
        <f>IF(ISBLANK(Calculations!AP12),"",Calculations!AP12)</f>
        <v>2412706518126.8135</v>
      </c>
      <c r="AQ12">
        <f>IF(ISBLANK(Calculations!AQ12),"",Calculations!AQ12)</f>
        <v>2411328441885.4434</v>
      </c>
      <c r="AR12">
        <f>IF(ISBLANK(Calculations!AR12),"",Calculations!AR12)</f>
        <v>2410570872787.8008</v>
      </c>
      <c r="AS12">
        <f>IF(ISBLANK(Calculations!AS12),"",Calculations!AS12)</f>
        <v>2409555930879.0161</v>
      </c>
      <c r="AT12">
        <f>IF(ISBLANK(Calculations!AT12),"",Calculations!AT12)</f>
        <v>2408565881971.8101</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0.57219564955050761</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6.8219998270902069E-2</v>
      </c>
      <c r="K17">
        <f>IF(ISBLANK(Calculations!K17),"",Calculations!K17)</f>
        <v>0.57219564955050761</v>
      </c>
      <c r="L17" t="str">
        <f>IF(ISBLANK(Calculations!L17),"",Calculations!L17)</f>
        <v>RESIDENTIAL</v>
      </c>
      <c r="M17" t="str">
        <f>IF(ISBLANK(Calculations!M17),"",Calculations!M17)</f>
        <v>cooling</v>
      </c>
      <c r="N17" t="str">
        <f>IF(ISBLANK(Calculations!N17),"",Calculations!N17)</f>
        <v>electricity</v>
      </c>
      <c r="O17">
        <f>P17</f>
        <v>671795554897.02661</v>
      </c>
      <c r="P17">
        <f>IF(ISBLANK(Calculations!P17),"",Calculations!P17)</f>
        <v>671795554897.02661</v>
      </c>
      <c r="Q17">
        <f>IF(ISBLANK(Calculations!Q17),"",Calculations!Q17)</f>
        <v>671795554897.02661</v>
      </c>
      <c r="R17">
        <f>IF(ISBLANK(Calculations!R17),"",Calculations!R17)</f>
        <v>654452484464.4989</v>
      </c>
      <c r="S17" s="99">
        <f>IF(ISBLANK(Calculations!S17),"",Calculations!S17 + ('IRA Buildings Changes'!$C$38/($AB$16-$R$16)*(S16-$R$16)))</f>
        <v>696305102877.99255</v>
      </c>
      <c r="T17" s="99">
        <f>IF(ISBLANK(Calculations!T17),"",Calculations!T17 + ('IRA Buildings Changes'!$C$38/($AB$16-$R$16)*(T16-$R$16)))</f>
        <v>739753492973.38892</v>
      </c>
      <c r="U17" s="99">
        <f>IF(ISBLANK(Calculations!U17),"",Calculations!U17 + ('IRA Buildings Changes'!$C$38/($AB$16-$R$16)*(U16-$R$16)))</f>
        <v>784979927453.88403</v>
      </c>
      <c r="V17" s="99">
        <f>IF(ISBLANK(Calculations!V17),"",Calculations!V17 + ('IRA Buildings Changes'!$C$38/($AB$16-$R$16)*(V16-$R$16)))</f>
        <v>832174226370.4248</v>
      </c>
      <c r="W17" s="99">
        <f>IF(ISBLANK(Calculations!W17),"",Calculations!W17 + ('IRA Buildings Changes'!$C$38/($AB$16-$R$16)*(W16-$R$16)))</f>
        <v>880743953235.21777</v>
      </c>
      <c r="X17" s="99">
        <f>IF(ISBLANK(Calculations!X17),"",Calculations!X17 + ('IRA Buildings Changes'!$C$38/($AB$16-$R$16)*(X16-$R$16)))</f>
        <v>931788379389.84546</v>
      </c>
      <c r="Y17" s="99">
        <f>IF(ISBLANK(Calculations!Y17),"",Calculations!Y17 + ('IRA Buildings Changes'!$C$38/($AB$16-$R$16)*(Y16-$R$16)))</f>
        <v>984488204397.76367</v>
      </c>
      <c r="Z17" s="99">
        <f>IF(ISBLANK(Calculations!Z17),"",Calculations!Z17 + ('IRA Buildings Changes'!$C$38/($AB$16-$R$16)*(Z16-$R$16)))</f>
        <v>1038552136795.197</v>
      </c>
      <c r="AA17" s="99">
        <f>IF(ISBLANK(Calculations!AA17),"",Calculations!AA17 + ('IRA Buildings Changes'!$C$38/($AB$16-$R$16)*(AA16-$R$16)))</f>
        <v>1093710361495.1477</v>
      </c>
      <c r="AB17" s="98">
        <f>IF(ISBLANK(Calculations!AB17),"",Calculations!AB17 + 'IRA Buildings Changes'!$C$38)</f>
        <v>1149688693829.3743</v>
      </c>
      <c r="AC17" s="99">
        <f>IF(ISBLANK(Calculations!AC17),"",Calculations!AC17 + 'IRA Buildings Changes'!$C$38)</f>
        <v>1148424527784.8948</v>
      </c>
      <c r="AD17" s="99">
        <f>IF(ISBLANK(Calculations!AD17),"",Calculations!AD17 + 'IRA Buildings Changes'!$C$38)</f>
        <v>1147562066498.4873</v>
      </c>
      <c r="AE17" s="99">
        <f>IF(ISBLANK(Calculations!AE17),"",Calculations!AE17 + 'IRA Buildings Changes'!$C$38)</f>
        <v>1146990375983.9092</v>
      </c>
      <c r="AF17" s="99">
        <f>IF(ISBLANK(Calculations!AF17),"",Calculations!AF17 + 'IRA Buildings Changes'!$C$38)</f>
        <v>1146642489853.2356</v>
      </c>
      <c r="AG17" s="99">
        <f>IF(ISBLANK(Calculations!AG17),"",Calculations!AG17 + 'IRA Buildings Changes'!$C$38)</f>
        <v>1146474347221.5081</v>
      </c>
      <c r="AH17" s="99">
        <f>IF(ISBLANK(Calculations!AH17),"",Calculations!AH17 + 'IRA Buildings Changes'!$C$38)</f>
        <v>1146448042760.9224</v>
      </c>
      <c r="AI17" s="99">
        <f>IF(ISBLANK(Calculations!AI17),"",Calculations!AI17 + 'IRA Buildings Changes'!$C$38)</f>
        <v>1146536910137.1895</v>
      </c>
      <c r="AJ17" s="99">
        <f>IF(ISBLANK(Calculations!AJ17),"",Calculations!AJ17 + 'IRA Buildings Changes'!$C$38)</f>
        <v>1146718373148.4504</v>
      </c>
      <c r="AK17" s="99">
        <f>IF(ISBLANK(Calculations!AK17),"",Calculations!AK17 + 'IRA Buildings Changes'!$C$38)</f>
        <v>1147032895923.415</v>
      </c>
      <c r="AL17" s="99">
        <f>IF(ISBLANK(Calculations!AL17),"",Calculations!AL17 + 'IRA Buildings Changes'!$C$38)</f>
        <v>1147409188180.4033</v>
      </c>
      <c r="AM17" s="99">
        <f>IF(ISBLANK(Calculations!AM17),"",Calculations!AM17 + 'IRA Buildings Changes'!$C$38)</f>
        <v>1147846460917.7214</v>
      </c>
      <c r="AN17" s="99">
        <f>IF(ISBLANK(Calculations!AN17),"",Calculations!AN17 + 'IRA Buildings Changes'!$C$38)</f>
        <v>1148337527097.6111</v>
      </c>
      <c r="AO17" s="99">
        <f>IF(ISBLANK(Calculations!AO17),"",Calculations!AO17 + 'IRA Buildings Changes'!$C$38)</f>
        <v>1148875615997.2861</v>
      </c>
      <c r="AP17" s="99">
        <f>IF(ISBLANK(Calculations!AP17),"",Calculations!AP17 + 'IRA Buildings Changes'!$C$38)</f>
        <v>1149453427360.0239</v>
      </c>
      <c r="AQ17" s="99">
        <f>IF(ISBLANK(Calculations!AQ17),"",Calculations!AQ17 + 'IRA Buildings Changes'!$C$38)</f>
        <v>1150063409083.9839</v>
      </c>
      <c r="AR17" s="99">
        <f>IF(ISBLANK(Calculations!AR17),"",Calculations!AR17 + 'IRA Buildings Changes'!$C$38)</f>
        <v>1150698572153.8047</v>
      </c>
      <c r="AS17" s="99">
        <f>IF(ISBLANK(Calculations!AS17),"",Calculations!AS17 + 'IRA Buildings Changes'!$C$38)</f>
        <v>1151350843633.8677</v>
      </c>
      <c r="AT17" s="99">
        <f>IF(ISBLANK(Calculations!AT17),"",Calculations!AT17 + 'IRA Buildings Changes'!$C$38)</f>
        <v>1152014517513.29</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0.57219564955050761</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0.57219564955050761</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0.57219564955050761</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0.57219564955050761</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0.57219564955050761</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0.57219564955050761</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0.57219564955050761</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0.57219564955050761</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0.57219564955050761</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5.3699008889855654E-2</v>
      </c>
      <c r="K30">
        <f>IF(ISBLANK(Calculations!K30),"",Calculations!K30)</f>
        <v>0.57219564955050761</v>
      </c>
      <c r="L30" t="str">
        <f>IF(ISBLANK(Calculations!L30),"",Calculations!L30)</f>
        <v>RESIDENTIAL</v>
      </c>
      <c r="M30" t="str">
        <f>IF(ISBLANK(Calculations!M30),"",Calculations!M30)</f>
        <v>lighting</v>
      </c>
      <c r="N30" t="str">
        <f>IF(ISBLANK(Calculations!N30),"",Calculations!N30)</f>
        <v>electricity</v>
      </c>
      <c r="O30">
        <f t="shared" si="0"/>
        <v>528800298870.24982</v>
      </c>
      <c r="P30">
        <f>IF(ISBLANK(Calculations!P30),"",Calculations!P30)</f>
        <v>528800298870.24982</v>
      </c>
      <c r="Q30">
        <f>IF(ISBLANK(Calculations!Q30),"",Calculations!Q30)</f>
        <v>528800298870.24982</v>
      </c>
      <c r="R30">
        <f>IF(ISBLANK(Calculations!R30),"",Calculations!R30)</f>
        <v>524822743071.66394</v>
      </c>
      <c r="S30">
        <f>IF(ISBLANK(Calculations!S30),"",Calculations!S30)</f>
        <v>520970240761.57214</v>
      </c>
      <c r="T30">
        <f>IF(ISBLANK(Calculations!T30),"",Calculations!T30)</f>
        <v>517729582070.68292</v>
      </c>
      <c r="U30">
        <f>IF(ISBLANK(Calculations!U30),"",Calculations!U30)</f>
        <v>515916291530.40808</v>
      </c>
      <c r="V30">
        <f>IF(ISBLANK(Calculations!V30),"",Calculations!V30)</f>
        <v>515722718698.44385</v>
      </c>
      <c r="W30">
        <f>IF(ISBLANK(Calculations!W30),"",Calculations!W30)</f>
        <v>516071308962.72137</v>
      </c>
      <c r="X30">
        <f>IF(ISBLANK(Calculations!X30),"",Calculations!X30)</f>
        <v>516450755412.20978</v>
      </c>
      <c r="Y30">
        <f>IF(ISBLANK(Calculations!Y30),"",Calculations!Y30)</f>
        <v>516890579557.97137</v>
      </c>
      <c r="Z30">
        <f>IF(ISBLANK(Calculations!Z30),"",Calculations!Z30)</f>
        <v>517668432722.99591</v>
      </c>
      <c r="AA30">
        <f>IF(ISBLANK(Calculations!AA30),"",Calculations!AA30)</f>
        <v>519197883127.83136</v>
      </c>
      <c r="AB30">
        <f>IF(ISBLANK(Calculations!AB30),"",Calculations!AB30)</f>
        <v>521418528593.83356</v>
      </c>
      <c r="AC30">
        <f>IF(ISBLANK(Calculations!AC30),"",Calculations!AC30)</f>
        <v>524100597942.45966</v>
      </c>
      <c r="AD30">
        <f>IF(ISBLANK(Calculations!AD30),"",Calculations!AD30)</f>
        <v>527060499542.15308</v>
      </c>
      <c r="AE30">
        <f>IF(ISBLANK(Calculations!AE30),"",Calculations!AE30)</f>
        <v>529725872595.68463</v>
      </c>
      <c r="AF30">
        <f>IF(ISBLANK(Calculations!AF30),"",Calculations!AF30)</f>
        <v>531441459393.46088</v>
      </c>
      <c r="AG30">
        <f>IF(ISBLANK(Calculations!AG30),"",Calculations!AG30)</f>
        <v>532875069125.43988</v>
      </c>
      <c r="AH30">
        <f>IF(ISBLANK(Calculations!AH30),"",Calculations!AH30)</f>
        <v>534135576879.62964</v>
      </c>
      <c r="AI30">
        <f>IF(ISBLANK(Calculations!AI30),"",Calculations!AI30)</f>
        <v>535279111443.30048</v>
      </c>
      <c r="AJ30">
        <f>IF(ISBLANK(Calculations!AJ30),"",Calculations!AJ30)</f>
        <v>536335013914.02142</v>
      </c>
      <c r="AK30">
        <f>IF(ISBLANK(Calculations!AK30),"",Calculations!AK30)</f>
        <v>535197162001.21936</v>
      </c>
      <c r="AL30">
        <f>IF(ISBLANK(Calculations!AL30),"",Calculations!AL30)</f>
        <v>534178577413.07239</v>
      </c>
      <c r="AM30">
        <f>IF(ISBLANK(Calculations!AM30),"",Calculations!AM30)</f>
        <v>533329715627.50018</v>
      </c>
      <c r="AN30">
        <f>IF(ISBLANK(Calculations!AN30),"",Calculations!AN30)</f>
        <v>532687336586.50647</v>
      </c>
      <c r="AO30">
        <f>IF(ISBLANK(Calculations!AO30),"",Calculations!AO30)</f>
        <v>532245707639.38513</v>
      </c>
      <c r="AP30">
        <f>IF(ISBLANK(Calculations!AP30),"",Calculations!AP30)</f>
        <v>531983185507.66101</v>
      </c>
      <c r="AQ30">
        <f>IF(ISBLANK(Calculations!AQ30),"",Calculations!AQ30)</f>
        <v>531865099031.32031</v>
      </c>
      <c r="AR30">
        <f>IF(ISBLANK(Calculations!AR30),"",Calculations!AR30)</f>
        <v>531856274547.22906</v>
      </c>
      <c r="AS30">
        <f>IF(ISBLANK(Calculations!AS30),"",Calculations!AS30)</f>
        <v>531934972730.39008</v>
      </c>
      <c r="AT30">
        <f>IF(ISBLANK(Calculations!AT30),"",Calculations!AT30)</f>
        <v>532090707131.84662</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0.57219564955050761</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0.57219564955050761</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0.57219564955050761</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0.57219564955050761</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0.57219564955050761</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0.57219564955050761</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0.57219564955050761</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0.57219564955050761</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0.57219564955050761</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0.27643981117397043</v>
      </c>
      <c r="K43">
        <f>IF(ISBLANK(Calculations!K43),"",Calculations!K43)</f>
        <v>0.57219564955050761</v>
      </c>
      <c r="L43" t="str">
        <f>IF(ISBLANK(Calculations!L43),"",Calculations!L43)</f>
        <v>RESIDENTIAL</v>
      </c>
      <c r="M43" t="str">
        <f>IF(ISBLANK(Calculations!M43),"",Calculations!M43)</f>
        <v>appl</v>
      </c>
      <c r="N43" t="str">
        <f>IF(ISBLANK(Calculations!N43),"",Calculations!N43)</f>
        <v>electricity</v>
      </c>
      <c r="O43">
        <f t="shared" si="0"/>
        <v>2722237482413.6899</v>
      </c>
      <c r="P43">
        <f>IF(ISBLANK(Calculations!P43),"",Calculations!P43)</f>
        <v>2722237482413.6899</v>
      </c>
      <c r="Q43">
        <f>IF(ISBLANK(Calculations!Q43),"",Calculations!Q43)</f>
        <v>2722237482413.6899</v>
      </c>
      <c r="R43">
        <f>IF(ISBLANK(Calculations!R43),"",Calculations!R43)</f>
        <v>2704333724281.8848</v>
      </c>
      <c r="S43">
        <f>IF(ISBLANK(Calculations!S43),"",Calculations!S43)</f>
        <v>2686439461865.3447</v>
      </c>
      <c r="T43">
        <f>IF(ISBLANK(Calculations!T43),"",Calculations!T43)</f>
        <v>2669406702843.585</v>
      </c>
      <c r="U43">
        <f>IF(ISBLANK(Calculations!U43),"",Calculations!U43)</f>
        <v>2654152141079.2935</v>
      </c>
      <c r="V43">
        <f>IF(ISBLANK(Calculations!V43),"",Calculations!V43)</f>
        <v>2641725605169.6592</v>
      </c>
      <c r="W43">
        <f>IF(ISBLANK(Calculations!W43),"",Calculations!W43)</f>
        <v>2632350096293.6182</v>
      </c>
      <c r="X43">
        <f>IF(ISBLANK(Calculations!X43),"",Calculations!X43)</f>
        <v>2625876311605.9106</v>
      </c>
      <c r="Y43">
        <f>IF(ISBLANK(Calculations!Y43),"",Calculations!Y43)</f>
        <v>2621896080102.9233</v>
      </c>
      <c r="Z43">
        <f>IF(ISBLANK(Calculations!Z43),"",Calculations!Z43)</f>
        <v>2620925749399.9277</v>
      </c>
      <c r="AA43">
        <f>IF(ISBLANK(Calculations!AA43),"",Calculations!AA43)</f>
        <v>2623267462626.7607</v>
      </c>
      <c r="AB43">
        <f>IF(ISBLANK(Calculations!AB43),"",Calculations!AB43)</f>
        <v>2628236352637.8848</v>
      </c>
      <c r="AC43">
        <f>IF(ISBLANK(Calculations!AC43),"",Calculations!AC43)</f>
        <v>2635264617009.6489</v>
      </c>
      <c r="AD43">
        <f>IF(ISBLANK(Calculations!AD43),"",Calculations!AD43)</f>
        <v>2644562667040.2441</v>
      </c>
      <c r="AE43">
        <f>IF(ISBLANK(Calculations!AE43),"",Calculations!AE43)</f>
        <v>2655822094727.4238</v>
      </c>
      <c r="AF43">
        <f>IF(ISBLANK(Calculations!AF43),"",Calculations!AF43)</f>
        <v>2668599266547.2471</v>
      </c>
      <c r="AG43">
        <f>IF(ISBLANK(Calculations!AG43),"",Calculations!AG43)</f>
        <v>2682191669074.002</v>
      </c>
      <c r="AH43">
        <f>IF(ISBLANK(Calculations!AH43),"",Calculations!AH43)</f>
        <v>2696335978440.1318</v>
      </c>
      <c r="AI43">
        <f>IF(ISBLANK(Calculations!AI43),"",Calculations!AI43)</f>
        <v>2710829875276.5728</v>
      </c>
      <c r="AJ43">
        <f>IF(ISBLANK(Calculations!AJ43),"",Calculations!AJ43)</f>
        <v>2725529995410.0356</v>
      </c>
      <c r="AK43">
        <f>IF(ISBLANK(Calculations!AK43),"",Calculations!AK43)</f>
        <v>2729049836821.1265</v>
      </c>
      <c r="AL43">
        <f>IF(ISBLANK(Calculations!AL43),"",Calculations!AL43)</f>
        <v>2732647870945.918</v>
      </c>
      <c r="AM43">
        <f>IF(ISBLANK(Calculations!AM43),"",Calculations!AM43)</f>
        <v>2736310287085.3613</v>
      </c>
      <c r="AN43">
        <f>IF(ISBLANK(Calculations!AN43),"",Calculations!AN43)</f>
        <v>2740041283089.4199</v>
      </c>
      <c r="AO43">
        <f>IF(ISBLANK(Calculations!AO43),"",Calculations!AO43)</f>
        <v>2743854178192.6416</v>
      </c>
      <c r="AP43">
        <f>IF(ISBLANK(Calculations!AP43),"",Calculations!AP43)</f>
        <v>2747753663163.6113</v>
      </c>
      <c r="AQ43">
        <f>IF(ISBLANK(Calculations!AQ43),"",Calculations!AQ43)</f>
        <v>2751726038161.3901</v>
      </c>
      <c r="AR43">
        <f>IF(ISBLANK(Calculations!AR43),"",Calculations!AR43)</f>
        <v>2755779238575.3701</v>
      </c>
      <c r="AS43">
        <f>IF(ISBLANK(Calculations!AS43),"",Calculations!AS43)</f>
        <v>2759893571163.8696</v>
      </c>
      <c r="AT43">
        <f>IF(ISBLANK(Calculations!AT43),"",Calculations!AT43)</f>
        <v>2764052683062.9932</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0.57219564955050761</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0.25407635848775767</v>
      </c>
      <c r="K45">
        <f>IF(ISBLANK(Calculations!K45),"",Calculations!K45)</f>
        <v>0.57219564955050761</v>
      </c>
      <c r="L45" t="str">
        <f>IF(ISBLANK(Calculations!L45),"",Calculations!L45)</f>
        <v>RESIDENTIAL</v>
      </c>
      <c r="M45" t="str">
        <f>IF(ISBLANK(Calculations!M45),"",Calculations!M45)</f>
        <v>appl</v>
      </c>
      <c r="N45" t="str">
        <f>IF(ISBLANK(Calculations!N45),"",Calculations!N45)</f>
        <v>natural gas</v>
      </c>
      <c r="O45">
        <f t="shared" si="0"/>
        <v>1954071222402.6172</v>
      </c>
      <c r="P45">
        <f>IF(ISBLANK(Calculations!P45),"",Calculations!P45)</f>
        <v>1954071222402.6172</v>
      </c>
      <c r="Q45">
        <f>IF(ISBLANK(Calculations!Q45),"",Calculations!Q45)</f>
        <v>1954071222402.6172</v>
      </c>
      <c r="R45">
        <f>IF(ISBLANK(Calculations!R45),"",Calculations!R45)</f>
        <v>1955468628260.4143</v>
      </c>
      <c r="S45">
        <f>IF(ISBLANK(Calculations!S45),"",Calculations!S45)</f>
        <v>1957335478045.6443</v>
      </c>
      <c r="T45">
        <f>IF(ISBLANK(Calculations!T45),"",Calculations!T45)</f>
        <v>1960048658781.6804</v>
      </c>
      <c r="U45">
        <f>IF(ISBLANK(Calculations!U45),"",Calculations!U45)</f>
        <v>1964024807572.6748</v>
      </c>
      <c r="V45">
        <f>IF(ISBLANK(Calculations!V45),"",Calculations!V45)</f>
        <v>1969756238207.3809</v>
      </c>
      <c r="W45">
        <f>IF(ISBLANK(Calculations!W45),"",Calculations!W45)</f>
        <v>1976990990779.2407</v>
      </c>
      <c r="X45">
        <f>IF(ISBLANK(Calculations!X45),"",Calculations!X45)</f>
        <v>1985169233848.7334</v>
      </c>
      <c r="Y45">
        <f>IF(ISBLANK(Calculations!Y45),"",Calculations!Y45)</f>
        <v>1993693121933.5129</v>
      </c>
      <c r="Z45">
        <f>IF(ISBLANK(Calculations!Z45),"",Calculations!Z45)</f>
        <v>2002831962545.6436</v>
      </c>
      <c r="AA45">
        <f>IF(ISBLANK(Calculations!AA45),"",Calculations!AA45)</f>
        <v>2012517651862.6111</v>
      </c>
      <c r="AB45">
        <f>IF(ISBLANK(Calculations!AB45),"",Calculations!AB45)</f>
        <v>2022246077938.0413</v>
      </c>
      <c r="AC45">
        <f>IF(ISBLANK(Calculations!AC45),"",Calculations!AC45)</f>
        <v>2031877031969.7053</v>
      </c>
      <c r="AD45">
        <f>IF(ISBLANK(Calculations!AD45),"",Calculations!AD45)</f>
        <v>2041946868505.4976</v>
      </c>
      <c r="AE45">
        <f>IF(ISBLANK(Calculations!AE45),"",Calculations!AE45)</f>
        <v>2052522965637.5015</v>
      </c>
      <c r="AF45">
        <f>IF(ISBLANK(Calculations!AF45),"",Calculations!AF45)</f>
        <v>2063471321569.2456</v>
      </c>
      <c r="AG45">
        <f>IF(ISBLANK(Calculations!AG45),"",Calculations!AG45)</f>
        <v>2074466732418.7336</v>
      </c>
      <c r="AH45">
        <f>IF(ISBLANK(Calculations!AH45),"",Calculations!AH45)</f>
        <v>2085519507676.1558</v>
      </c>
      <c r="AI45">
        <f>IF(ISBLANK(Calculations!AI45),"",Calculations!AI45)</f>
        <v>2096558046307.3115</v>
      </c>
      <c r="AJ45">
        <f>IF(ISBLANK(Calculations!AJ45),"",Calculations!AJ45)</f>
        <v>2107548587969.2693</v>
      </c>
      <c r="AK45">
        <f>IF(ISBLANK(Calculations!AK45),"",Calculations!AK45)</f>
        <v>2109491363906.7493</v>
      </c>
      <c r="AL45">
        <f>IF(ISBLANK(Calculations!AL45),"",Calculations!AL45)</f>
        <v>2111409045413.4807</v>
      </c>
      <c r="AM45">
        <f>IF(ISBLANK(Calculations!AM45),"",Calculations!AM45)</f>
        <v>2113360432759.3188</v>
      </c>
      <c r="AN45">
        <f>IF(ISBLANK(Calculations!AN45),"",Calculations!AN45)</f>
        <v>2115391438949.3416</v>
      </c>
      <c r="AO45">
        <f>IF(ISBLANK(Calculations!AO45),"",Calculations!AO45)</f>
        <v>2117527364085.5767</v>
      </c>
      <c r="AP45">
        <f>IF(ISBLANK(Calculations!AP45),"",Calculations!AP45)</f>
        <v>2119771279703.105</v>
      </c>
      <c r="AQ45">
        <f>IF(ISBLANK(Calculations!AQ45),"",Calculations!AQ45)</f>
        <v>2122147634898.8152</v>
      </c>
      <c r="AR45">
        <f>IF(ISBLANK(Calculations!AR45),"",Calculations!AR45)</f>
        <v>2124643867241.4468</v>
      </c>
      <c r="AS45">
        <f>IF(ISBLANK(Calculations!AS45),"",Calculations!AS45)</f>
        <v>2127272082812.0964</v>
      </c>
      <c r="AT45">
        <f>IF(ISBLANK(Calculations!AT45),"",Calculations!AT45)</f>
        <v>2130035282948.2183</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2.9469523871990888E-3</v>
      </c>
      <c r="K46">
        <f>IF(ISBLANK(Calculations!K46),"",Calculations!K46)</f>
        <v>0.57219564955050761</v>
      </c>
      <c r="L46" t="str">
        <f>IF(ISBLANK(Calculations!L46),"",Calculations!L46)</f>
        <v>RESIDENTIAL</v>
      </c>
      <c r="M46" t="str">
        <f>IF(ISBLANK(Calculations!M46),"",Calculations!M46)</f>
        <v>appl</v>
      </c>
      <c r="N46" t="str">
        <f>IF(ISBLANK(Calculations!N46),"",Calculations!N46)</f>
        <v>petroleum diesel</v>
      </c>
      <c r="O46">
        <f t="shared" si="0"/>
        <v>866723934.38933003</v>
      </c>
      <c r="P46">
        <f>IF(ISBLANK(Calculations!P46),"",Calculations!P46)</f>
        <v>866723934.38933003</v>
      </c>
      <c r="Q46">
        <f>IF(ISBLANK(Calculations!Q46),"",Calculations!Q46)</f>
        <v>866723934.38933003</v>
      </c>
      <c r="R46">
        <f>IF(ISBLANK(Calculations!R46),"",Calculations!R46)</f>
        <v>830838543.37351847</v>
      </c>
      <c r="S46">
        <f>IF(ISBLANK(Calculations!S46),"",Calculations!S46)</f>
        <v>786816998.43829858</v>
      </c>
      <c r="T46">
        <f>IF(ISBLANK(Calculations!T46),"",Calculations!T46)</f>
        <v>738717951.1944896</v>
      </c>
      <c r="U46">
        <f>IF(ISBLANK(Calculations!U46),"",Calculations!U46)</f>
        <v>690755476.98676431</v>
      </c>
      <c r="V46">
        <f>IF(ISBLANK(Calculations!V46),"",Calculations!V46)</f>
        <v>646735580.39056814</v>
      </c>
      <c r="W46">
        <f>IF(ISBLANK(Calculations!W46),"",Calculations!W46)</f>
        <v>609191756.57542026</v>
      </c>
      <c r="X46">
        <f>IF(ISBLANK(Calculations!X46),"",Calculations!X46)</f>
        <v>579366827.16023123</v>
      </c>
      <c r="Y46">
        <f>IF(ISBLANK(Calculations!Y46),"",Calculations!Y46)</f>
        <v>557332157.90062487</v>
      </c>
      <c r="Z46">
        <f>IF(ISBLANK(Calculations!Z46),"",Calculations!Z46)</f>
        <v>542517142.095155</v>
      </c>
      <c r="AA46">
        <f>IF(ISBLANK(Calculations!AA46),"",Calculations!AA46)</f>
        <v>533660507.73038483</v>
      </c>
      <c r="AB46">
        <f>IF(ISBLANK(Calculations!AB46),"",Calculations!AB46)</f>
        <v>529139994.30931318</v>
      </c>
      <c r="AC46">
        <f>IF(ISBLANK(Calculations!AC46),"",Calculations!AC46)</f>
        <v>527516382.99211955</v>
      </c>
      <c r="AD46">
        <f>IF(ISBLANK(Calculations!AD46),"",Calculations!AD46)</f>
        <v>527834955.54220998</v>
      </c>
      <c r="AE46">
        <f>IF(ISBLANK(Calculations!AE46),"",Calculations!AE46)</f>
        <v>529326408.12019485</v>
      </c>
      <c r="AF46">
        <f>IF(ISBLANK(Calculations!AF46),"",Calculations!AF46)</f>
        <v>531451402.57035953</v>
      </c>
      <c r="AG46">
        <f>IF(ISBLANK(Calculations!AG46),"",Calculations!AG46)</f>
        <v>533833923.9903456</v>
      </c>
      <c r="AH46">
        <f>IF(ISBLANK(Calculations!AH46),"",Calculations!AH46)</f>
        <v>536337539.11315966</v>
      </c>
      <c r="AI46">
        <f>IF(ISBLANK(Calculations!AI46),"",Calculations!AI46)</f>
        <v>538880206.73519599</v>
      </c>
      <c r="AJ46">
        <f>IF(ISBLANK(Calculations!AJ46),"",Calculations!AJ46)</f>
        <v>541423878.20461345</v>
      </c>
      <c r="AK46">
        <f>IF(ISBLANK(Calculations!AK46),"",Calculations!AK46)</f>
        <v>541834015.4789933</v>
      </c>
      <c r="AL46">
        <f>IF(ISBLANK(Calculations!AL46),"",Calculations!AL46)</f>
        <v>542248976.41558838</v>
      </c>
      <c r="AM46">
        <f>IF(ISBLANK(Calculations!AM46),"",Calculations!AM46)</f>
        <v>542684423.81846488</v>
      </c>
      <c r="AN46">
        <f>IF(ISBLANK(Calculations!AN46),"",Calculations!AN46)</f>
        <v>543152618.05685139</v>
      </c>
      <c r="AO46">
        <f>IF(ISBLANK(Calculations!AO46),"",Calculations!AO46)</f>
        <v>543660184.82449603</v>
      </c>
      <c r="AP46">
        <f>IF(ISBLANK(Calculations!AP46),"",Calculations!AP46)</f>
        <v>544204002.38152695</v>
      </c>
      <c r="AQ46">
        <f>IF(ISBLANK(Calculations!AQ46),"",Calculations!AQ46)</f>
        <v>544788546.99758422</v>
      </c>
      <c r="AR46">
        <f>IF(ISBLANK(Calculations!AR46),"",Calculations!AR46)</f>
        <v>545409093.51164126</v>
      </c>
      <c r="AS46">
        <f>IF(ISBLANK(Calculations!AS46),"",Calculations!AS46)</f>
        <v>546066644.76062167</v>
      </c>
      <c r="AT46">
        <f>IF(ISBLANK(Calculations!AT46),"",Calculations!AT46)</f>
        <v>546762137.62183082</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0.57219564955050761</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0.57219564955050761</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0.57219564955050761</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0.57219564955050761</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0.11855933774047717</v>
      </c>
      <c r="K51">
        <f>IF(ISBLANK(Calculations!K51),"",Calculations!K51)</f>
        <v>0.57219564955050761</v>
      </c>
      <c r="L51" t="str">
        <f>IF(ISBLANK(Calculations!L51),"",Calculations!L51)</f>
        <v>RESIDENTIAL</v>
      </c>
      <c r="M51" t="str">
        <f>IF(ISBLANK(Calculations!M51),"",Calculations!M51)</f>
        <v>appl</v>
      </c>
      <c r="N51" t="str">
        <f>IF(ISBLANK(Calculations!N51),"",Calculations!N51)</f>
        <v>LPG propane or butane</v>
      </c>
      <c r="O51">
        <f t="shared" si="0"/>
        <v>292318842490.78668</v>
      </c>
      <c r="P51">
        <f>IF(ISBLANK(Calculations!P51),"",Calculations!P51)</f>
        <v>292318842490.78668</v>
      </c>
      <c r="Q51">
        <f>IF(ISBLANK(Calculations!Q51),"",Calculations!Q51)</f>
        <v>292318842490.78668</v>
      </c>
      <c r="R51">
        <f>IF(ISBLANK(Calculations!R51),"",Calculations!R51)</f>
        <v>287167348870.89178</v>
      </c>
      <c r="S51">
        <f>IF(ISBLANK(Calculations!S51),"",Calculations!S51)</f>
        <v>283310338342.31799</v>
      </c>
      <c r="T51">
        <f>IF(ISBLANK(Calculations!T51),"",Calculations!T51)</f>
        <v>280574797072.53052</v>
      </c>
      <c r="U51">
        <f>IF(ISBLANK(Calculations!U51),"",Calculations!U51)</f>
        <v>278785155833.63177</v>
      </c>
      <c r="V51">
        <f>IF(ISBLANK(Calculations!V51),"",Calculations!V51)</f>
        <v>277817160353.18561</v>
      </c>
      <c r="W51">
        <f>IF(ISBLANK(Calculations!W51),"",Calculations!W51)</f>
        <v>277485645903.02051</v>
      </c>
      <c r="X51">
        <f>IF(ISBLANK(Calculations!X51),"",Calculations!X51)</f>
        <v>277607210193.04254</v>
      </c>
      <c r="Y51">
        <f>IF(ISBLANK(Calculations!Y51),"",Calculations!Y51)</f>
        <v>278015566657.10345</v>
      </c>
      <c r="Z51">
        <f>IF(ISBLANK(Calculations!Z51),"",Calculations!Z51)</f>
        <v>278694125435.48969</v>
      </c>
      <c r="AA51">
        <f>IF(ISBLANK(Calculations!AA51),"",Calculations!AA51)</f>
        <v>279581070983.76257</v>
      </c>
      <c r="AB51">
        <f>IF(ISBLANK(Calculations!AB51),"",Calculations!AB51)</f>
        <v>280560244893.46729</v>
      </c>
      <c r="AC51">
        <f>IF(ISBLANK(Calculations!AC51),"",Calculations!AC51)</f>
        <v>281567443145.46509</v>
      </c>
      <c r="AD51">
        <f>IF(ISBLANK(Calculations!AD51),"",Calculations!AD51)</f>
        <v>282647992967.63367</v>
      </c>
      <c r="AE51">
        <f>IF(ISBLANK(Calculations!AE51),"",Calculations!AE51)</f>
        <v>283796221097.67999</v>
      </c>
      <c r="AF51">
        <f>IF(ISBLANK(Calculations!AF51),"",Calculations!AF51)</f>
        <v>284996196996.32104</v>
      </c>
      <c r="AG51">
        <f>IF(ISBLANK(Calculations!AG51),"",Calculations!AG51)</f>
        <v>286201471993.49945</v>
      </c>
      <c r="AH51">
        <f>IF(ISBLANK(Calculations!AH51),"",Calculations!AH51)</f>
        <v>287417488915.54865</v>
      </c>
      <c r="AI51">
        <f>IF(ISBLANK(Calculations!AI51),"",Calculations!AI51)</f>
        <v>288636456022.21307</v>
      </c>
      <c r="AJ51">
        <f>IF(ISBLANK(Calculations!AJ51),"",Calculations!AJ51)</f>
        <v>289854644113.39349</v>
      </c>
      <c r="AK51">
        <f>IF(ISBLANK(Calculations!AK51),"",Calculations!AK51)</f>
        <v>290208706465.57178</v>
      </c>
      <c r="AL51">
        <f>IF(ISBLANK(Calculations!AL51),"",Calculations!AL51)</f>
        <v>290553265393.29419</v>
      </c>
      <c r="AM51">
        <f>IF(ISBLANK(Calculations!AM51),"",Calculations!AM51)</f>
        <v>290895209890.67975</v>
      </c>
      <c r="AN51">
        <f>IF(ISBLANK(Calculations!AN51),"",Calculations!AN51)</f>
        <v>291240233344.37659</v>
      </c>
      <c r="AO51">
        <f>IF(ISBLANK(Calculations!AO51),"",Calculations!AO51)</f>
        <v>291591815665.89313</v>
      </c>
      <c r="AP51">
        <f>IF(ISBLANK(Calculations!AP51),"",Calculations!AP51)</f>
        <v>291950869151.02344</v>
      </c>
      <c r="AQ51">
        <f>IF(ISBLANK(Calculations!AQ51),"",Calculations!AQ51)</f>
        <v>292320194292.4541</v>
      </c>
      <c r="AR51">
        <f>IF(ISBLANK(Calculations!AR51),"",Calculations!AR51)</f>
        <v>292699178260.75763</v>
      </c>
      <c r="AS51">
        <f>IF(ISBLANK(Calculations!AS51),"",Calculations!AS51)</f>
        <v>293089677481.25153</v>
      </c>
      <c r="AT51">
        <f>IF(ISBLANK(Calculations!AT51),"",Calculations!AT51)</f>
        <v>293492846118.97858</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0.57219564955050761</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0.43652910287914498</v>
      </c>
      <c r="K56">
        <f>IF(ISBLANK(Calculations!K56),"",Calculations!K56)</f>
        <v>0.57219564955050761</v>
      </c>
      <c r="L56" t="str">
        <f>IF(ISBLANK(Calculations!L56),"",Calculations!L56)</f>
        <v>RESIDENTIAL</v>
      </c>
      <c r="M56" t="str">
        <f>IF(ISBLANK(Calculations!M56),"",Calculations!M56)</f>
        <v>other</v>
      </c>
      <c r="N56" t="str">
        <f>IF(ISBLANK(Calculations!N56),"",Calculations!N56)</f>
        <v>electricity</v>
      </c>
      <c r="O56">
        <f t="shared" si="0"/>
        <v>4298714721933.3789</v>
      </c>
      <c r="P56">
        <f>IF(ISBLANK(Calculations!P56),"",Calculations!P56)</f>
        <v>4298714721933.3789</v>
      </c>
      <c r="Q56">
        <f>IF(ISBLANK(Calculations!Q56),"",Calculations!Q56)</f>
        <v>4298714721933.3789</v>
      </c>
      <c r="R56">
        <f>IF(ISBLANK(Calculations!R56),"",Calculations!R56)</f>
        <v>4333523380916.7969</v>
      </c>
      <c r="S56">
        <f>IF(ISBLANK(Calculations!S56),"",Calculations!S56)</f>
        <v>4369734779201.8101</v>
      </c>
      <c r="T56">
        <f>IF(ISBLANK(Calculations!T56),"",Calculations!T56)</f>
        <v>4409884683381.5391</v>
      </c>
      <c r="U56">
        <f>IF(ISBLANK(Calculations!U56),"",Calculations!U56)</f>
        <v>4452611921186.4639</v>
      </c>
      <c r="V56">
        <f>IF(ISBLANK(Calculations!V56),"",Calculations!V56)</f>
        <v>4492951245502.3623</v>
      </c>
      <c r="W56">
        <f>IF(ISBLANK(Calculations!W56),"",Calculations!W56)</f>
        <v>4534655057976.3936</v>
      </c>
      <c r="X56">
        <f>IF(ISBLANK(Calculations!X56),"",Calculations!X56)</f>
        <v>4580365470486.001</v>
      </c>
      <c r="Y56">
        <f>IF(ISBLANK(Calculations!Y56),"",Calculations!Y56)</f>
        <v>4623155354900.5059</v>
      </c>
      <c r="Z56">
        <f>IF(ISBLANK(Calculations!Z56),"",Calculations!Z56)</f>
        <v>4663966897280.1582</v>
      </c>
      <c r="AA56">
        <f>IF(ISBLANK(Calculations!AA56),"",Calculations!AA56)</f>
        <v>4703607398074.0098</v>
      </c>
      <c r="AB56">
        <f>IF(ISBLANK(Calculations!AB56),"",Calculations!AB56)</f>
        <v>4741692480659.9951</v>
      </c>
      <c r="AC56">
        <f>IF(ISBLANK(Calculations!AC56),"",Calculations!AC56)</f>
        <v>4784069951430.1133</v>
      </c>
      <c r="AD56">
        <f>IF(ISBLANK(Calculations!AD56),"",Calculations!AD56)</f>
        <v>4832829441930.2852</v>
      </c>
      <c r="AE56">
        <f>IF(ISBLANK(Calculations!AE56),"",Calculations!AE56)</f>
        <v>4886465864404.5967</v>
      </c>
      <c r="AF56">
        <f>IF(ISBLANK(Calculations!AF56),"",Calculations!AF56)</f>
        <v>4940267785247.3291</v>
      </c>
      <c r="AG56">
        <f>IF(ISBLANK(Calculations!AG56),"",Calculations!AG56)</f>
        <v>4992361105671.4355</v>
      </c>
      <c r="AH56">
        <f>IF(ISBLANK(Calculations!AH56),"",Calculations!AH56)</f>
        <v>5045982725071.6504</v>
      </c>
      <c r="AI56">
        <f>IF(ISBLANK(Calculations!AI56),"",Calculations!AI56)</f>
        <v>5097105141471.7686</v>
      </c>
      <c r="AJ56">
        <f>IF(ISBLANK(Calculations!AJ56),"",Calculations!AJ56)</f>
        <v>5144976654769.0479</v>
      </c>
      <c r="AK56">
        <f>IF(ISBLANK(Calculations!AK56),"",Calculations!AK56)</f>
        <v>5182138588048.0908</v>
      </c>
      <c r="AL56">
        <f>IF(ISBLANK(Calculations!AL56),"",Calculations!AL56)</f>
        <v>5219637439293.626</v>
      </c>
      <c r="AM56">
        <f>IF(ISBLANK(Calculations!AM56),"",Calculations!AM56)</f>
        <v>5258592646575.1416</v>
      </c>
      <c r="AN56">
        <f>IF(ISBLANK(Calculations!AN56),"",Calculations!AN56)</f>
        <v>5297378743538.1533</v>
      </c>
      <c r="AO56">
        <f>IF(ISBLANK(Calculations!AO56),"",Calculations!AO56)</f>
        <v>5335677375271.0957</v>
      </c>
      <c r="AP56">
        <f>IF(ISBLANK(Calculations!AP56),"",Calculations!AP56)</f>
        <v>5369171166000.7607</v>
      </c>
      <c r="AQ56">
        <f>IF(ISBLANK(Calculations!AQ56),"",Calculations!AQ56)</f>
        <v>5397435474743.5469</v>
      </c>
      <c r="AR56">
        <f>IF(ISBLANK(Calculations!AR56),"",Calculations!AR56)</f>
        <v>5424236292368.6338</v>
      </c>
      <c r="AS56">
        <f>IF(ISBLANK(Calculations!AS56),"",Calculations!AS56)</f>
        <v>5452697600421.5332</v>
      </c>
      <c r="AT56">
        <f>IF(ISBLANK(Calculations!AT56),"",Calculations!AT56)</f>
        <v>5483413357447.377</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0.57219564955050761</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0.57219564955050761</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0.57219564955050761</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0.57219564955050761</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0.57219564955050761</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0.57219564955050761</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0.57219564955050761</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0.57219564955050761</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0.57219564955050761</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0.16511207878612688</v>
      </c>
      <c r="K69">
        <f>IF(ISBLANK(Calculations!K69),"",Calculations!K69)</f>
        <v>0.42780435044949239</v>
      </c>
      <c r="L69" t="str">
        <f>IF(ISBLANK(Calculations!L69),"",Calculations!L69)</f>
        <v>RESIDENTIAL</v>
      </c>
      <c r="M69" t="str">
        <f>IF(ISBLANK(Calculations!M69),"",Calculations!M69)</f>
        <v>heating</v>
      </c>
      <c r="N69" t="str">
        <f>IF(ISBLANK(Calculations!N69),"",Calculations!N69)</f>
        <v>electricity</v>
      </c>
      <c r="O69">
        <f t="shared" si="0"/>
        <v>1215535875351.9441</v>
      </c>
      <c r="P69">
        <f>IF(ISBLANK(Calculations!P69),"",Calculations!P69)-(SUMIFS(BDEQ!B:B,BDEQ!$AG:$AG,About!$B$2,BDEQ!$AH:$AH,$I69)*BDEQ!$C$2*$J69*$K69)</f>
        <v>1215535875351.9441</v>
      </c>
      <c r="Q69">
        <f>IF(ISBLANK(Calculations!Q69),"",Calculations!Q69)-(SUMIFS(BDEQ!C:C,BDEQ!$AG:$AG,About!$B$2,BDEQ!$AH:$AH,$I69)*BDEQ!$C$2*$J69*$K69)</f>
        <v>1215535875351.9441</v>
      </c>
      <c r="R69">
        <f>IF(ISBLANK(Calculations!R69),"",Calculations!R69)-(SUMIFS(BDEQ!D:D,BDEQ!$AG:$AG,About!$B$2,BDEQ!$AH:$AH,$I69)*BDEQ!$C$2*$J69*$K69)</f>
        <v>1226225235317.5117</v>
      </c>
      <c r="S69" s="99">
        <f>IF(ISBLANK(Calculations!S69),"",Calculations!S69+('IRA Buildings Changes'!$G$39/($AB$68-$R$68)*(S68-$R$68)))-(SUMIFS(BDEQ!E:E,BDEQ!$AG:$AG,About!$B$2,BDEQ!$AH:$AH,$I69)*BDEQ!$C$2*$J69*$K69)</f>
        <v>1236958983351.9233</v>
      </c>
      <c r="T69" s="99">
        <f>IF(ISBLANK(Calculations!T69),"",Calculations!T69+('IRA Buildings Changes'!$G$39/($AB$68-$R$68)*(T68-$R$68)))-(SUMIFS(BDEQ!F:F,BDEQ!$AG:$AG,About!$B$2,BDEQ!$AH:$AH,$I69)*BDEQ!$C$2*$J69*$K69)</f>
        <v>1247737200717.6948</v>
      </c>
      <c r="U69" s="99">
        <f>IF(ISBLANK(Calculations!U69),"",Calculations!U69+('IRA Buildings Changes'!$G$39/($AB$68-$R$68)*(U68-$R$68)))-(SUMIFS(BDEQ!G:G,BDEQ!$AG:$AG,About!$B$2,BDEQ!$AH:$AH,$I69)*BDEQ!$C$2*$J69*$K69)</f>
        <v>1257812188837.0513</v>
      </c>
      <c r="V69" s="99">
        <f>IF(ISBLANK(Calculations!V69),"",Calculations!V69+('IRA Buildings Changes'!$G$39/($AB$68-$R$68)*(V68-$R$68)))-(SUMIFS(BDEQ!H:H,BDEQ!$AG:$AG,About!$B$2,BDEQ!$AH:$AH,$I69)*BDEQ!$C$2*$J69*$K69)</f>
        <v>1267784649659.4495</v>
      </c>
      <c r="W69" s="99">
        <f>IF(ISBLANK(Calculations!W69),"",Calculations!W69+('IRA Buildings Changes'!$G$39/($AB$68-$R$68)*(W68-$R$68)))-(SUMIFS(BDEQ!I:I,BDEQ!$AG:$AG,About!$B$2,BDEQ!$AH:$AH,$I69)*BDEQ!$C$2*$J69*$K69)</f>
        <v>1278010293469.6709</v>
      </c>
      <c r="X69" s="99">
        <f>IF(ISBLANK(Calculations!X69),"",Calculations!X69+('IRA Buildings Changes'!$G$39/($AB$68-$R$68)*(X68-$R$68)))-(SUMIFS(BDEQ!J:J,BDEQ!$AG:$AG,About!$B$2,BDEQ!$AH:$AH,$I69)*BDEQ!$C$2*$J69*$K69)</f>
        <v>1287756700677.1184</v>
      </c>
      <c r="Y69" s="99">
        <f>IF(ISBLANK(Calculations!Y69),"",Calculations!Y69+('IRA Buildings Changes'!$G$39/($AB$68-$R$68)*(Y68-$R$68)))-(SUMIFS(BDEQ!K:K,BDEQ!$AG:$AG,About!$B$2,BDEQ!$AH:$AH,$I69)*BDEQ!$C$2*$J69*$K69)</f>
        <v>1297235962680.938</v>
      </c>
      <c r="Z69" s="99">
        <f>IF(ISBLANK(Calculations!Z69),"",Calculations!Z69+('IRA Buildings Changes'!$G$39/($AB$68-$R$68)*(Z68-$R$68)))-(SUMIFS(BDEQ!L:L,BDEQ!$AG:$AG,About!$B$2,BDEQ!$AH:$AH,$I69)*BDEQ!$C$2*$J69*$K69)</f>
        <v>1306883520747.1592</v>
      </c>
      <c r="AA69" s="99">
        <f>IF(ISBLANK(Calculations!AA69),"",Calculations!AA69+('IRA Buildings Changes'!$G$39/($AB$68-$R$68)*(AA68-$R$68)))-(SUMIFS(BDEQ!M:M,BDEQ!$AG:$AG,About!$B$2,BDEQ!$AH:$AH,$I69)*BDEQ!$C$2*$J69*$K69)</f>
        <v>1316682015878.9856</v>
      </c>
      <c r="AB69" s="98">
        <f>IF(ISBLANK(Calculations!AB69),"",Calculations!AB69 + 'IRA Buildings Changes'!$G$39)-(SUMIFS(BDEQ!N:N,BDEQ!$AG:$AG,About!$B$2,BDEQ!$AH:$AH,$I69)*BDEQ!$C$2*$J69*$K69)</f>
        <v>1326494842653.228</v>
      </c>
      <c r="AC69" s="99">
        <f>IF(ISBLANK(Calculations!AC69),"",Calculations!AC69 + 'IRA Buildings Changes'!$G$39)-(SUMIFS(BDEQ!O:O,BDEQ!$AG:$AG,About!$B$2,BDEQ!$AH:$AH,$I69)*BDEQ!$C$2*$J69*$K69)</f>
        <v>1335704821791.6836</v>
      </c>
      <c r="AD69" s="99">
        <f>IF(ISBLANK(Calculations!AD69),"",Calculations!AD69 + 'IRA Buildings Changes'!$G$39)-(SUMIFS(BDEQ!P:P,BDEQ!$AG:$AG,About!$B$2,BDEQ!$AH:$AH,$I69)*BDEQ!$C$2*$J69*$K69)</f>
        <v>1345084702517.5044</v>
      </c>
      <c r="AE69" s="99">
        <f>IF(ISBLANK(Calculations!AE69),"",Calculations!AE69 + 'IRA Buildings Changes'!$G$39)-(SUMIFS(BDEQ!Q:Q,BDEQ!$AG:$AG,About!$B$2,BDEQ!$AH:$AH,$I69)*BDEQ!$C$2*$J69*$K69)</f>
        <v>1354871921578.688</v>
      </c>
      <c r="AF69" s="99">
        <f>IF(ISBLANK(Calculations!AF69),"",Calculations!AF69 + 'IRA Buildings Changes'!$G$39)-(SUMIFS(BDEQ!R:R,BDEQ!$AG:$AG,About!$B$2,BDEQ!$AH:$AH,$I69)*BDEQ!$C$2*$J69*$K69)</f>
        <v>1365047568464.6675</v>
      </c>
      <c r="AG69" s="99">
        <f>IF(ISBLANK(Calculations!AG69),"",Calculations!AG69 + 'IRA Buildings Changes'!$G$39)-(SUMIFS(BDEQ!S:S,BDEQ!$AG:$AG,About!$B$2,BDEQ!$AH:$AH,$I69)*BDEQ!$C$2*$J69*$K69)</f>
        <v>1375573461838.7976</v>
      </c>
      <c r="AH69" s="99">
        <f>IF(ISBLANK(Calculations!AH69),"",Calculations!AH69 + 'IRA Buildings Changes'!$G$39)-(SUMIFS(BDEQ!T:T,BDEQ!$AG:$AG,About!$B$2,BDEQ!$AH:$AH,$I69)*BDEQ!$C$2*$J69*$K69)</f>
        <v>1386288387154.1362</v>
      </c>
      <c r="AI69" s="99">
        <f>IF(ISBLANK(Calculations!AI69),"",Calculations!AI69 + 'IRA Buildings Changes'!$G$39)-(SUMIFS(BDEQ!U:U,BDEQ!$AG:$AG,About!$B$2,BDEQ!$AH:$AH,$I69)*BDEQ!$C$2*$J69*$K69)</f>
        <v>1397684242188.0811</v>
      </c>
      <c r="AJ69" s="99">
        <f>IF(ISBLANK(Calculations!AJ69),"",Calculations!AJ69 + 'IRA Buildings Changes'!$G$39)-(SUMIFS(BDEQ!V:V,BDEQ!$AG:$AG,About!$B$2,BDEQ!$AH:$AH,$I69)*BDEQ!$C$2*$J69*$K69)</f>
        <v>1408803946955.3013</v>
      </c>
      <c r="AK69" s="99">
        <f>IF(ISBLANK(Calculations!AK69),"",Calculations!AK69 + 'IRA Buildings Changes'!$G$39)-(SUMIFS(BDEQ!W:W,BDEQ!$AG:$AG,About!$B$2,BDEQ!$AH:$AH,$I69)*BDEQ!$C$2*$J69*$K69)</f>
        <v>1410463517307.427</v>
      </c>
      <c r="AL69" s="99">
        <f>IF(ISBLANK(Calculations!AL69),"",Calculations!AL69 + 'IRA Buildings Changes'!$G$39)-(SUMIFS(BDEQ!X:X,BDEQ!$AG:$AG,About!$B$2,BDEQ!$AH:$AH,$I69)*BDEQ!$C$2*$J69*$K69)</f>
        <v>1412327837361.2654</v>
      </c>
      <c r="AM69" s="99">
        <f>IF(ISBLANK(Calculations!AM69),"",Calculations!AM69 + 'IRA Buildings Changes'!$G$39)-(SUMIFS(BDEQ!Y:Y,BDEQ!$AG:$AG,About!$B$2,BDEQ!$AH:$AH,$I69)*BDEQ!$C$2*$J69*$K69)</f>
        <v>1414141478972.6753</v>
      </c>
      <c r="AN69" s="99">
        <f>IF(ISBLANK(Calculations!AN69),"",Calculations!AN69 + 'IRA Buildings Changes'!$G$39)-(SUMIFS(BDEQ!Z:Z,BDEQ!$AG:$AG,About!$B$2,BDEQ!$AH:$AH,$I69)*BDEQ!$C$2*$J69*$K69)</f>
        <v>1416173369939.7063</v>
      </c>
      <c r="AO69" s="99">
        <f>IF(ISBLANK(Calculations!AO69),"",Calculations!AO69 + 'IRA Buildings Changes'!$G$39)-(SUMIFS(BDEQ!AA:AA,BDEQ!$AG:$AG,About!$B$2,BDEQ!$AH:$AH,$I69)*BDEQ!$C$2*$J69*$K69)</f>
        <v>1418096197116.3416</v>
      </c>
      <c r="AP69" s="99">
        <f>IF(ISBLANK(Calculations!AP69),"",Calculations!AP69 + 'IRA Buildings Changes'!$G$39)-(SUMIFS(BDEQ!AB:AB,BDEQ!$AG:$AG,About!$B$2,BDEQ!$AH:$AH,$I69)*BDEQ!$C$2*$J69*$K69)</f>
        <v>1420030745883.4431</v>
      </c>
      <c r="AQ69" s="99">
        <f>IF(ISBLANK(Calculations!AQ69),"",Calculations!AQ69 + 'IRA Buildings Changes'!$G$39)-(SUMIFS(BDEQ!AC:AC,BDEQ!$AG:$AG,About!$B$2,BDEQ!$AH:$AH,$I69)*BDEQ!$C$2*$J69*$K69)</f>
        <v>1421999056027.4607</v>
      </c>
      <c r="AR69" s="99">
        <f>IF(ISBLANK(Calculations!AR69),"",Calculations!AR69 + 'IRA Buildings Changes'!$G$39)-(SUMIFS(BDEQ!AD:AD,BDEQ!$AG:$AG,About!$B$2,BDEQ!$AH:$AH,$I69)*BDEQ!$C$2*$J69*$K69)</f>
        <v>1424142143068.1533</v>
      </c>
      <c r="AS69" s="99">
        <f>IF(ISBLANK(Calculations!AS69),"",Calculations!AS69 + 'IRA Buildings Changes'!$G$39)-(SUMIFS(BDEQ!AE:AE,BDEQ!$AG:$AG,About!$B$2,BDEQ!$AH:$AH,$I69)*BDEQ!$C$2*$J69*$K69)</f>
        <v>1426182399134.7292</v>
      </c>
      <c r="AT69" s="99">
        <f>IF(ISBLANK(Calculations!AT69),"",Calculations!AT69 + 'IRA Buildings Changes'!$G$39)-(SUMIFS(BDEQ!AF:AF,BDEQ!$AG:$AG,About!$B$2,BDEQ!$AH:$AH,$I69)*BDEQ!$C$2*$J69*$K69)</f>
        <v>1428285575523.6111</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0.42780435044949239</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0.74547989032015205</v>
      </c>
      <c r="K71">
        <f>IF(ISBLANK(Calculations!K71),"",Calculations!K71)</f>
        <v>0.42780435044949239</v>
      </c>
      <c r="L71" t="str">
        <f>IF(ISBLANK(Calculations!L71),"",Calculations!L71)</f>
        <v>RESIDENTIAL</v>
      </c>
      <c r="M71" t="str">
        <f>IF(ISBLANK(Calculations!M71),"",Calculations!M71)</f>
        <v>heating</v>
      </c>
      <c r="N71" t="str">
        <f>IF(ISBLANK(Calculations!N71),"",Calculations!N71)</f>
        <v>natural gas</v>
      </c>
      <c r="O71">
        <f t="shared" si="0"/>
        <v>4286597540521.3726</v>
      </c>
      <c r="P71">
        <f>IF(ISBLANK(Calculations!P71),"",Calculations!P71)</f>
        <v>4286597540521.3726</v>
      </c>
      <c r="Q71">
        <f>IF(ISBLANK(Calculations!Q71),"",Calculations!Q71)</f>
        <v>4286597540521.3726</v>
      </c>
      <c r="R71">
        <f>IF(ISBLANK(Calculations!R71),"",Calculations!R71)</f>
        <v>4304253165953.9067</v>
      </c>
      <c r="S71" s="99">
        <f>IF(ISBLANK(Calculations!S71),"",Calculations!S71 + ('IRA Buildings Changes'!$D$39/($AB$68-$R$68)*(S68-$R$68)))</f>
        <v>4200653591604.2397</v>
      </c>
      <c r="T71" s="99">
        <f>IF(ISBLANK(Calculations!T71),"",Calculations!T71 + ('IRA Buildings Changes'!$D$39/($AB$68-$R$68)*(T68-$R$68)))</f>
        <v>4095983098816.9702</v>
      </c>
      <c r="U71" s="99">
        <f>IF(ISBLANK(Calculations!U71),"",Calculations!U71 + ('IRA Buildings Changes'!$D$39/($AB$68-$R$68)*(U68-$R$68)))</f>
        <v>3986766579798.3267</v>
      </c>
      <c r="V71" s="99">
        <f>IF(ISBLANK(Calculations!V71),"",Calculations!V71 + ('IRA Buildings Changes'!$D$39/($AB$68-$R$68)*(V68-$R$68)))</f>
        <v>3876831318085.1191</v>
      </c>
      <c r="W71" s="99">
        <f>IF(ISBLANK(Calculations!W71),"",Calculations!W71 + ('IRA Buildings Changes'!$D$39/($AB$68-$R$68)*(W68-$R$68)))</f>
        <v>3767720642336.2148</v>
      </c>
      <c r="X71" s="99">
        <f>IF(ISBLANK(Calculations!X71),"",Calculations!X71 + ('IRA Buildings Changes'!$D$39/($AB$68-$R$68)*(X68-$R$68)))</f>
        <v>3657013692354.749</v>
      </c>
      <c r="Y71" s="99">
        <f>IF(ISBLANK(Calculations!Y71),"",Calculations!Y71 + ('IRA Buildings Changes'!$D$39/($AB$68-$R$68)*(Y68-$R$68)))</f>
        <v>3545129503698.8062</v>
      </c>
      <c r="Z71" s="99">
        <f>IF(ISBLANK(Calculations!Z71),"",Calculations!Z71 + ('IRA Buildings Changes'!$D$39/($AB$68-$R$68)*(Z68-$R$68)))</f>
        <v>3433294395496.5625</v>
      </c>
      <c r="AA71" s="99">
        <f>IF(ISBLANK(Calculations!AA71),"",Calculations!AA71 + ('IRA Buildings Changes'!$D$39/($AB$68-$R$68)*(AA68-$R$68)))</f>
        <v>3322935848865.1528</v>
      </c>
      <c r="AB71" s="98">
        <f>IF(ISBLANK(Calculations!AB71),"",Calculations!AB71 + 'IRA Buildings Changes'!D39)</f>
        <v>3213592940500.1484</v>
      </c>
      <c r="AC71" s="99">
        <f>IF(ISBLANK(Calculations!AC71),"",Calculations!AC71 + 'IRA Buildings Changes'!$D$39)</f>
        <v>3221190676604.522</v>
      </c>
      <c r="AD71" s="99">
        <f>IF(ISBLANK(Calculations!AD71),"",Calculations!AD71 + 'IRA Buildings Changes'!$D$39)</f>
        <v>3231278610238.8193</v>
      </c>
      <c r="AE71" s="99">
        <f>IF(ISBLANK(Calculations!AE71),"",Calculations!AE71 + 'IRA Buildings Changes'!$D$39)</f>
        <v>3244422120103.5591</v>
      </c>
      <c r="AF71" s="99">
        <f>IF(ISBLANK(Calculations!AF71),"",Calculations!AF71 + 'IRA Buildings Changes'!$D$39)</f>
        <v>3259424349048.4819</v>
      </c>
      <c r="AG71" s="99">
        <f>IF(ISBLANK(Calculations!AG71),"",Calculations!AG71 + 'IRA Buildings Changes'!$D$39)</f>
        <v>3278963139309.8306</v>
      </c>
      <c r="AH71" s="99">
        <f>IF(ISBLANK(Calculations!AH71),"",Calculations!AH71 + 'IRA Buildings Changes'!$D$39)</f>
        <v>3301169694336.9087</v>
      </c>
      <c r="AI71" s="99">
        <f>IF(ISBLANK(Calculations!AI71),"",Calculations!AI71 + 'IRA Buildings Changes'!$D$39)</f>
        <v>3327946791913.5679</v>
      </c>
      <c r="AJ71" s="99">
        <f>IF(ISBLANK(Calculations!AJ71),"",Calculations!AJ71 + 'IRA Buildings Changes'!$D$39)</f>
        <v>3356308156251.2114</v>
      </c>
      <c r="AK71" s="99">
        <f>IF(ISBLANK(Calculations!AK71),"",Calculations!AK71 + 'IRA Buildings Changes'!$D$39)</f>
        <v>3344925682719.0337</v>
      </c>
      <c r="AL71" s="99">
        <f>IF(ISBLANK(Calculations!AL71),"",Calculations!AL71 + 'IRA Buildings Changes'!$D$39)</f>
        <v>3336675500230.6763</v>
      </c>
      <c r="AM71" s="99">
        <f>IF(ISBLANK(Calculations!AM71),"",Calculations!AM71 + 'IRA Buildings Changes'!$D$39)</f>
        <v>3329845154041.3257</v>
      </c>
      <c r="AN71" s="99">
        <f>IF(ISBLANK(Calculations!AN71),"",Calculations!AN71 + 'IRA Buildings Changes'!$D$39)</f>
        <v>3325480797095.2388</v>
      </c>
      <c r="AO71" s="99">
        <f>IF(ISBLANK(Calculations!AO71),"",Calculations!AO71 + 'IRA Buildings Changes'!$D$39)</f>
        <v>3321832245788.6294</v>
      </c>
      <c r="AP71" s="99">
        <f>IF(ISBLANK(Calculations!AP71),"",Calculations!AP71 + 'IRA Buildings Changes'!$D$39)</f>
        <v>3319212336480.9468</v>
      </c>
      <c r="AQ71" s="99">
        <f>IF(ISBLANK(Calculations!AQ71),"",Calculations!AQ71 + 'IRA Buildings Changes'!$D$39)</f>
        <v>3317241958347.0073</v>
      </c>
      <c r="AR71" s="99">
        <f>IF(ISBLANK(Calculations!AR71),"",Calculations!AR71 + 'IRA Buildings Changes'!$D$39)</f>
        <v>3316301579453.0396</v>
      </c>
      <c r="AS71" s="99">
        <f>IF(ISBLANK(Calculations!AS71),"",Calculations!AS71 + 'IRA Buildings Changes'!$D$39)</f>
        <v>3314777400238.8198</v>
      </c>
      <c r="AT71" s="99">
        <f>IF(ISBLANK(Calculations!AT71),"",Calculations!AT71 + 'IRA Buildings Changes'!$D$39)</f>
        <v>3313186732648.5981</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0.99705304761280089</v>
      </c>
      <c r="K72">
        <f>IF(ISBLANK(Calculations!K72),"",Calculations!K72)</f>
        <v>0.42780435044949239</v>
      </c>
      <c r="L72" t="str">
        <f>IF(ISBLANK(Calculations!L72),"",Calculations!L72)</f>
        <v>RESIDENTIAL</v>
      </c>
      <c r="M72" t="str">
        <f>IF(ISBLANK(Calculations!M72),"",Calculations!M72)</f>
        <v>heating</v>
      </c>
      <c r="N72" t="str">
        <f>IF(ISBLANK(Calculations!N72),"",Calculations!N72)</f>
        <v>petroleum diesel</v>
      </c>
      <c r="O72">
        <f t="shared" si="0"/>
        <v>219243426538.40808</v>
      </c>
      <c r="P72">
        <f>IF(ISBLANK(Calculations!P72),"",Calculations!P72)</f>
        <v>219243426538.40808</v>
      </c>
      <c r="Q72">
        <f>IF(ISBLANK(Calculations!Q72),"",Calculations!Q72)</f>
        <v>219243426538.40808</v>
      </c>
      <c r="R72">
        <f>IF(ISBLANK(Calculations!R72),"",Calculations!R72)</f>
        <v>220353731973.65732</v>
      </c>
      <c r="S72">
        <f>IF(ISBLANK(Calculations!S72),"",Calculations!S72)</f>
        <v>221176631869.78619</v>
      </c>
      <c r="T72">
        <f>IF(ISBLANK(Calculations!T72),"",Calculations!T72)</f>
        <v>221842658408.86279</v>
      </c>
      <c r="U72">
        <f>IF(ISBLANK(Calculations!U72),"",Calculations!U72)</f>
        <v>222080132620.19382</v>
      </c>
      <c r="V72">
        <f>IF(ISBLANK(Calculations!V72),"",Calculations!V72)</f>
        <v>221932322972.11557</v>
      </c>
      <c r="W72">
        <f>IF(ISBLANK(Calculations!W72),"",Calculations!W72)</f>
        <v>221344954327.61157</v>
      </c>
      <c r="X72">
        <f>IF(ISBLANK(Calculations!X72),"",Calculations!X72)</f>
        <v>220033483515.246</v>
      </c>
      <c r="Y72">
        <f>IF(ISBLANK(Calculations!Y72),"",Calculations!Y72)</f>
        <v>217930101576.20566</v>
      </c>
      <c r="Z72">
        <f>IF(ISBLANK(Calculations!Z72),"",Calculations!Z72)</f>
        <v>215069811055.17529</v>
      </c>
      <c r="AA72">
        <f>IF(ISBLANK(Calculations!AA72),"",Calculations!AA72)</f>
        <v>211524858972.92078</v>
      </c>
      <c r="AB72">
        <f>IF(ISBLANK(Calculations!AB72),"",Calculations!AB72)</f>
        <v>207404291343.67236</v>
      </c>
      <c r="AC72">
        <f>IF(ISBLANK(Calculations!AC72),"",Calculations!AC72)</f>
        <v>202807855823.45123</v>
      </c>
      <c r="AD72">
        <f>IF(ISBLANK(Calculations!AD72),"",Calculations!AD72)</f>
        <v>197879248998.21741</v>
      </c>
      <c r="AE72">
        <f>IF(ISBLANK(Calculations!AE72),"",Calculations!AE72)</f>
        <v>192777277180.4137</v>
      </c>
      <c r="AF72">
        <f>IF(ISBLANK(Calculations!AF72),"",Calculations!AF72)</f>
        <v>187617867563.02292</v>
      </c>
      <c r="AG72">
        <f>IF(ISBLANK(Calculations!AG72),"",Calculations!AG72)</f>
        <v>182494620421.47055</v>
      </c>
      <c r="AH72">
        <f>IF(ISBLANK(Calculations!AH72),"",Calculations!AH72)</f>
        <v>177354090833.07889</v>
      </c>
      <c r="AI72">
        <f>IF(ISBLANK(Calculations!AI72),"",Calculations!AI72)</f>
        <v>172241047058.66864</v>
      </c>
      <c r="AJ72">
        <f>IF(ISBLANK(Calculations!AJ72),"",Calculations!AJ72)</f>
        <v>166958768841.28073</v>
      </c>
      <c r="AK72">
        <f>IF(ISBLANK(Calculations!AK72),"",Calculations!AK72)</f>
        <v>160293047462.80466</v>
      </c>
      <c r="AL72">
        <f>IF(ISBLANK(Calculations!AL72),"",Calculations!AL72)</f>
        <v>153611322106.29672</v>
      </c>
      <c r="AM72">
        <f>IF(ISBLANK(Calculations!AM72),"",Calculations!AM72)</f>
        <v>146861336017.24878</v>
      </c>
      <c r="AN72">
        <f>IF(ISBLANK(Calculations!AN72),"",Calculations!AN72)</f>
        <v>140140167266.73087</v>
      </c>
      <c r="AO72">
        <f>IF(ISBLANK(Calculations!AO72),"",Calculations!AO72)</f>
        <v>133497335954.27925</v>
      </c>
      <c r="AP72">
        <f>IF(ISBLANK(Calculations!AP72),"",Calculations!AP72)</f>
        <v>127052252675.06148</v>
      </c>
      <c r="AQ72">
        <f>IF(ISBLANK(Calculations!AQ72),"",Calculations!AQ72)</f>
        <v>120880937664.86885</v>
      </c>
      <c r="AR72">
        <f>IF(ISBLANK(Calculations!AR72),"",Calculations!AR72)</f>
        <v>115057470109.58699</v>
      </c>
      <c r="AS72">
        <f>IF(ISBLANK(Calculations!AS72),"",Calculations!AS72)</f>
        <v>109585772323.98779</v>
      </c>
      <c r="AT72">
        <f>IF(ISBLANK(Calculations!AT72),"",Calculations!AT72)</f>
        <v>104527116447.00209</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0.42780435044949239</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0.42780435044949239</v>
      </c>
      <c r="L74" t="str">
        <f>IF(ISBLANK(Calculations!L74),"",Calculations!L74)</f>
        <v>RESIDENTIAL</v>
      </c>
      <c r="M74" t="str">
        <f>IF(ISBLANK(Calculations!M74),"",Calculations!M74)</f>
        <v>heating</v>
      </c>
      <c r="N74" t="str">
        <f>IF(ISBLANK(Calculations!N74),"",Calculations!N74)</f>
        <v>biomass</v>
      </c>
      <c r="O74">
        <f t="shared" si="0"/>
        <v>574541242653.66833</v>
      </c>
      <c r="P74">
        <f>IF(ISBLANK(Calculations!P74),"",Calculations!P74)</f>
        <v>574541242653.66833</v>
      </c>
      <c r="Q74">
        <f>IF(ISBLANK(Calculations!Q74),"",Calculations!Q74)</f>
        <v>574541242653.66833</v>
      </c>
      <c r="R74">
        <f>IF(ISBLANK(Calculations!R74),"",Calculations!R74)</f>
        <v>576043872699.29578</v>
      </c>
      <c r="S74">
        <f>IF(ISBLANK(Calculations!S74),"",Calculations!S74)</f>
        <v>576997269706.75757</v>
      </c>
      <c r="T74">
        <f>IF(ISBLANK(Calculations!T74),"",Calculations!T74)</f>
        <v>577800071201.23389</v>
      </c>
      <c r="U74">
        <f>IF(ISBLANK(Calculations!U74),"",Calculations!U74)</f>
        <v>578206052879.97375</v>
      </c>
      <c r="V74">
        <f>IF(ISBLANK(Calculations!V74),"",Calculations!V74)</f>
        <v>578597978276.17371</v>
      </c>
      <c r="W74">
        <f>IF(ISBLANK(Calculations!W74),"",Calculations!W74)</f>
        <v>579127460520.84949</v>
      </c>
      <c r="X74">
        <f>IF(ISBLANK(Calculations!X74),"",Calculations!X74)</f>
        <v>579608849105.26294</v>
      </c>
      <c r="Y74">
        <f>IF(ISBLANK(Calculations!Y74),"",Calculations!Y74)</f>
        <v>579963509785.86096</v>
      </c>
      <c r="Z74">
        <f>IF(ISBLANK(Calculations!Z74),"",Calculations!Z74)</f>
        <v>580256744670.21106</v>
      </c>
      <c r="AA74">
        <f>IF(ISBLANK(Calculations!AA74),"",Calculations!AA74)</f>
        <v>580834696602.43445</v>
      </c>
      <c r="AB74">
        <f>IF(ISBLANK(Calculations!AB74),"",Calculations!AB74)</f>
        <v>581562596019.99133</v>
      </c>
      <c r="AC74">
        <f>IF(ISBLANK(Calculations!AC74),"",Calculations!AC74)</f>
        <v>582332886940.42175</v>
      </c>
      <c r="AD74">
        <f>IF(ISBLANK(Calculations!AD74),"",Calculations!AD74)</f>
        <v>583524665596.44629</v>
      </c>
      <c r="AE74">
        <f>IF(ISBLANK(Calculations!AE74),"",Calculations!AE74)</f>
        <v>585202660835.12866</v>
      </c>
      <c r="AF74">
        <f>IF(ISBLANK(Calculations!AF74),"",Calculations!AF74)</f>
        <v>587239202289.35986</v>
      </c>
      <c r="AG74">
        <f>IF(ISBLANK(Calculations!AG74),"",Calculations!AG74)</f>
        <v>590040101716.34729</v>
      </c>
      <c r="AH74">
        <f>IF(ISBLANK(Calculations!AH74),"",Calculations!AH74)</f>
        <v>593220703530.1842</v>
      </c>
      <c r="AI74">
        <f>IF(ISBLANK(Calculations!AI74),"",Calculations!AI74)</f>
        <v>596804175176.41089</v>
      </c>
      <c r="AJ74">
        <f>IF(ISBLANK(Calculations!AJ74),"",Calculations!AJ74)</f>
        <v>600381427629.41809</v>
      </c>
      <c r="AK74">
        <f>IF(ISBLANK(Calculations!AK74),"",Calculations!AK74)</f>
        <v>599797342767.58118</v>
      </c>
      <c r="AL74">
        <f>IF(ISBLANK(Calculations!AL74),"",Calculations!AL74)</f>
        <v>599179023888.6322</v>
      </c>
      <c r="AM74">
        <f>IF(ISBLANK(Calculations!AM74),"",Calculations!AM74)</f>
        <v>598276566354.24597</v>
      </c>
      <c r="AN74">
        <f>IF(ISBLANK(Calculations!AN74),"",Calculations!AN74)</f>
        <v>597298319990.87964</v>
      </c>
      <c r="AO74">
        <f>IF(ISBLANK(Calculations!AO74),"",Calculations!AO74)</f>
        <v>596155573689.51733</v>
      </c>
      <c r="AP74">
        <f>IF(ISBLANK(Calculations!AP74),"",Calculations!AP74)</f>
        <v>595043059809.53223</v>
      </c>
      <c r="AQ74">
        <f>IF(ISBLANK(Calculations!AQ74),"",Calculations!AQ74)</f>
        <v>594020876302.97974</v>
      </c>
      <c r="AR74">
        <f>IF(ISBLANK(Calculations!AR74),"",Calculations!AR74)</f>
        <v>593203665104.48926</v>
      </c>
      <c r="AS74">
        <f>IF(ISBLANK(Calculations!AS74),"",Calculations!AS74)</f>
        <v>592401442594.27222</v>
      </c>
      <c r="AT74">
        <f>IF(ISBLANK(Calculations!AT74),"",Calculations!AT74)</f>
        <v>591707551099.91003</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0.42780435044949239</v>
      </c>
      <c r="L75" t="str">
        <f>IF(ISBLANK(Calculations!L75),"",Calculations!L75)</f>
        <v>RESIDENTIAL</v>
      </c>
      <c r="M75" t="str">
        <f>IF(ISBLANK(Calculations!M75),"",Calculations!M75)</f>
        <v>heating</v>
      </c>
      <c r="N75" t="str">
        <f>IF(ISBLANK(Calculations!N75),"",Calculations!N75)</f>
        <v>kerosene</v>
      </c>
      <c r="O75">
        <f t="shared" si="0"/>
        <v>3422434803.5959392</v>
      </c>
      <c r="P75">
        <f>IF(ISBLANK(Calculations!P75),"",Calculations!P75)</f>
        <v>3422434803.5959392</v>
      </c>
      <c r="Q75">
        <f>IF(ISBLANK(Calculations!Q75),"",Calculations!Q75)</f>
        <v>3422434803.5959392</v>
      </c>
      <c r="R75">
        <f>IF(ISBLANK(Calculations!R75),"",Calculations!R75)</f>
        <v>3428724617.7476921</v>
      </c>
      <c r="S75">
        <f>IF(ISBLANK(Calculations!S75),"",Calculations!S75)</f>
        <v>3435585950.168961</v>
      </c>
      <c r="T75">
        <f>IF(ISBLANK(Calculations!T75),"",Calculations!T75)</f>
        <v>3443983787.6760678</v>
      </c>
      <c r="U75">
        <f>IF(ISBLANK(Calculations!U75),"",Calculations!U75)</f>
        <v>3452260441.6312194</v>
      </c>
      <c r="V75">
        <f>IF(ISBLANK(Calculations!V75),"",Calculations!V75)</f>
        <v>3459915324.2366776</v>
      </c>
      <c r="W75">
        <f>IF(ISBLANK(Calculations!W75),"",Calculations!W75)</f>
        <v>3467600976.3672628</v>
      </c>
      <c r="X75">
        <f>IF(ISBLANK(Calculations!X75),"",Calculations!X75)</f>
        <v>3474790715.4307485</v>
      </c>
      <c r="Y75">
        <f>IF(ISBLANK(Calculations!Y75),"",Calculations!Y75)</f>
        <v>3481098806.4619398</v>
      </c>
      <c r="Z75">
        <f>IF(ISBLANK(Calculations!Z75),"",Calculations!Z75)</f>
        <v>3486829753.0765524</v>
      </c>
      <c r="AA75">
        <f>IF(ISBLANK(Calculations!AA75),"",Calculations!AA75)</f>
        <v>3493084799.0452361</v>
      </c>
      <c r="AB75">
        <f>IF(ISBLANK(Calculations!AB75),"",Calculations!AB75)</f>
        <v>3498965783.0433102</v>
      </c>
      <c r="AC75">
        <f>IF(ISBLANK(Calculations!AC75),"",Calculations!AC75)</f>
        <v>3503884501.7028165</v>
      </c>
      <c r="AD75">
        <f>IF(ISBLANK(Calculations!AD75),"",Calculations!AD75)</f>
        <v>3509656891.3069229</v>
      </c>
      <c r="AE75">
        <f>IF(ISBLANK(Calculations!AE75),"",Calculations!AE75)</f>
        <v>3515880019.7835202</v>
      </c>
      <c r="AF75">
        <f>IF(ISBLANK(Calculations!AF75),"",Calculations!AF75)</f>
        <v>3522294660.9823513</v>
      </c>
      <c r="AG75">
        <f>IF(ISBLANK(Calculations!AG75),"",Calculations!AG75)</f>
        <v>3529705072.2167559</v>
      </c>
      <c r="AH75">
        <f>IF(ISBLANK(Calculations!AH75),"",Calculations!AH75)</f>
        <v>3537152525.2558589</v>
      </c>
      <c r="AI75">
        <f>IF(ISBLANK(Calculations!AI75),"",Calculations!AI75)</f>
        <v>3545649430.6847138</v>
      </c>
      <c r="AJ75">
        <f>IF(ISBLANK(Calculations!AJ75),"",Calculations!AJ75)</f>
        <v>3554095414.121511</v>
      </c>
      <c r="AK75">
        <f>IF(ISBLANK(Calculations!AK75),"",Calculations!AK75)</f>
        <v>3559073645.4256139</v>
      </c>
      <c r="AL75">
        <f>IF(ISBLANK(Calculations!AL75),"",Calculations!AL75)</f>
        <v>3564400717.9798808</v>
      </c>
      <c r="AM75">
        <f>IF(ISBLANK(Calculations!AM75),"",Calculations!AM75)</f>
        <v>3568987977.4126577</v>
      </c>
      <c r="AN75">
        <f>IF(ISBLANK(Calculations!AN75),"",Calculations!AN75)</f>
        <v>3573968701.535604</v>
      </c>
      <c r="AO75">
        <f>IF(ISBLANK(Calculations!AO75),"",Calculations!AO75)</f>
        <v>3578284497.1086392</v>
      </c>
      <c r="AP75">
        <f>IF(ISBLANK(Calculations!AP75),"",Calculations!AP75)</f>
        <v>3582529310.0543308</v>
      </c>
      <c r="AQ75">
        <f>IF(ISBLANK(Calculations!AQ75),"",Calculations!AQ75)</f>
        <v>3586726972.9330535</v>
      </c>
      <c r="AR75">
        <f>IF(ISBLANK(Calculations!AR75),"",Calculations!AR75)</f>
        <v>3591463041.572329</v>
      </c>
      <c r="AS75">
        <f>IF(ISBLANK(Calculations!AS75),"",Calculations!AS75)</f>
        <v>3595660198.1108584</v>
      </c>
      <c r="AT75">
        <f>IF(ISBLANK(Calculations!AT75),"",Calculations!AT75)</f>
        <v>3599892005.4689064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0.42780435044949239</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0.88144066225952278</v>
      </c>
      <c r="K77">
        <f>IF(ISBLANK(Calculations!K77),"",Calculations!K77)</f>
        <v>0.42780435044949239</v>
      </c>
      <c r="L77" t="str">
        <f>IF(ISBLANK(Calculations!L77),"",Calculations!L77)</f>
        <v>RESIDENTIAL</v>
      </c>
      <c r="M77" t="str">
        <f>IF(ISBLANK(Calculations!M77),"",Calculations!M77)</f>
        <v>heating</v>
      </c>
      <c r="N77" t="str">
        <f>IF(ISBLANK(Calculations!N77),"",Calculations!N77)</f>
        <v>LPG propane or butane</v>
      </c>
      <c r="O77">
        <f t="shared" si="0"/>
        <v>1624855602253.9331</v>
      </c>
      <c r="P77">
        <f>IF(ISBLANK(Calculations!P77),"",Calculations!P77)</f>
        <v>1624855602253.9331</v>
      </c>
      <c r="Q77">
        <f>IF(ISBLANK(Calculations!Q77),"",Calculations!Q77)</f>
        <v>1624855602253.9331</v>
      </c>
      <c r="R77">
        <f>IF(ISBLANK(Calculations!R77),"",Calculations!R77)</f>
        <v>1633359755101.7708</v>
      </c>
      <c r="S77">
        <f>IF(ISBLANK(Calculations!S77),"",Calculations!S77)</f>
        <v>1640815653701.1394</v>
      </c>
      <c r="T77">
        <f>IF(ISBLANK(Calculations!T77),"",Calculations!T77)</f>
        <v>1648607322195.3926</v>
      </c>
      <c r="U77">
        <f>IF(ISBLANK(Calculations!U77),"",Calculations!U77)</f>
        <v>1655931373073.9739</v>
      </c>
      <c r="V77">
        <f>IF(ISBLANK(Calculations!V77),"",Calculations!V77)</f>
        <v>1664168549055.4861</v>
      </c>
      <c r="W77">
        <f>IF(ISBLANK(Calculations!W77),"",Calculations!W77)</f>
        <v>1673890150052.4287</v>
      </c>
      <c r="X77">
        <f>IF(ISBLANK(Calculations!X77),"",Calculations!X77)</f>
        <v>1684432747432.3169</v>
      </c>
      <c r="Y77">
        <f>IF(ISBLANK(Calculations!Y77),"",Calculations!Y77)</f>
        <v>1695659650117.6934</v>
      </c>
      <c r="Z77">
        <f>IF(ISBLANK(Calculations!Z77),"",Calculations!Z77)</f>
        <v>1707545207088.4067</v>
      </c>
      <c r="AA77">
        <f>IF(ISBLANK(Calculations!AA77),"",Calculations!AA77)</f>
        <v>1720511092542.4734</v>
      </c>
      <c r="AB77">
        <f>IF(ISBLANK(Calculations!AB77),"",Calculations!AB77)</f>
        <v>1733445404601.6887</v>
      </c>
      <c r="AC77">
        <f>IF(ISBLANK(Calculations!AC77),"",Calculations!AC77)</f>
        <v>1745640087201.4072</v>
      </c>
      <c r="AD77">
        <f>IF(ISBLANK(Calculations!AD77),"",Calculations!AD77)</f>
        <v>1757628694798.3201</v>
      </c>
      <c r="AE77">
        <f>IF(ISBLANK(Calculations!AE77),"",Calculations!AE77)</f>
        <v>1769140692801.1025</v>
      </c>
      <c r="AF77">
        <f>IF(ISBLANK(Calculations!AF77),"",Calculations!AF77)</f>
        <v>1779146946593.8894</v>
      </c>
      <c r="AG77">
        <f>IF(ISBLANK(Calculations!AG77),"",Calculations!AG77)</f>
        <v>1789345160393.4973</v>
      </c>
      <c r="AH77">
        <f>IF(ISBLANK(Calculations!AH77),"",Calculations!AH77)</f>
        <v>1799015132370.0522</v>
      </c>
      <c r="AI77">
        <f>IF(ISBLANK(Calculations!AI77),"",Calculations!AI77)</f>
        <v>1809172460279.5598</v>
      </c>
      <c r="AJ77">
        <f>IF(ISBLANK(Calculations!AJ77),"",Calculations!AJ77)</f>
        <v>1819303668278.9685</v>
      </c>
      <c r="AK77">
        <f>IF(ISBLANK(Calculations!AK77),"",Calculations!AK77)</f>
        <v>1815132308544.1704</v>
      </c>
      <c r="AL77">
        <f>IF(ISBLANK(Calculations!AL77),"",Calculations!AL77)</f>
        <v>1811862187909.585</v>
      </c>
      <c r="AM77">
        <f>IF(ISBLANK(Calculations!AM77),"",Calculations!AM77)</f>
        <v>1808955814928.106</v>
      </c>
      <c r="AN77">
        <f>IF(ISBLANK(Calculations!AN77),"",Calculations!AN77)</f>
        <v>1806948040928.0935</v>
      </c>
      <c r="AO77">
        <f>IF(ISBLANK(Calculations!AO77),"",Calculations!AO77)</f>
        <v>1805197684381.6411</v>
      </c>
      <c r="AP77">
        <f>IF(ISBLANK(Calculations!AP77),"",Calculations!AP77)</f>
        <v>1803869612820.9341</v>
      </c>
      <c r="AQ77">
        <f>IF(ISBLANK(Calculations!AQ77),"",Calculations!AQ77)</f>
        <v>1802839288644.6277</v>
      </c>
      <c r="AR77">
        <f>IF(ISBLANK(Calculations!AR77),"",Calculations!AR77)</f>
        <v>1802272889099.311</v>
      </c>
      <c r="AS77">
        <f>IF(ISBLANK(Calculations!AS77),"",Calculations!AS77)</f>
        <v>1801514063749.3232</v>
      </c>
      <c r="AT77">
        <f>IF(ISBLANK(Calculations!AT77),"",Calculations!AT77)</f>
        <v>1800773849750.8538</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0.42780435044949239</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6.8219998270902069E-2</v>
      </c>
      <c r="K82">
        <f>IF(ISBLANK(Calculations!K82),"",Calculations!K82)</f>
        <v>0.42780435044949239</v>
      </c>
      <c r="L82" t="str">
        <f>IF(ISBLANK(Calculations!L82),"",Calculations!L82)</f>
        <v>RESIDENTIAL</v>
      </c>
      <c r="M82" t="str">
        <f>IF(ISBLANK(Calculations!M82),"",Calculations!M82)</f>
        <v>cooling</v>
      </c>
      <c r="N82" t="str">
        <f>IF(ISBLANK(Calculations!N82),"",Calculations!N82)</f>
        <v>electricity</v>
      </c>
      <c r="O82">
        <f t="shared" ref="O82:O145" si="1">P82</f>
        <v>502227674222.07825</v>
      </c>
      <c r="P82">
        <f>IF(ISBLANK(Calculations!P82),"",Calculations!P82)-(SUMIFS(BDEQ!B:B,BDEQ!$AG:$AG,About!$B$2,BDEQ!$AH:$AH,$I82)*BDEQ!$C$2*$J82*$K82)</f>
        <v>502227674222.07825</v>
      </c>
      <c r="Q82">
        <f>IF(ISBLANK(Calculations!Q82),"",Calculations!Q82)-(SUMIFS(BDEQ!C:C,BDEQ!$AG:$AG,About!$B$2,BDEQ!$AH:$AH,$I82)*BDEQ!$C$2*$J82*$K82)</f>
        <v>502227674222.07825</v>
      </c>
      <c r="R82">
        <f>IF(ISBLANK(Calculations!R82),"",Calculations!R82)-(SUMIFS(BDEQ!D:D,BDEQ!$AG:$AG,About!$B$2,BDEQ!$AH:$AH,$I82)*BDEQ!$C$2*$J82*$K82)</f>
        <v>489255058108.23553</v>
      </c>
      <c r="S82" s="99">
        <f>IF(ISBLANK(Calculations!S82),"",Calculations!S82 + ('IRA Buildings Changes'!$C$39/($AB$81-$R$81)*(S81-$R$81)))-(SUMIFS(BDEQ!E:E,BDEQ!$AG:$AG,About!$B$2,BDEQ!$AH:$AH,$I82)*BDEQ!$C$2*$J82*$K82)</f>
        <v>520540210921.15582</v>
      </c>
      <c r="T82" s="99">
        <f>IF(ISBLANK(Calculations!T82),"",Calculations!T82 + ('IRA Buildings Changes'!$C$39/($AB$81-$R$81)*(T81-$R$81)))-(SUMIFS(BDEQ!F:F,BDEQ!$AG:$AG,About!$B$2,BDEQ!$AH:$AH,$I82)*BDEQ!$C$2*$J82*$K82)</f>
        <v>553018553448.29968</v>
      </c>
      <c r="U82" s="99">
        <f>IF(ISBLANK(Calculations!U82),"",Calculations!U82 + ('IRA Buildings Changes'!$C$39/($AB$81-$R$81)*(U81-$R$81)))-(SUMIFS(BDEQ!G:G,BDEQ!$AG:$AG,About!$B$2,BDEQ!$AH:$AH,$I82)*BDEQ!$C$2*$J82*$K82)</f>
        <v>586828112014.69006</v>
      </c>
      <c r="V82" s="99">
        <f>IF(ISBLANK(Calculations!V82),"",Calculations!V82 + ('IRA Buildings Changes'!$C$39/($AB$81-$R$81)*(V81-$R$81)))-(SUMIFS(BDEQ!H:H,BDEQ!$AG:$AG,About!$B$2,BDEQ!$AH:$AH,$I82)*BDEQ!$C$2*$J82*$K82)</f>
        <v>622108424933.6886</v>
      </c>
      <c r="W82" s="99">
        <f>IF(ISBLANK(Calculations!W82),"",Calculations!W82 + ('IRA Buildings Changes'!$C$39/($AB$81-$R$81)*(W81-$R$81)))-(SUMIFS(BDEQ!I:I,BDEQ!$AG:$AG,About!$B$2,BDEQ!$AH:$AH,$I82)*BDEQ!$C$2*$J82*$K82)</f>
        <v>658417797751.12427</v>
      </c>
      <c r="X82" s="99">
        <f>IF(ISBLANK(Calculations!X82),"",Calculations!X82 + ('IRA Buildings Changes'!$C$39/($AB$81-$R$81)*(X81-$R$81)))-(SUMIFS(BDEQ!J:J,BDEQ!$AG:$AG,About!$B$2,BDEQ!$AH:$AH,$I82)*BDEQ!$C$2*$J82*$K82)</f>
        <v>696578442635.74829</v>
      </c>
      <c r="Y82" s="99">
        <f>IF(ISBLANK(Calculations!Y82),"",Calculations!Y82 + ('IRA Buildings Changes'!$C$39/($AB$81-$R$81)*(Y81-$R$81)))-(SUMIFS(BDEQ!K:K,BDEQ!$AG:$AG,About!$B$2,BDEQ!$AH:$AH,$I82)*BDEQ!$C$2*$J82*$K82)</f>
        <v>735975867220.02393</v>
      </c>
      <c r="Z82" s="99">
        <f>IF(ISBLANK(Calculations!Z82),"",Calculations!Z82 + ('IRA Buildings Changes'!$C$39/($AB$81-$R$81)*(Z81-$R$81)))-(SUMIFS(BDEQ!L:L,BDEQ!$AG:$AG,About!$B$2,BDEQ!$AH:$AH,$I82)*BDEQ!$C$2*$J82*$K82)</f>
        <v>776394699088.79041</v>
      </c>
      <c r="AA82" s="99">
        <f>IF(ISBLANK(Calculations!AA82),"",Calculations!AA82 + ('IRA Buildings Changes'!$C$39/($AB$81-$R$81)*(AA81-$R$81)))-(SUMIFS(BDEQ!M:M,BDEQ!$AG:$AG,About!$B$2,BDEQ!$AH:$AH,$I82)*BDEQ!$C$2*$J82*$K82)</f>
        <v>817630377099.04138</v>
      </c>
      <c r="AB82" s="98">
        <f>IF(ISBLANK(Calculations!AB82),"",Calculations!AB82 + 'IRA Buildings Changes'!C39)-(SUMIFS(BDEQ!N:N,BDEQ!$AG:$AG,About!$B$2,BDEQ!$AH:$AH,$I82)*BDEQ!$C$2*$J82*$K82)</f>
        <v>859480384222.38086</v>
      </c>
      <c r="AC82" s="99">
        <f>IF(ISBLANK(Calculations!AC82),"",Calculations!AC82  + 'IRA Buildings Changes'!$C$39)-(SUMIFS(BDEQ!O:O,BDEQ!$AG:$AG,About!$B$2,BDEQ!$AH:$AH,$I82)*BDEQ!$C$2*$J82*$K82)</f>
        <v>858531585314.54883</v>
      </c>
      <c r="AD82" s="99">
        <f>IF(ISBLANK(Calculations!AD82),"",Calculations!AD82  + 'IRA Buildings Changes'!$C$39)-(SUMIFS(BDEQ!P:P,BDEQ!$AG:$AG,About!$B$2,BDEQ!$AH:$AH,$I82)*BDEQ!$C$2*$J82*$K82)</f>
        <v>857883572675.98083</v>
      </c>
      <c r="AE82" s="99">
        <f>IF(ISBLANK(Calculations!AE82),"",Calculations!AE82  + 'IRA Buildings Changes'!$C$39)-(SUMIFS(BDEQ!Q:Q,BDEQ!$AG:$AG,About!$B$2,BDEQ!$AH:$AH,$I82)*BDEQ!$C$2*$J82*$K82)</f>
        <v>857454847996.87622</v>
      </c>
      <c r="AF82" s="99">
        <f>IF(ISBLANK(Calculations!AF82),"",Calculations!AF82  + 'IRA Buildings Changes'!$C$39)-(SUMIFS(BDEQ!R:R,BDEQ!$AG:$AG,About!$B$2,BDEQ!$AH:$AH,$I82)*BDEQ!$C$2*$J82*$K82)</f>
        <v>857191182680.44983</v>
      </c>
      <c r="AG82" s="99">
        <f>IF(ISBLANK(Calculations!AG82),"",Calculations!AG82  + 'IRA Buildings Changes'!$C$39)-(SUMIFS(BDEQ!S:S,BDEQ!$AG:$AG,About!$B$2,BDEQ!$AH:$AH,$I82)*BDEQ!$C$2*$J82*$K82)</f>
        <v>857061919006.59668</v>
      </c>
      <c r="AH82" s="99">
        <f>IF(ISBLANK(Calculations!AH82),"",Calculations!AH82  + 'IRA Buildings Changes'!$C$39)-(SUMIFS(BDEQ!T:T,BDEQ!$AG:$AG,About!$B$2,BDEQ!$AH:$AH,$I82)*BDEQ!$C$2*$J82*$K82)</f>
        <v>857039058415.12305</v>
      </c>
      <c r="AI82" s="99">
        <f>IF(ISBLANK(Calculations!AI82),"",Calculations!AI82  + 'IRA Buildings Changes'!$C$39)-(SUMIFS(BDEQ!U:U,BDEQ!$AG:$AG,About!$B$2,BDEQ!$AH:$AH,$I82)*BDEQ!$C$2*$J82*$K82)</f>
        <v>857100496901.32446</v>
      </c>
      <c r="AJ82" s="99">
        <f>IF(ISBLANK(Calculations!AJ82),"",Calculations!AJ82  + 'IRA Buildings Changes'!$C$39)-(SUMIFS(BDEQ!V:V,BDEQ!$AG:$AG,About!$B$2,BDEQ!$AH:$AH,$I82)*BDEQ!$C$2*$J82*$K82)</f>
        <v>857231590132.18848</v>
      </c>
      <c r="AK82" s="99">
        <f>IF(ISBLANK(Calculations!AK82),"",Calculations!AK82  + 'IRA Buildings Changes'!$C$39)-(SUMIFS(BDEQ!W:W,BDEQ!$AG:$AG,About!$B$2,BDEQ!$AH:$AH,$I82)*BDEQ!$C$2*$J82*$K82)</f>
        <v>857463034843.08508</v>
      </c>
      <c r="AL82" s="99">
        <f>IF(ISBLANK(Calculations!AL82),"",Calculations!AL82  + 'IRA Buildings Changes'!$C$39)-(SUMIFS(BDEQ!X:X,BDEQ!$AG:$AG,About!$B$2,BDEQ!$AH:$AH,$I82)*BDEQ!$C$2*$J82*$K82)</f>
        <v>857739891068.17078</v>
      </c>
      <c r="AM82" s="99">
        <f>IF(ISBLANK(Calculations!AM82),"",Calculations!AM82  + 'IRA Buildings Changes'!$C$39)-(SUMIFS(BDEQ!Y:Y,BDEQ!$AG:$AG,About!$B$2,BDEQ!$AH:$AH,$I82)*BDEQ!$C$2*$J82*$K82)</f>
        <v>858061837142.01245</v>
      </c>
      <c r="AN82" s="99">
        <f>IF(ISBLANK(Calculations!AN82),"",Calculations!AN82  + 'IRA Buildings Changes'!$C$39)-(SUMIFS(BDEQ!Z:Z,BDEQ!$AG:$AG,About!$B$2,BDEQ!$AH:$AH,$I82)*BDEQ!$C$2*$J82*$K82)</f>
        <v>858426021054.56348</v>
      </c>
      <c r="AO82" s="99">
        <f>IF(ISBLANK(Calculations!AO82),"",Calculations!AO82  + 'IRA Buildings Changes'!$C$39)-(SUMIFS(BDEQ!AA:AA,BDEQ!$AG:$AG,About!$B$2,BDEQ!$AH:$AH,$I82)*BDEQ!$C$2*$J82*$K82)</f>
        <v>858823163473.32056</v>
      </c>
      <c r="AP82" s="99">
        <f>IF(ISBLANK(Calculations!AP82),"",Calculations!AP82  + 'IRA Buildings Changes'!$C$39)-(SUMIFS(BDEQ!AB:AB,BDEQ!$AG:$AG,About!$B$2,BDEQ!$AH:$AH,$I82)*BDEQ!$C$2*$J82*$K82)</f>
        <v>859248506359.79492</v>
      </c>
      <c r="AQ82" s="99">
        <f>IF(ISBLANK(Calculations!AQ82),"",Calculations!AQ82  + 'IRA Buildings Changes'!$C$39)-(SUMIFS(BDEQ!AC:AC,BDEQ!$AG:$AG,About!$B$2,BDEQ!$AH:$AH,$I82)*BDEQ!$C$2*$J82*$K82)</f>
        <v>859700816799.13855</v>
      </c>
      <c r="AR82" s="99">
        <f>IF(ISBLANK(Calculations!AR82),"",Calculations!AR82  + 'IRA Buildings Changes'!$C$39)-(SUMIFS(BDEQ!AD:AD,BDEQ!$AG:$AG,About!$B$2,BDEQ!$AH:$AH,$I82)*BDEQ!$C$2*$J82*$K82)</f>
        <v>860169970542.56201</v>
      </c>
      <c r="AS82" s="99">
        <f>IF(ISBLANK(Calculations!AS82),"",Calculations!AS82  + 'IRA Buildings Changes'!$C$39)-(SUMIFS(BDEQ!AE:AE,BDEQ!$AG:$AG,About!$B$2,BDEQ!$AH:$AH,$I82)*BDEQ!$C$2*$J82*$K82)</f>
        <v>860652956993.03564</v>
      </c>
      <c r="AT82" s="99">
        <f>IF(ISBLANK(Calculations!AT82),"",Calculations!AT82  + 'IRA Buildings Changes'!$C$39)-(SUMIFS(BDEQ!AF:AF,BDEQ!$AG:$AG,About!$B$2,BDEQ!$AH:$AH,$I82)*BDEQ!$C$2*$J82*$K82)</f>
        <v>861149155405.44885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0.42780435044949239</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0.42780435044949239</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0.42780435044949239</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0.42780435044949239</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0.42780435044949239</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0.42780435044949239</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0.42780435044949239</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0.42780435044949239</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0.42780435044949239</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5.3699008889855654E-2</v>
      </c>
      <c r="K95">
        <f>IF(ISBLANK(Calculations!K95),"",Calculations!K95)</f>
        <v>0.42780435044949239</v>
      </c>
      <c r="L95" t="str">
        <f>IF(ISBLANK(Calculations!L95),"",Calculations!L95)</f>
        <v>RESIDENTIAL</v>
      </c>
      <c r="M95" t="str">
        <f>IF(ISBLANK(Calculations!M95),"",Calculations!M95)</f>
        <v>lighting</v>
      </c>
      <c r="N95" t="str">
        <f>IF(ISBLANK(Calculations!N95),"",Calculations!N95)</f>
        <v>electricity</v>
      </c>
      <c r="O95">
        <f t="shared" si="1"/>
        <v>395325843247.43488</v>
      </c>
      <c r="P95">
        <f>IF(ISBLANK(Calculations!P95),"",Calculations!P95)-(SUMIFS(BDEQ!B:B,BDEQ!$AG:$AG,About!$B$2,BDEQ!$AH:$AH,$I95)*BDEQ!$C$2*$J95*$K95)</f>
        <v>395325843247.43488</v>
      </c>
      <c r="Q95">
        <f>IF(ISBLANK(Calculations!Q95),"",Calculations!Q95)-(SUMIFS(BDEQ!C:C,BDEQ!$AG:$AG,About!$B$2,BDEQ!$AH:$AH,$I95)*BDEQ!$C$2*$J95*$K95)</f>
        <v>395325843247.43488</v>
      </c>
      <c r="R95">
        <f>IF(ISBLANK(Calculations!R95),"",Calculations!R95)-(SUMIFS(BDEQ!D:D,BDEQ!$AG:$AG,About!$B$2,BDEQ!$AH:$AH,$I95)*BDEQ!$C$2*$J95*$K95)</f>
        <v>392347284506.09747</v>
      </c>
      <c r="S95">
        <f>IF(ISBLANK(Calculations!S95),"",Calculations!S95)-(SUMIFS(BDEQ!E:E,BDEQ!$AG:$AG,About!$B$2,BDEQ!$AH:$AH,$I95)*BDEQ!$C$2*$J95*$K95)</f>
        <v>389462125686.97516</v>
      </c>
      <c r="T95">
        <f>IF(ISBLANK(Calculations!T95),"",Calculations!T95)-(SUMIFS(BDEQ!F:F,BDEQ!$AG:$AG,About!$B$2,BDEQ!$AH:$AH,$I95)*BDEQ!$C$2*$J95*$K95)</f>
        <v>387034496576.26093</v>
      </c>
      <c r="U95">
        <f>IF(ISBLANK(Calculations!U95),"",Calculations!U95)-(SUMIFS(BDEQ!G:G,BDEQ!$AG:$AG,About!$B$2,BDEQ!$AH:$AH,$I95)*BDEQ!$C$2*$J95*$K95)</f>
        <v>385675504371.79712</v>
      </c>
      <c r="V95">
        <f>IF(ISBLANK(Calculations!V95),"",Calculations!V95)-(SUMIFS(BDEQ!H:H,BDEQ!$AG:$AG,About!$B$2,BDEQ!$AH:$AH,$I95)*BDEQ!$C$2*$J95*$K95)</f>
        <v>385527085476.74988</v>
      </c>
      <c r="W95">
        <f>IF(ISBLANK(Calculations!W95),"",Calculations!W95)-(SUMIFS(BDEQ!I:I,BDEQ!$AG:$AG,About!$B$2,BDEQ!$AH:$AH,$I95)*BDEQ!$C$2*$J95*$K95)</f>
        <v>385784580356.64282</v>
      </c>
      <c r="X95">
        <f>IF(ISBLANK(Calculations!X95),"",Calculations!X95)-(SUMIFS(BDEQ!J:J,BDEQ!$AG:$AG,About!$B$2,BDEQ!$AH:$AH,$I95)*BDEQ!$C$2*$J95*$K95)</f>
        <v>386065974095.18707</v>
      </c>
      <c r="Y95">
        <f>IF(ISBLANK(Calculations!Y95),"",Calculations!Y95)-(SUMIFS(BDEQ!K:K,BDEQ!$AG:$AG,About!$B$2,BDEQ!$AH:$AH,$I95)*BDEQ!$C$2*$J95*$K95)</f>
        <v>386391812182.51349</v>
      </c>
      <c r="Z95">
        <f>IF(ISBLANK(Calculations!Z95),"",Calculations!Z95)-(SUMIFS(BDEQ!L:L,BDEQ!$AG:$AG,About!$B$2,BDEQ!$AH:$AH,$I95)*BDEQ!$C$2*$J95*$K95)</f>
        <v>386971580959.776</v>
      </c>
      <c r="AA95">
        <f>IF(ISBLANK(Calculations!AA95),"",Calculations!AA95)-(SUMIFS(BDEQ!M:M,BDEQ!$AG:$AG,About!$B$2,BDEQ!$AH:$AH,$I95)*BDEQ!$C$2*$J95*$K95)</f>
        <v>388112256509.70428</v>
      </c>
      <c r="AB95">
        <f>IF(ISBLANK(Calculations!AB95),"",Calculations!AB95)-(SUMIFS(BDEQ!N:N,BDEQ!$AG:$AG,About!$B$2,BDEQ!$AH:$AH,$I95)*BDEQ!$C$2*$J95*$K95)</f>
        <v>389770629627.49463</v>
      </c>
      <c r="AC95">
        <f>IF(ISBLANK(Calculations!AC95),"",Calculations!AC95)-(SUMIFS(BDEQ!O:O,BDEQ!$AG:$AG,About!$B$2,BDEQ!$AH:$AH,$I95)*BDEQ!$C$2*$J95*$K95)</f>
        <v>391773024111.58588</v>
      </c>
      <c r="AD95">
        <f>IF(ISBLANK(Calculations!AD95),"",Calculations!AD95)-(SUMIFS(BDEQ!P:P,BDEQ!$AG:$AG,About!$B$2,BDEQ!$AH:$AH,$I95)*BDEQ!$C$2*$J95*$K95)</f>
        <v>393983495284.44946</v>
      </c>
      <c r="AE95">
        <f>IF(ISBLANK(Calculations!AE95),"",Calculations!AE95)-(SUMIFS(BDEQ!Q:Q,BDEQ!$AG:$AG,About!$B$2,BDEQ!$AH:$AH,$I95)*BDEQ!$C$2*$J95*$K95)</f>
        <v>395975250326.46667</v>
      </c>
      <c r="AF95">
        <f>IF(ISBLANK(Calculations!AF95),"",Calculations!AF95)-(SUMIFS(BDEQ!R:R,BDEQ!$AG:$AG,About!$B$2,BDEQ!$AH:$AH,$I95)*BDEQ!$C$2*$J95*$K95)</f>
        <v>397255107969.19818</v>
      </c>
      <c r="AG95">
        <f>IF(ISBLANK(Calculations!AG95),"",Calculations!AG95)-(SUMIFS(BDEQ!S:S,BDEQ!$AG:$AG,About!$B$2,BDEQ!$AH:$AH,$I95)*BDEQ!$C$2*$J95*$K95)</f>
        <v>398324156697.91644</v>
      </c>
      <c r="AH95">
        <f>IF(ISBLANK(Calculations!AH95),"",Calculations!AH95)-(SUMIFS(BDEQ!T:T,BDEQ!$AG:$AG,About!$B$2,BDEQ!$AH:$AH,$I95)*BDEQ!$C$2*$J95*$K95)</f>
        <v>399264066221.45215</v>
      </c>
      <c r="AI95">
        <f>IF(ISBLANK(Calculations!AI95),"",Calculations!AI95)-(SUMIFS(BDEQ!U:U,BDEQ!$AG:$AG,About!$B$2,BDEQ!$AH:$AH,$I95)*BDEQ!$C$2*$J95*$K95)</f>
        <v>400115095854.50983</v>
      </c>
      <c r="AJ95">
        <f>IF(ISBLANK(Calculations!AJ95),"",Calculations!AJ95)-(SUMIFS(BDEQ!V:V,BDEQ!$AG:$AG,About!$B$2,BDEQ!$AH:$AH,$I95)*BDEQ!$C$2*$J95*$K95)</f>
        <v>400900941738.68109</v>
      </c>
      <c r="AK95">
        <f>IF(ISBLANK(Calculations!AK95),"",Calculations!AK95)-(SUMIFS(BDEQ!W:W,BDEQ!$AG:$AG,About!$B$2,BDEQ!$AH:$AH,$I95)*BDEQ!$C$2*$J95*$K95)</f>
        <v>400047302329.6087</v>
      </c>
      <c r="AL95">
        <f>IF(ISBLANK(Calculations!AL95),"",Calculations!AL95)-(SUMIFS(BDEQ!X:X,BDEQ!$AG:$AG,About!$B$2,BDEQ!$AH:$AH,$I95)*BDEQ!$C$2*$J95*$K95)</f>
        <v>399282226969.45892</v>
      </c>
      <c r="AM95">
        <f>IF(ISBLANK(Calculations!AM95),"",Calculations!AM95)-(SUMIFS(BDEQ!Y:Y,BDEQ!$AG:$AG,About!$B$2,BDEQ!$AH:$AH,$I95)*BDEQ!$C$2*$J95*$K95)</f>
        <v>398643650036.34448</v>
      </c>
      <c r="AN95">
        <f>IF(ISBLANK(Calculations!AN95),"",Calculations!AN95)-(SUMIFS(BDEQ!Z:Z,BDEQ!$AG:$AG,About!$B$2,BDEQ!$AH:$AH,$I95)*BDEQ!$C$2*$J95*$K95)</f>
        <v>398161039959.27094</v>
      </c>
      <c r="AO95">
        <f>IF(ISBLANK(Calculations!AO95),"",Calculations!AO95)-(SUMIFS(BDEQ!AA:AA,BDEQ!$AG:$AG,About!$B$2,BDEQ!$AH:$AH,$I95)*BDEQ!$C$2*$J95*$K95)</f>
        <v>397826791172.51135</v>
      </c>
      <c r="AP95">
        <f>IF(ISBLANK(Calculations!AP95),"",Calculations!AP95)-(SUMIFS(BDEQ!AB:AB,BDEQ!$AG:$AG,About!$B$2,BDEQ!$AH:$AH,$I95)*BDEQ!$C$2*$J95*$K95)</f>
        <v>397625273015.82074</v>
      </c>
      <c r="AQ95">
        <f>IF(ISBLANK(Calculations!AQ95),"",Calculations!AQ95)-(SUMIFS(BDEQ!AC:AC,BDEQ!$AG:$AG,About!$B$2,BDEQ!$AH:$AH,$I95)*BDEQ!$C$2*$J95*$K95)</f>
        <v>397534037477.73358</v>
      </c>
      <c r="AR95">
        <f>IF(ISBLANK(Calculations!AR95),"",Calculations!AR95)-(SUMIFS(BDEQ!AD:AD,BDEQ!$AG:$AG,About!$B$2,BDEQ!$AH:$AH,$I95)*BDEQ!$C$2*$J95*$K95)</f>
        <v>397522930699.03131</v>
      </c>
      <c r="AS95">
        <f>IF(ISBLANK(Calculations!AS95),"",Calculations!AS95)-(SUMIFS(BDEQ!AE:AE,BDEQ!$AG:$AG,About!$B$2,BDEQ!$AH:$AH,$I95)*BDEQ!$C$2*$J95*$K95)</f>
        <v>397578080429.84387</v>
      </c>
      <c r="AT95">
        <f>IF(ISBLANK(Calculations!AT95),"",Calculations!AT95)-(SUMIFS(BDEQ!AF:AF,BDEQ!$AG:$AG,About!$B$2,BDEQ!$AH:$AH,$I95)*BDEQ!$C$2*$J95*$K95)</f>
        <v>397694515873.75208</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0.42780435044949239</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0.42780435044949239</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0.42780435044949239</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0.42780435044949239</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0.42780435044949239</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0.42780435044949239</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0.42780435044949239</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0.42780435044949239</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0.42780435044949239</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0.27643981117397043</v>
      </c>
      <c r="K108">
        <f>IF(ISBLANK(Calculations!K108),"",Calculations!K108)</f>
        <v>0.42780435044949239</v>
      </c>
      <c r="L108" t="str">
        <f>IF(ISBLANK(Calculations!L108),"",Calculations!L108)</f>
        <v>RESIDENTIAL</v>
      </c>
      <c r="M108" t="str">
        <f>IF(ISBLANK(Calculations!M108),"",Calculations!M108)</f>
        <v>appl</v>
      </c>
      <c r="N108" t="str">
        <f>IF(ISBLANK(Calculations!N108),"",Calculations!N108)</f>
        <v>electricity</v>
      </c>
      <c r="O108">
        <f t="shared" si="1"/>
        <v>2035117662668.0063</v>
      </c>
      <c r="P108">
        <f>IF(ISBLANK(Calculations!P108),"",Calculations!P108)-(SUMIFS(BDEQ!B:B,BDEQ!$AG:$AG,About!$B$2,BDEQ!$AH:$AH,$I108)*BDEQ!$C$2*$J108*$K108)</f>
        <v>2035117662668.0063</v>
      </c>
      <c r="Q108">
        <f>IF(ISBLANK(Calculations!Q108),"",Calculations!Q108)-(SUMIFS(BDEQ!C:C,BDEQ!$AG:$AG,About!$B$2,BDEQ!$AH:$AH,$I108)*BDEQ!$C$2*$J108*$K108)</f>
        <v>2035117662668.0063</v>
      </c>
      <c r="R108">
        <f>IF(ISBLANK(Calculations!R108),"",Calculations!R108)-(SUMIFS(BDEQ!D:D,BDEQ!$AG:$AG,About!$B$2,BDEQ!$AH:$AH,$I108)*BDEQ!$C$2*$J108*$K108)</f>
        <v>2021707531220.5876</v>
      </c>
      <c r="S108">
        <f>IF(ISBLANK(Calculations!S108),"",Calculations!S108)-(SUMIFS(BDEQ!E:E,BDEQ!$AG:$AG,About!$B$2,BDEQ!$AH:$AH,$I108)*BDEQ!$C$2*$J108*$K108)</f>
        <v>2008304000882.4177</v>
      </c>
      <c r="T108">
        <f>IF(ISBLANK(Calculations!T108),"",Calculations!T108)-(SUMIFS(BDEQ!F:F,BDEQ!$AG:$AG,About!$B$2,BDEQ!$AH:$AH,$I108)*BDEQ!$C$2*$J108*$K108)</f>
        <v>1995545001149.9062</v>
      </c>
      <c r="U108">
        <f>IF(ISBLANK(Calculations!U108),"",Calculations!U108)-(SUMIFS(BDEQ!G:G,BDEQ!$AG:$AG,About!$B$2,BDEQ!$AH:$AH,$I108)*BDEQ!$C$2*$J108*$K108)</f>
        <v>1984122990775.6343</v>
      </c>
      <c r="V108">
        <f>IF(ISBLANK(Calculations!V108),"",Calculations!V108)-(SUMIFS(BDEQ!H:H,BDEQ!$AG:$AG,About!$B$2,BDEQ!$AH:$AH,$I108)*BDEQ!$C$2*$J108*$K108)</f>
        <v>1974813228408.6008</v>
      </c>
      <c r="W108">
        <f>IF(ISBLANK(Calculations!W108),"",Calculations!W108)-(SUMIFS(BDEQ!I:I,BDEQ!$AG:$AG,About!$B$2,BDEQ!$AH:$AH,$I108)*BDEQ!$C$2*$J108*$K108)</f>
        <v>1967787478787.2988</v>
      </c>
      <c r="X108">
        <f>IF(ISBLANK(Calculations!X108),"",Calculations!X108)-(SUMIFS(BDEQ!J:J,BDEQ!$AG:$AG,About!$B$2,BDEQ!$AH:$AH,$I108)*BDEQ!$C$2*$J108*$K108)</f>
        <v>1962935482995.2717</v>
      </c>
      <c r="Y108">
        <f>IF(ISBLANK(Calculations!Y108),"",Calculations!Y108)-(SUMIFS(BDEQ!K:K,BDEQ!$AG:$AG,About!$B$2,BDEQ!$AH:$AH,$I108)*BDEQ!$C$2*$J108*$K108)</f>
        <v>1959944212607.1501</v>
      </c>
      <c r="Z108">
        <f>IF(ISBLANK(Calculations!Z108),"",Calculations!Z108)-(SUMIFS(BDEQ!L:L,BDEQ!$AG:$AG,About!$B$2,BDEQ!$AH:$AH,$I108)*BDEQ!$C$2*$J108*$K108)</f>
        <v>1959209494091.9214</v>
      </c>
      <c r="AA108">
        <f>IF(ISBLANK(Calculations!AA108),"",Calculations!AA108)-(SUMIFS(BDEQ!M:M,BDEQ!$AG:$AG,About!$B$2,BDEQ!$AH:$AH,$I108)*BDEQ!$C$2*$J108*$K108)</f>
        <v>1960945746854.7083</v>
      </c>
      <c r="AB108">
        <f>IF(ISBLANK(Calculations!AB108),"",Calculations!AB108)-(SUMIFS(BDEQ!N:N,BDEQ!$AG:$AG,About!$B$2,BDEQ!$AH:$AH,$I108)*BDEQ!$C$2*$J108*$K108)</f>
        <v>1964650969483.0986</v>
      </c>
      <c r="AC108">
        <f>IF(ISBLANK(Calculations!AC108),"",Calculations!AC108)-(SUMIFS(BDEQ!O:O,BDEQ!$AG:$AG,About!$B$2,BDEQ!$AH:$AH,$I108)*BDEQ!$C$2*$J108*$K108)</f>
        <v>1969890928741.7449</v>
      </c>
      <c r="AD108">
        <f>IF(ISBLANK(Calculations!AD108),"",Calculations!AD108)-(SUMIFS(BDEQ!P:P,BDEQ!$AG:$AG,About!$B$2,BDEQ!$AH:$AH,$I108)*BDEQ!$C$2*$J108*$K108)</f>
        <v>1976829726196.8838</v>
      </c>
      <c r="AE108">
        <f>IF(ISBLANK(Calculations!AE108),"",Calculations!AE108)-(SUMIFS(BDEQ!Q:Q,BDEQ!$AG:$AG,About!$B$2,BDEQ!$AH:$AH,$I108)*BDEQ!$C$2*$J108*$K108)</f>
        <v>1985242622325.05</v>
      </c>
      <c r="AF108">
        <f>IF(ISBLANK(Calculations!AF108),"",Calculations!AF108)-(SUMIFS(BDEQ!R:R,BDEQ!$AG:$AG,About!$B$2,BDEQ!$AH:$AH,$I108)*BDEQ!$C$2*$J108*$K108)</f>
        <v>1994781071994.0754</v>
      </c>
      <c r="AG108">
        <f>IF(ISBLANK(Calculations!AG108),"",Calculations!AG108)-(SUMIFS(BDEQ!S:S,BDEQ!$AG:$AG,About!$B$2,BDEQ!$AH:$AH,$I108)*BDEQ!$C$2*$J108*$K108)</f>
        <v>2004929095765.1951</v>
      </c>
      <c r="AH108">
        <f>IF(ISBLANK(Calculations!AH108),"",Calculations!AH108)-(SUMIFS(BDEQ!T:T,BDEQ!$AG:$AG,About!$B$2,BDEQ!$AH:$AH,$I108)*BDEQ!$C$2*$J108*$K108)</f>
        <v>2015491202358.0632</v>
      </c>
      <c r="AI108">
        <f>IF(ISBLANK(Calculations!AI108),"",Calculations!AI108)-(SUMIFS(BDEQ!U:U,BDEQ!$AG:$AG,About!$B$2,BDEQ!$AH:$AH,$I108)*BDEQ!$C$2*$J108*$K108)</f>
        <v>2026307346569.4368</v>
      </c>
      <c r="AJ108">
        <f>IF(ISBLANK(Calculations!AJ108),"",Calculations!AJ108)-(SUMIFS(BDEQ!V:V,BDEQ!$AG:$AG,About!$B$2,BDEQ!$AH:$AH,$I108)*BDEQ!$C$2*$J108*$K108)</f>
        <v>2037279397639.5144</v>
      </c>
      <c r="AK108">
        <f>IF(ISBLANK(Calculations!AK108),"",Calculations!AK108)-(SUMIFS(BDEQ!W:W,BDEQ!$AG:$AG,About!$B$2,BDEQ!$AH:$AH,$I108)*BDEQ!$C$2*$J108*$K108)</f>
        <v>2039895989521.5452</v>
      </c>
      <c r="AL108">
        <f>IF(ISBLANK(Calculations!AL108),"",Calculations!AL108)-(SUMIFS(BDEQ!X:X,BDEQ!$AG:$AG,About!$B$2,BDEQ!$AH:$AH,$I108)*BDEQ!$C$2*$J108*$K108)</f>
        <v>2042567919543.4629</v>
      </c>
      <c r="AM108">
        <f>IF(ISBLANK(Calculations!AM108),"",Calculations!AM108)-(SUMIFS(BDEQ!Y:Y,BDEQ!$AG:$AG,About!$B$2,BDEQ!$AH:$AH,$I108)*BDEQ!$C$2*$J108*$K108)</f>
        <v>2045285949017.4104</v>
      </c>
      <c r="AN108">
        <f>IF(ISBLANK(Calculations!AN108),"",Calculations!AN108)-(SUMIFS(BDEQ!Z:Z,BDEQ!$AG:$AG,About!$B$2,BDEQ!$AH:$AH,$I108)*BDEQ!$C$2*$J108*$K108)</f>
        <v>2048063433682.4014</v>
      </c>
      <c r="AO108">
        <f>IF(ISBLANK(Calculations!AO108),"",Calculations!AO108)-(SUMIFS(BDEQ!AA:AA,BDEQ!$AG:$AG,About!$B$2,BDEQ!$AH:$AH,$I108)*BDEQ!$C$2*$J108*$K108)</f>
        <v>2050893242959.9236</v>
      </c>
      <c r="AP108">
        <f>IF(ISBLANK(Calculations!AP108),"",Calculations!AP108)-(SUMIFS(BDEQ!AB:AB,BDEQ!$AG:$AG,About!$B$2,BDEQ!$AH:$AH,$I108)*BDEQ!$C$2*$J108*$K108)</f>
        <v>2053781720559.9897</v>
      </c>
      <c r="AQ108">
        <f>IF(ISBLANK(Calculations!AQ108),"",Calculations!AQ108)-(SUMIFS(BDEQ!AC:AC,BDEQ!$AG:$AG,About!$B$2,BDEQ!$AH:$AH,$I108)*BDEQ!$C$2*$J108*$K108)</f>
        <v>2056736507818.3655</v>
      </c>
      <c r="AR108">
        <f>IF(ISBLANK(Calculations!AR108),"",Calculations!AR108)-(SUMIFS(BDEQ!AD:AD,BDEQ!$AG:$AG,About!$B$2,BDEQ!$AH:$AH,$I108)*BDEQ!$C$2*$J108*$K108)</f>
        <v>2059743686494.8613</v>
      </c>
      <c r="AS108">
        <f>IF(ISBLANK(Calculations!AS108),"",Calculations!AS108)-(SUMIFS(BDEQ!AE:AE,BDEQ!$AG:$AG,About!$B$2,BDEQ!$AH:$AH,$I108)*BDEQ!$C$2*$J108*$K108)</f>
        <v>2062800791378.0254</v>
      </c>
      <c r="AT108">
        <f>IF(ISBLANK(Calculations!AT108),"",Calculations!AT108)-(SUMIFS(BDEQ!AF:AF,BDEQ!$AG:$AG,About!$B$2,BDEQ!$AH:$AH,$I108)*BDEQ!$C$2*$J108*$K108)</f>
        <v>2065910367911.5923</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0.42780435044949239</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0.25407635848775767</v>
      </c>
      <c r="K110">
        <f>IF(ISBLANK(Calculations!K110),"",Calculations!K110)</f>
        <v>0.42780435044949239</v>
      </c>
      <c r="L110" t="str">
        <f>IF(ISBLANK(Calculations!L110),"",Calculations!L110)</f>
        <v>RESIDENTIAL</v>
      </c>
      <c r="M110" t="str">
        <f>IF(ISBLANK(Calculations!M110),"",Calculations!M110)</f>
        <v>appl</v>
      </c>
      <c r="N110" t="str">
        <f>IF(ISBLANK(Calculations!N110),"",Calculations!N110)</f>
        <v>natural gas</v>
      </c>
      <c r="O110">
        <f t="shared" si="1"/>
        <v>1460969112031.3335</v>
      </c>
      <c r="P110">
        <f>IF(ISBLANK(Calculations!P110),"",Calculations!P110)</f>
        <v>1460969112031.3335</v>
      </c>
      <c r="Q110">
        <f>IF(ISBLANK(Calculations!Q110),"",Calculations!Q110)</f>
        <v>1460969112031.3335</v>
      </c>
      <c r="R110">
        <f>IF(ISBLANK(Calculations!R110),"",Calculations!R110)</f>
        <v>1462013888072.1489</v>
      </c>
      <c r="S110">
        <f>IF(ISBLANK(Calculations!S110),"",Calculations!S110)</f>
        <v>1463409645730.1885</v>
      </c>
      <c r="T110">
        <f>IF(ISBLANK(Calculations!T110),"",Calculations!T110)</f>
        <v>1465438166085.6714</v>
      </c>
      <c r="U110">
        <f>IF(ISBLANK(Calculations!U110),"",Calculations!U110)</f>
        <v>1468410949524.6194</v>
      </c>
      <c r="V110">
        <f>IF(ISBLANK(Calculations!V110),"",Calculations!V110)</f>
        <v>1472696076406.9241</v>
      </c>
      <c r="W110">
        <f>IF(ISBLANK(Calculations!W110),"",Calculations!W110)</f>
        <v>1478105167907.53</v>
      </c>
      <c r="X110">
        <f>IF(ISBLANK(Calculations!X110),"",Calculations!X110)</f>
        <v>1484219663826.7332</v>
      </c>
      <c r="Y110">
        <f>IF(ISBLANK(Calculations!Y110),"",Calculations!Y110)</f>
        <v>1490592582614.7</v>
      </c>
      <c r="Z110">
        <f>IF(ISBLANK(Calculations!Z110),"",Calculations!Z110)</f>
        <v>1497425273102.6567</v>
      </c>
      <c r="AA110">
        <f>IF(ISBLANK(Calculations!AA110),"",Calculations!AA110)</f>
        <v>1504666817197.1562</v>
      </c>
      <c r="AB110">
        <f>IF(ISBLANK(Calculations!AB110),"",Calculations!AB110)</f>
        <v>1511940313598.8936</v>
      </c>
      <c r="AC110">
        <f>IF(ISBLANK(Calculations!AC110),"",Calculations!AC110)</f>
        <v>1519140934639.8987</v>
      </c>
      <c r="AD110">
        <f>IF(ISBLANK(Calculations!AD110),"",Calculations!AD110)</f>
        <v>1526669687928.5881</v>
      </c>
      <c r="AE110">
        <f>IF(ISBLANK(Calculations!AE110),"",Calculations!AE110)</f>
        <v>1534576948963.1694</v>
      </c>
      <c r="AF110">
        <f>IF(ISBLANK(Calculations!AF110),"",Calculations!AF110)</f>
        <v>1542762530768.1848</v>
      </c>
      <c r="AG110">
        <f>IF(ISBLANK(Calculations!AG110),"",Calculations!AG110)</f>
        <v>1550983293369.3784</v>
      </c>
      <c r="AH110">
        <f>IF(ISBLANK(Calculations!AH110),"",Calculations!AH110)</f>
        <v>1559246944698.0457</v>
      </c>
      <c r="AI110">
        <f>IF(ISBLANK(Calculations!AI110),"",Calculations!AI110)</f>
        <v>1567499951956.5295</v>
      </c>
      <c r="AJ110">
        <f>IF(ISBLANK(Calculations!AJ110),"",Calculations!AJ110)</f>
        <v>1575717074090.3232</v>
      </c>
      <c r="AK110">
        <f>IF(ISBLANK(Calculations!AK110),"",Calculations!AK110)</f>
        <v>1577169598237.7112</v>
      </c>
      <c r="AL110">
        <f>IF(ISBLANK(Calculations!AL110),"",Calculations!AL110)</f>
        <v>1578603360434.2617</v>
      </c>
      <c r="AM110">
        <f>IF(ISBLANK(Calculations!AM110),"",Calculations!AM110)</f>
        <v>1580062322935.3179</v>
      </c>
      <c r="AN110">
        <f>IF(ISBLANK(Calculations!AN110),"",Calculations!AN110)</f>
        <v>1581580812781.5166</v>
      </c>
      <c r="AO110">
        <f>IF(ISBLANK(Calculations!AO110),"",Calculations!AO110)</f>
        <v>1583177745694.6445</v>
      </c>
      <c r="AP110">
        <f>IF(ISBLANK(Calculations!AP110),"",Calculations!AP110)</f>
        <v>1584855418120.1064</v>
      </c>
      <c r="AQ110">
        <f>IF(ISBLANK(Calculations!AQ110),"",Calculations!AQ110)</f>
        <v>1586632109522.3159</v>
      </c>
      <c r="AR110">
        <f>IF(ISBLANK(Calculations!AR110),"",Calculations!AR110)</f>
        <v>1588498427549.6365</v>
      </c>
      <c r="AS110">
        <f>IF(ISBLANK(Calculations!AS110),"",Calculations!AS110)</f>
        <v>1590463423361.6917</v>
      </c>
      <c r="AT110">
        <f>IF(ISBLANK(Calculations!AT110),"",Calculations!AT110)</f>
        <v>1592529340920.3521</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2.9469523871990888E-3</v>
      </c>
      <c r="K111">
        <f>IF(ISBLANK(Calculations!K111),"",Calculations!K111)</f>
        <v>0.42780435044949239</v>
      </c>
      <c r="L111" t="str">
        <f>IF(ISBLANK(Calculations!L111),"",Calculations!L111)</f>
        <v>RESIDENTIAL</v>
      </c>
      <c r="M111" t="str">
        <f>IF(ISBLANK(Calculations!M111),"",Calculations!M111)</f>
        <v>appl</v>
      </c>
      <c r="N111" t="str">
        <f>IF(ISBLANK(Calculations!N111),"",Calculations!N111)</f>
        <v>petroleum diesel</v>
      </c>
      <c r="O111">
        <f t="shared" si="1"/>
        <v>648009592.63100159</v>
      </c>
      <c r="P111">
        <f>IF(ISBLANK(Calculations!P111),"",Calculations!P111)</f>
        <v>648009592.63100159</v>
      </c>
      <c r="Q111">
        <f>IF(ISBLANK(Calculations!Q111),"",Calculations!Q111)</f>
        <v>648009592.63100159</v>
      </c>
      <c r="R111">
        <f>IF(ISBLANK(Calculations!R111),"",Calculations!R111)</f>
        <v>621179737.48232102</v>
      </c>
      <c r="S111">
        <f>IF(ISBLANK(Calculations!S111),"",Calculations!S111)</f>
        <v>588266854.53469813</v>
      </c>
      <c r="T111">
        <f>IF(ISBLANK(Calculations!T111),"",Calculations!T111)</f>
        <v>552305410.78806782</v>
      </c>
      <c r="U111">
        <f>IF(ISBLANK(Calculations!U111),"",Calculations!U111)</f>
        <v>516446076.41440564</v>
      </c>
      <c r="V111">
        <f>IF(ISBLANK(Calculations!V111),"",Calculations!V111)</f>
        <v>483534425.85400188</v>
      </c>
      <c r="W111">
        <f>IF(ISBLANK(Calculations!W111),"",Calculations!W111)</f>
        <v>455464636.83472735</v>
      </c>
      <c r="X111">
        <f>IF(ISBLANK(Calculations!X111),"",Calculations!X111)</f>
        <v>433165909.87710369</v>
      </c>
      <c r="Y111">
        <f>IF(ISBLANK(Calculations!Y111),"",Calculations!Y111)</f>
        <v>416691601.87182552</v>
      </c>
      <c r="Z111">
        <f>IF(ISBLANK(Calculations!Z111),"",Calculations!Z111)</f>
        <v>405615096.45180565</v>
      </c>
      <c r="AA111">
        <f>IF(ISBLANK(Calculations!AA111),"",Calculations!AA111)</f>
        <v>398993398.58576006</v>
      </c>
      <c r="AB111">
        <f>IF(ISBLANK(Calculations!AB111),"",Calculations!AB111)</f>
        <v>395613618.76863116</v>
      </c>
      <c r="AC111">
        <f>IF(ISBLANK(Calculations!AC111),"",Calculations!AC111)</f>
        <v>394399719.31749046</v>
      </c>
      <c r="AD111">
        <f>IF(ISBLANK(Calculations!AD111),"",Calculations!AD111)</f>
        <v>394637901.35010386</v>
      </c>
      <c r="AE111">
        <f>IF(ISBLANK(Calculations!AE111),"",Calculations!AE111)</f>
        <v>395752991.79487091</v>
      </c>
      <c r="AF111">
        <f>IF(ISBLANK(Calculations!AF111),"",Calculations!AF111)</f>
        <v>397341752.33713579</v>
      </c>
      <c r="AG111">
        <f>IF(ISBLANK(Calculations!AG111),"",Calculations!AG111)</f>
        <v>399123053.94142067</v>
      </c>
      <c r="AH111">
        <f>IF(ISBLANK(Calculations!AH111),"",Calculations!AH111)</f>
        <v>400994891.73367298</v>
      </c>
      <c r="AI111">
        <f>IF(ISBLANK(Calculations!AI111),"",Calculations!AI111)</f>
        <v>402895927.28210598</v>
      </c>
      <c r="AJ111">
        <f>IF(ISBLANK(Calculations!AJ111),"",Calculations!AJ111)</f>
        <v>404797713.36102128</v>
      </c>
      <c r="AK111">
        <f>IF(ISBLANK(Calculations!AK111),"",Calculations!AK111)</f>
        <v>405104354.12349308</v>
      </c>
      <c r="AL111">
        <f>IF(ISBLANK(Calculations!AL111),"",Calculations!AL111)</f>
        <v>405414601.31618214</v>
      </c>
      <c r="AM111">
        <f>IF(ISBLANK(Calculations!AM111),"",Calculations!AM111)</f>
        <v>405740165.29676956</v>
      </c>
      <c r="AN111">
        <f>IF(ISBLANK(Calculations!AN111),"",Calculations!AN111)</f>
        <v>406090212.57901376</v>
      </c>
      <c r="AO111">
        <f>IF(ISBLANK(Calculations!AO111),"",Calculations!AO111)</f>
        <v>406469696.88916636</v>
      </c>
      <c r="AP111">
        <f>IF(ISBLANK(Calculations!AP111),"",Calculations!AP111)</f>
        <v>406876284.24601078</v>
      </c>
      <c r="AQ111">
        <f>IF(ISBLANK(Calculations!AQ111),"",Calculations!AQ111)</f>
        <v>407313321.3503257</v>
      </c>
      <c r="AR111">
        <f>IF(ISBLANK(Calculations!AR111),"",Calculations!AR111)</f>
        <v>407777275.41669869</v>
      </c>
      <c r="AS111">
        <f>IF(ISBLANK(Calculations!AS111),"",Calculations!AS111)</f>
        <v>408268896.22013944</v>
      </c>
      <c r="AT111">
        <f>IF(ISBLANK(Calculations!AT111),"",Calculations!AT111)</f>
        <v>408788884.22068715</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0.42780435044949239</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0.42780435044949239</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0.42780435044949239</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0.42780435044949239</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0.11855933774047717</v>
      </c>
      <c r="K116">
        <f>IF(ISBLANK(Calculations!K116),"",Calculations!K116)</f>
        <v>0.42780435044949239</v>
      </c>
      <c r="L116" t="str">
        <f>IF(ISBLANK(Calculations!L116),"",Calculations!L116)</f>
        <v>RESIDENTIAL</v>
      </c>
      <c r="M116" t="str">
        <f>IF(ISBLANK(Calculations!M116),"",Calculations!M116)</f>
        <v>appl</v>
      </c>
      <c r="N116" t="str">
        <f>IF(ISBLANK(Calculations!N116),"",Calculations!N116)</f>
        <v>LPG propane or butane</v>
      </c>
      <c r="O116">
        <f t="shared" si="1"/>
        <v>218553343832.92941</v>
      </c>
      <c r="P116">
        <f>IF(ISBLANK(Calculations!P116),"",Calculations!P116)</f>
        <v>218553343832.92941</v>
      </c>
      <c r="Q116">
        <f>IF(ISBLANK(Calculations!Q116),"",Calculations!Q116)</f>
        <v>218553343832.92941</v>
      </c>
      <c r="R116">
        <f>IF(ISBLANK(Calculations!R116),"",Calculations!R116)</f>
        <v>214701809163.56403</v>
      </c>
      <c r="S116">
        <f>IF(ISBLANK(Calculations!S116),"",Calculations!S116)</f>
        <v>211818099919.79477</v>
      </c>
      <c r="T116">
        <f>IF(ISBLANK(Calculations!T116),"",Calculations!T116)</f>
        <v>209772861622.42474</v>
      </c>
      <c r="U116">
        <f>IF(ISBLANK(Calculations!U116),"",Calculations!U116)</f>
        <v>208434829240.76276</v>
      </c>
      <c r="V116">
        <f>IF(ISBLANK(Calculations!V116),"",Calculations!V116)</f>
        <v>207711103574.41833</v>
      </c>
      <c r="W116">
        <f>IF(ISBLANK(Calculations!W116),"",Calculations!W116)</f>
        <v>207463245478.80206</v>
      </c>
      <c r="X116">
        <f>IF(ISBLANK(Calculations!X116),"",Calculations!X116)</f>
        <v>207554133503.15454</v>
      </c>
      <c r="Y116">
        <f>IF(ISBLANK(Calculations!Y116),"",Calculations!Y116)</f>
        <v>207859442835.71704</v>
      </c>
      <c r="Z116">
        <f>IF(ISBLANK(Calculations!Z116),"",Calculations!Z116)</f>
        <v>208366770001.97104</v>
      </c>
      <c r="AA116">
        <f>IF(ISBLANK(Calculations!AA116),"",Calculations!AA116)</f>
        <v>209029898364.55298</v>
      </c>
      <c r="AB116">
        <f>IF(ISBLANK(Calculations!AB116),"",Calculations!AB116)</f>
        <v>209761981627.93915</v>
      </c>
      <c r="AC116">
        <f>IF(ISBLANK(Calculations!AC116),"",Calculations!AC116)</f>
        <v>210515017402.16824</v>
      </c>
      <c r="AD116">
        <f>IF(ISBLANK(Calculations!AD116),"",Calculations!AD116)</f>
        <v>211322894769.22665</v>
      </c>
      <c r="AE116">
        <f>IF(ISBLANK(Calculations!AE116),"",Calculations!AE116)</f>
        <v>212181372092.02383</v>
      </c>
      <c r="AF116">
        <f>IF(ISBLANK(Calculations!AF116),"",Calculations!AF116)</f>
        <v>213078538839.58029</v>
      </c>
      <c r="AG116">
        <f>IF(ISBLANK(Calculations!AG116),"",Calculations!AG116)</f>
        <v>213979667479.20901</v>
      </c>
      <c r="AH116">
        <f>IF(ISBLANK(Calculations!AH116),"",Calculations!AH116)</f>
        <v>214888827361.63998</v>
      </c>
      <c r="AI116">
        <f>IF(ISBLANK(Calculations!AI116),"",Calculations!AI116)</f>
        <v>215800192961.31824</v>
      </c>
      <c r="AJ116">
        <f>IF(ISBLANK(Calculations!AJ116),"",Calculations!AJ116)</f>
        <v>216710976126.97519</v>
      </c>
      <c r="AK116">
        <f>IF(ISBLANK(Calculations!AK116),"",Calculations!AK116)</f>
        <v>216975692251.10376</v>
      </c>
      <c r="AL116">
        <f>IF(ISBLANK(Calculations!AL116),"",Calculations!AL116)</f>
        <v>217233303102.1853</v>
      </c>
      <c r="AM116">
        <f>IF(ISBLANK(Calculations!AM116),"",Calculations!AM116)</f>
        <v>217488959264.03961</v>
      </c>
      <c r="AN116">
        <f>IF(ISBLANK(Calculations!AN116),"",Calculations!AN116)</f>
        <v>217746917419.81128</v>
      </c>
      <c r="AO116">
        <f>IF(ISBLANK(Calculations!AO116),"",Calculations!AO116)</f>
        <v>218009779339.16364</v>
      </c>
      <c r="AP116">
        <f>IF(ISBLANK(Calculations!AP116),"",Calculations!AP116)</f>
        <v>218278227103.67123</v>
      </c>
      <c r="AQ116">
        <f>IF(ISBLANK(Calculations!AQ116),"",Calculations!AQ116)</f>
        <v>218554354512.81619</v>
      </c>
      <c r="AR116">
        <f>IF(ISBLANK(Calculations!AR116),"",Calculations!AR116)</f>
        <v>218837703382.24261</v>
      </c>
      <c r="AS116">
        <f>IF(ISBLANK(Calculations!AS116),"",Calculations!AS116)</f>
        <v>219129661675.71384</v>
      </c>
      <c r="AT116">
        <f>IF(ISBLANK(Calculations!AT116),"",Calculations!AT116)</f>
        <v>219431092309.30902</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0.42780435044949239</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0.43652910287914498</v>
      </c>
      <c r="K121">
        <f>IF(ISBLANK(Calculations!K121),"",Calculations!K121)</f>
        <v>0.42780435044949239</v>
      </c>
      <c r="L121" t="str">
        <f>IF(ISBLANK(Calculations!L121),"",Calculations!L121)</f>
        <v>RESIDENTIAL</v>
      </c>
      <c r="M121" t="str">
        <f>IF(ISBLANK(Calculations!M121),"",Calculations!M121)</f>
        <v>other</v>
      </c>
      <c r="N121" t="str">
        <f>IF(ISBLANK(Calculations!N121),"",Calculations!N121)</f>
        <v>electricity</v>
      </c>
      <c r="O121">
        <f t="shared" si="1"/>
        <v>3213676365083.6187</v>
      </c>
      <c r="P121">
        <f>IF(ISBLANK(Calculations!P121),"",Calculations!P121)-(SUMIFS(BDEQ!B:B,BDEQ!$AG:$AG,About!$B$2,BDEQ!$AH:$AH,$I121)*BDEQ!$C$2*$J121*$K121)</f>
        <v>3213676365083.6187</v>
      </c>
      <c r="Q121">
        <f>IF(ISBLANK(Calculations!Q121),"",Calculations!Q121)-(SUMIFS(BDEQ!C:C,BDEQ!$AG:$AG,About!$B$2,BDEQ!$AH:$AH,$I121)*BDEQ!$C$2*$J121*$K121)</f>
        <v>3213676365083.6187</v>
      </c>
      <c r="R121">
        <f>IF(ISBLANK(Calculations!R121),"",Calculations!R121)-(SUMIFS(BDEQ!D:D,BDEQ!$AG:$AG,About!$B$2,BDEQ!$AH:$AH,$I121)*BDEQ!$C$2*$J121*$K121)</f>
        <v>3239662800291.2534</v>
      </c>
      <c r="S121">
        <f>IF(ISBLANK(Calculations!S121),"",Calculations!S121)-(SUMIFS(BDEQ!E:E,BDEQ!$AG:$AG,About!$B$2,BDEQ!$AH:$AH,$I121)*BDEQ!$C$2*$J121*$K121)</f>
        <v>3266697212081.3179</v>
      </c>
      <c r="T121">
        <f>IF(ISBLANK(Calculations!T121),"",Calculations!T121)-(SUMIFS(BDEQ!F:F,BDEQ!$AG:$AG,About!$B$2,BDEQ!$AH:$AH,$I121)*BDEQ!$C$2*$J121*$K121)</f>
        <v>3296676933261.1592</v>
      </c>
      <c r="U121">
        <f>IF(ISBLANK(Calculations!U121),"",Calculations!U121)-(SUMIFS(BDEQ!G:G,BDEQ!$AG:$AG,About!$B$2,BDEQ!$AH:$AH,$I121)*BDEQ!$C$2*$J121*$K121)</f>
        <v>3328595472205.3721</v>
      </c>
      <c r="V121">
        <f>IF(ISBLANK(Calculations!V121),"",Calculations!V121)-(SUMIFS(BDEQ!H:H,BDEQ!$AG:$AG,About!$B$2,BDEQ!$AH:$AH,$I121)*BDEQ!$C$2*$J121*$K121)</f>
        <v>3358725303966.6738</v>
      </c>
      <c r="W121">
        <f>IF(ISBLANK(Calculations!W121),"",Calculations!W121)-(SUMIFS(BDEQ!I:I,BDEQ!$AG:$AG,About!$B$2,BDEQ!$AH:$AH,$I121)*BDEQ!$C$2*$J121*$K121)</f>
        <v>3389879880557.8438</v>
      </c>
      <c r="X121">
        <f>IF(ISBLANK(Calculations!X121),"",Calculations!X121)-(SUMIFS(BDEQ!J:J,BDEQ!$AG:$AG,About!$B$2,BDEQ!$AH:$AH,$I121)*BDEQ!$C$2*$J121*$K121)</f>
        <v>3424036747562.8711</v>
      </c>
      <c r="Y121">
        <f>IF(ISBLANK(Calculations!Y121),"",Calculations!Y121)-(SUMIFS(BDEQ!K:K,BDEQ!$AG:$AG,About!$B$2,BDEQ!$AH:$AH,$I121)*BDEQ!$C$2*$J121*$K121)</f>
        <v>3456004401853.6177</v>
      </c>
      <c r="Z121">
        <f>IF(ISBLANK(Calculations!Z121),"",Calculations!Z121)-(SUMIFS(BDEQ!L:L,BDEQ!$AG:$AG,About!$B$2,BDEQ!$AH:$AH,$I121)*BDEQ!$C$2*$J121*$K121)</f>
        <v>3486502711742.1743</v>
      </c>
      <c r="AA121">
        <f>IF(ISBLANK(Calculations!AA121),"",Calculations!AA121)-(SUMIFS(BDEQ!M:M,BDEQ!$AG:$AG,About!$B$2,BDEQ!$AH:$AH,$I121)*BDEQ!$C$2*$J121*$K121)</f>
        <v>3516117131835.2891</v>
      </c>
      <c r="AB121">
        <f>IF(ISBLANK(Calculations!AB121),"",Calculations!AB121)-(SUMIFS(BDEQ!N:N,BDEQ!$AG:$AG,About!$B$2,BDEQ!$AH:$AH,$I121)*BDEQ!$C$2*$J121*$K121)</f>
        <v>3544576139218.1675</v>
      </c>
      <c r="AC121">
        <f>IF(ISBLANK(Calculations!AC121),"",Calculations!AC121)-(SUMIFS(BDEQ!O:O,BDEQ!$AG:$AG,About!$B$2,BDEQ!$AH:$AH,$I121)*BDEQ!$C$2*$J121*$K121)</f>
        <v>3576236530880.8418</v>
      </c>
      <c r="AD121">
        <f>IF(ISBLANK(Calculations!AD121),"",Calculations!AD121)-(SUMIFS(BDEQ!P:P,BDEQ!$AG:$AG,About!$B$2,BDEQ!$AH:$AH,$I121)*BDEQ!$C$2*$J121*$K121)</f>
        <v>3612671345138.0498</v>
      </c>
      <c r="AE121">
        <f>IF(ISBLANK(Calculations!AE121),"",Calculations!AE121)-(SUMIFS(BDEQ!Q:Q,BDEQ!$AG:$AG,About!$B$2,BDEQ!$AH:$AH,$I121)*BDEQ!$C$2*$J121*$K121)</f>
        <v>3652764523807.2021</v>
      </c>
      <c r="AF121">
        <f>IF(ISBLANK(Calculations!AF121),"",Calculations!AF121)-(SUMIFS(BDEQ!R:R,BDEQ!$AG:$AG,About!$B$2,BDEQ!$AH:$AH,$I121)*BDEQ!$C$2*$J121*$K121)</f>
        <v>3692966919818.8501</v>
      </c>
      <c r="AG121">
        <f>IF(ISBLANK(Calculations!AG121),"",Calculations!AG121)-(SUMIFS(BDEQ!S:S,BDEQ!$AG:$AG,About!$B$2,BDEQ!$AH:$AH,$I121)*BDEQ!$C$2*$J121*$K121)</f>
        <v>3731891974411.8145</v>
      </c>
      <c r="AH121">
        <f>IF(ISBLANK(Calculations!AH121),"",Calculations!AH121)-(SUMIFS(BDEQ!T:T,BDEQ!$AG:$AG,About!$B$2,BDEQ!$AH:$AH,$I121)*BDEQ!$C$2*$J121*$K121)</f>
        <v>3771961953538.1392</v>
      </c>
      <c r="AI121">
        <f>IF(ISBLANK(Calculations!AI121),"",Calculations!AI121)-(SUMIFS(BDEQ!U:U,BDEQ!$AG:$AG,About!$B$2,BDEQ!$AH:$AH,$I121)*BDEQ!$C$2*$J121*$K121)</f>
        <v>3810151814242.3262</v>
      </c>
      <c r="AJ121">
        <f>IF(ISBLANK(Calculations!AJ121),"",Calculations!AJ121)-(SUMIFS(BDEQ!V:V,BDEQ!$AG:$AG,About!$B$2,BDEQ!$AH:$AH,$I121)*BDEQ!$C$2*$J121*$K121)</f>
        <v>3845913845437.6865</v>
      </c>
      <c r="AK121">
        <f>IF(ISBLANK(Calculations!AK121),"",Calculations!AK121)-(SUMIFS(BDEQ!W:W,BDEQ!$AG:$AG,About!$B$2,BDEQ!$AH:$AH,$I121)*BDEQ!$C$2*$J121*$K121)</f>
        <v>3873674376025.9941</v>
      </c>
      <c r="AL121">
        <f>IF(ISBLANK(Calculations!AL121),"",Calculations!AL121)-(SUMIFS(BDEQ!X:X,BDEQ!$AG:$AG,About!$B$2,BDEQ!$AH:$AH,$I121)*BDEQ!$C$2*$J121*$K121)</f>
        <v>3901681873181.2144</v>
      </c>
      <c r="AM121">
        <f>IF(ISBLANK(Calculations!AM121),"",Calculations!AM121)-(SUMIFS(BDEQ!Y:Y,BDEQ!$AG:$AG,About!$B$2,BDEQ!$AH:$AH,$I121)*BDEQ!$C$2*$J121*$K121)</f>
        <v>3930775005615.6572</v>
      </c>
      <c r="AN121">
        <f>IF(ISBLANK(Calculations!AN121),"",Calculations!AN121)-(SUMIFS(BDEQ!Z:Z,BDEQ!$AG:$AG,About!$B$2,BDEQ!$AH:$AH,$I121)*BDEQ!$C$2*$J121*$K121)</f>
        <v>3959754621043.1763</v>
      </c>
      <c r="AO121">
        <f>IF(ISBLANK(Calculations!AO121),"",Calculations!AO121)-(SUMIFS(BDEQ!AA:AA,BDEQ!$AG:$AG,About!$B$2,BDEQ!$AH:$AH,$I121)*BDEQ!$C$2*$J121*$K121)</f>
        <v>3988355715107.8081</v>
      </c>
      <c r="AP121">
        <f>IF(ISBLANK(Calculations!AP121),"",Calculations!AP121)-(SUMIFS(BDEQ!AB:AB,BDEQ!$AG:$AG,About!$B$2,BDEQ!$AH:$AH,$I121)*BDEQ!$C$2*$J121*$K121)</f>
        <v>4013354864028.0269</v>
      </c>
      <c r="AQ121">
        <f>IF(ISBLANK(Calculations!AQ121),"",Calculations!AQ121)-(SUMIFS(BDEQ!AC:AC,BDEQ!$AG:$AG,About!$B$2,BDEQ!$AH:$AH,$I121)*BDEQ!$C$2*$J121*$K121)</f>
        <v>4034462824224.271</v>
      </c>
      <c r="AR121">
        <f>IF(ISBLANK(Calculations!AR121),"",Calculations!AR121)-(SUMIFS(BDEQ!AD:AD,BDEQ!$AG:$AG,About!$B$2,BDEQ!$AH:$AH,$I121)*BDEQ!$C$2*$J121*$K121)</f>
        <v>4054463906539.5786</v>
      </c>
      <c r="AS121">
        <f>IF(ISBLANK(Calculations!AS121),"",Calculations!AS121)-(SUMIFS(BDEQ!AE:AE,BDEQ!$AG:$AG,About!$B$2,BDEQ!$AH:$AH,$I121)*BDEQ!$C$2*$J121*$K121)</f>
        <v>4075713125746.6899</v>
      </c>
      <c r="AT121">
        <f>IF(ISBLANK(Calculations!AT121),"",Calculations!AT121)-(SUMIFS(BDEQ!AF:AF,BDEQ!$AG:$AG,About!$B$2,BDEQ!$AH:$AH,$I121)*BDEQ!$C$2*$J121*$K121)</f>
        <v>4098677883506.2573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0.42780435044949239</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0.42780435044949239</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0.42780435044949239</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0.42780435044949239</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0.42780435044949239</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0.42780435044949239</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0.42780435044949239</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0.42780435044949239</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0.42780435044949239</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3.7991571686128996E-2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621124205496.52295</v>
      </c>
      <c r="P134">
        <f>IF(ISBLANK(Calculations!P134),"",Calculations!P134)</f>
        <v>621124205496.52295</v>
      </c>
      <c r="Q134">
        <f>IF(ISBLANK(Calculations!Q134),"",Calculations!Q134)</f>
        <v>621124205496.52295</v>
      </c>
      <c r="R134">
        <f>IF(ISBLANK(Calculations!R134),"",Calculations!R134)</f>
        <v>622117879712.76624</v>
      </c>
      <c r="S134">
        <f>IF(ISBLANK(Calculations!S134),"",Calculations!S134)</f>
        <v>622888204357.09021</v>
      </c>
      <c r="T134">
        <f>IF(ISBLANK(Calculations!T134),"",Calculations!T134)</f>
        <v>623466049050.93311</v>
      </c>
      <c r="U134">
        <f>IF(ISBLANK(Calculations!U134),"",Calculations!U134)</f>
        <v>623910378157.88477</v>
      </c>
      <c r="V134">
        <f>IF(ISBLANK(Calculations!V134),"",Calculations!V134)</f>
        <v>624433837564.76904</v>
      </c>
      <c r="W134">
        <f>IF(ISBLANK(Calculations!W134),"",Calculations!W134)</f>
        <v>624967237484.91882</v>
      </c>
      <c r="X134">
        <f>IF(ISBLANK(Calculations!X134),"",Calculations!X134)</f>
        <v>625600841266.80908</v>
      </c>
      <c r="Y134">
        <f>IF(ISBLANK(Calculations!Y134),"",Calculations!Y134)</f>
        <v>626255160320.35242</v>
      </c>
      <c r="Z134">
        <f>IF(ISBLANK(Calculations!Z134),"",Calculations!Z134)</f>
        <v>626905291789.87915</v>
      </c>
      <c r="AA134">
        <f>IF(ISBLANK(Calculations!AA134),"",Calculations!AA134)</f>
        <v>627550770629.49341</v>
      </c>
      <c r="AB134">
        <f>IF(ISBLANK(Calculations!AB134),"",Calculations!AB134)</f>
        <v>628028323277.86987</v>
      </c>
      <c r="AC134">
        <f>IF(ISBLANK(Calculations!AC134),"",Calculations!AC134)</f>
        <v>628263807083.09619</v>
      </c>
      <c r="AD134">
        <f>IF(ISBLANK(Calculations!AD134),"",Calculations!AD134)</f>
        <v>628243873979.80774</v>
      </c>
      <c r="AE134">
        <f>IF(ISBLANK(Calculations!AE134),"",Calculations!AE134)</f>
        <v>627955773050.27551</v>
      </c>
      <c r="AF134">
        <f>IF(ISBLANK(Calculations!AF134),"",Calculations!AF134)</f>
        <v>627389944579.50757</v>
      </c>
      <c r="AG134">
        <f>IF(ISBLANK(Calculations!AG134),"",Calculations!AG134)</f>
        <v>626477375931.99084</v>
      </c>
      <c r="AH134">
        <f>IF(ISBLANK(Calculations!AH134),"",Calculations!AH134)</f>
        <v>625452073893.17151</v>
      </c>
      <c r="AI134">
        <f>IF(ISBLANK(Calculations!AI134),"",Calculations!AI134)</f>
        <v>624163131035.05212</v>
      </c>
      <c r="AJ134">
        <f>IF(ISBLANK(Calculations!AJ134),"",Calculations!AJ134)</f>
        <v>622795659403.61279</v>
      </c>
      <c r="AK134">
        <f>IF(ISBLANK(Calculations!AK134),"",Calculations!AK134)</f>
        <v>621493750520.38806</v>
      </c>
      <c r="AL134">
        <f>IF(ISBLANK(Calculations!AL134),"",Calculations!AL134)</f>
        <v>620180682818.73596</v>
      </c>
      <c r="AM134">
        <f>IF(ISBLANK(Calculations!AM134),"",Calculations!AM134)</f>
        <v>618986277739.32483</v>
      </c>
      <c r="AN134">
        <f>IF(ISBLANK(Calculations!AN134),"",Calculations!AN134)</f>
        <v>617892534773.104</v>
      </c>
      <c r="AO134">
        <f>IF(ISBLANK(Calculations!AO134),"",Calculations!AO134)</f>
        <v>616912804162.86182</v>
      </c>
      <c r="AP134">
        <f>IF(ISBLANK(Calculations!AP134),"",Calculations!AP134)</f>
        <v>616020957707.24194</v>
      </c>
      <c r="AQ134">
        <f>IF(ISBLANK(Calculations!AQ134),"",Calculations!AQ134)</f>
        <v>615208512843.45325</v>
      </c>
      <c r="AR134">
        <f>IF(ISBLANK(Calculations!AR134),"",Calculations!AR134)</f>
        <v>614468195359.73059</v>
      </c>
      <c r="AS134">
        <f>IF(ISBLANK(Calculations!AS134),"",Calculations!AS134)</f>
        <v>613771096879.91724</v>
      </c>
      <c r="AT134">
        <f>IF(ISBLANK(Calculations!AT134),"",Calculations!AT134)</f>
        <v>613089829852.62842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0.60247650066079006</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7456851648678.5986</v>
      </c>
      <c r="P136">
        <f>IF(ISBLANK(Calculations!P136),"",Calculations!P136)</f>
        <v>7456851648678.5986</v>
      </c>
      <c r="Q136">
        <f>IF(ISBLANK(Calculations!Q136),"",Calculations!Q136)</f>
        <v>7456851648678.5986</v>
      </c>
      <c r="R136">
        <f>IF(ISBLANK(Calculations!R136),"",Calculations!R136)</f>
        <v>7440513875923.6875</v>
      </c>
      <c r="S136" s="99">
        <f>IF(ISBLANK(Calculations!S136),"",Calculations!S136 + ('IRA Buildings Changes'!$F$38/($AB$133-$R$133)*(S133-$R$133)))</f>
        <v>7415468886954.8301</v>
      </c>
      <c r="T136" s="99">
        <f>IF(ISBLANK(Calculations!T136),"",Calculations!T136 + ('IRA Buildings Changes'!$F$38/($AB$133-$R$133)*(T133-$R$133)))</f>
        <v>7388481162843.7686</v>
      </c>
      <c r="U136" s="99">
        <f>IF(ISBLANK(Calculations!U136),"",Calculations!U136 + ('IRA Buildings Changes'!$F$38/($AB$133-$R$133)*(U133-$R$133)))</f>
        <v>7360018936316.9814</v>
      </c>
      <c r="V136" s="99">
        <f>IF(ISBLANK(Calculations!V136),"",Calculations!V136 + ('IRA Buildings Changes'!$F$38/($AB$133-$R$133)*(V133-$R$133)))</f>
        <v>7332494047877.2314</v>
      </c>
      <c r="W136" s="99">
        <f>IF(ISBLANK(Calculations!W136),"",Calculations!W136 + ('IRA Buildings Changes'!$F$38/($AB$133-$R$133)*(W133-$R$133)))</f>
        <v>7305191058136.6465</v>
      </c>
      <c r="X136" s="99">
        <f>IF(ISBLANK(Calculations!X136),"",Calculations!X136 + ('IRA Buildings Changes'!$F$38/($AB$133-$R$133)*(X133-$R$133)))</f>
        <v>7279530355898.0195</v>
      </c>
      <c r="Y136" s="99">
        <f>IF(ISBLANK(Calculations!Y136),"",Calculations!Y136 + ('IRA Buildings Changes'!$F$38/($AB$133-$R$133)*(Y133-$R$133)))</f>
        <v>7255162731971.0293</v>
      </c>
      <c r="Z136" s="99">
        <f>IF(ISBLANK(Calculations!Z136),"",Calculations!Z136 + ('IRA Buildings Changes'!$F$38/($AB$133-$R$133)*(Z133-$R$133)))</f>
        <v>7232686217742.2314</v>
      </c>
      <c r="AA136" s="99">
        <f>IF(ISBLANK(Calculations!AA136),"",Calculations!AA136 + ('IRA Buildings Changes'!$F$38/($AB$133-$R$133)*(AA133-$R$133)))</f>
        <v>7212517010026.0693</v>
      </c>
      <c r="AB136" s="98">
        <f>IF(ISBLANK(Calculations!AB136),"",Calculations!AB136 + 'IRA Buildings Changes'!F38)</f>
        <v>7193790745550.7236</v>
      </c>
      <c r="AC136" s="99">
        <f>IF(ISBLANK(Calculations!AC136),"",Calculations!AC136 + 'IRA Buildings Changes'!$F$38)</f>
        <v>7183237881835.5791</v>
      </c>
      <c r="AD136" s="99">
        <f>IF(ISBLANK(Calculations!AD136),"",Calculations!AD136 + 'IRA Buildings Changes'!$F$38)</f>
        <v>7174684016703.585</v>
      </c>
      <c r="AE136" s="99">
        <f>IF(ISBLANK(Calculations!AE136),"",Calculations!AE136 + 'IRA Buildings Changes'!$F$38)</f>
        <v>7168199000068.3018</v>
      </c>
      <c r="AF136" s="99">
        <f>IF(ISBLANK(Calculations!AF136),"",Calculations!AF136 + 'IRA Buildings Changes'!$F$38)</f>
        <v>7163394432157.8604</v>
      </c>
      <c r="AG136" s="99">
        <f>IF(ISBLANK(Calculations!AG136),"",Calculations!AG136 + 'IRA Buildings Changes'!$F$38)</f>
        <v>7158940588240.6221</v>
      </c>
      <c r="AH136" s="99">
        <f>IF(ISBLANK(Calculations!AH136),"",Calculations!AH136 + 'IRA Buildings Changes'!$F$38)</f>
        <v>7157001594960.5742</v>
      </c>
      <c r="AI136" s="99">
        <f>IF(ISBLANK(Calculations!AI136),"",Calculations!AI136 + 'IRA Buildings Changes'!$F$38)</f>
        <v>7154988060063.7812</v>
      </c>
      <c r="AJ136" s="99">
        <f>IF(ISBLANK(Calculations!AJ136),"",Calculations!AJ136 + 'IRA Buildings Changes'!$F$38)</f>
        <v>7154400112228.8838</v>
      </c>
      <c r="AK136" s="99">
        <f>IF(ISBLANK(Calculations!AK136),"",Calculations!AK136 + 'IRA Buildings Changes'!$F$38)</f>
        <v>7155040367427.793</v>
      </c>
      <c r="AL136" s="99">
        <f>IF(ISBLANK(Calculations!AL136),"",Calculations!AL136 + 'IRA Buildings Changes'!$F$38)</f>
        <v>7155305557290.9385</v>
      </c>
      <c r="AM136" s="99">
        <f>IF(ISBLANK(Calculations!AM136),"",Calculations!AM136 + 'IRA Buildings Changes'!$F$38)</f>
        <v>7156290518259.3994</v>
      </c>
      <c r="AN136" s="99">
        <f>IF(ISBLANK(Calculations!AN136),"",Calculations!AN136 + 'IRA Buildings Changes'!$F$38)</f>
        <v>7157387488578.8203</v>
      </c>
      <c r="AO136" s="99">
        <f>IF(ISBLANK(Calculations!AO136),"",Calculations!AO136 + 'IRA Buildings Changes'!$F$38)</f>
        <v>7158632538889.3926</v>
      </c>
      <c r="AP136" s="99">
        <f>IF(ISBLANK(Calculations!AP136),"",Calculations!AP136 + 'IRA Buildings Changes'!$F$38)</f>
        <v>7159698981316.5312</v>
      </c>
      <c r="AQ136" s="99">
        <f>IF(ISBLANK(Calculations!AQ136),"",Calculations!AQ136 + 'IRA Buildings Changes'!$F$38)</f>
        <v>7160589192524.2871</v>
      </c>
      <c r="AR136" s="99">
        <f>IF(ISBLANK(Calculations!AR136),"",Calculations!AR136 + 'IRA Buildings Changes'!$F$38)</f>
        <v>7161357265211.375</v>
      </c>
      <c r="AS136" s="99">
        <f>IF(ISBLANK(Calculations!AS136),"",Calculations!AS136 + 'IRA Buildings Changes'!$F$38)</f>
        <v>7161743685481.0498</v>
      </c>
      <c r="AT136" s="99">
        <f>IF(ISBLANK(Calculations!AT136),"",Calculations!AT136 + 'IRA Buildings Changes'!$F$38)</f>
        <v>7161470252151.9492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0.35907170694049589</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549379711618.95874</v>
      </c>
      <c r="P137">
        <f>IF(ISBLANK(Calculations!P137),"",Calculations!P137)</f>
        <v>549379711618.95874</v>
      </c>
      <c r="Q137">
        <f>IF(ISBLANK(Calculations!Q137),"",Calculations!Q137)</f>
        <v>549379711618.95874</v>
      </c>
      <c r="R137">
        <f>IF(ISBLANK(Calculations!R137),"",Calculations!R137)</f>
        <v>557720273710.95728</v>
      </c>
      <c r="S137">
        <f>IF(ISBLANK(Calculations!S137),"",Calculations!S137)</f>
        <v>565845336338.74939</v>
      </c>
      <c r="T137">
        <f>IF(ISBLANK(Calculations!T137),"",Calculations!T137)</f>
        <v>573725047252.97034</v>
      </c>
      <c r="U137">
        <f>IF(ISBLANK(Calculations!U137),"",Calculations!U137)</f>
        <v>581354271568.46509</v>
      </c>
      <c r="V137">
        <f>IF(ISBLANK(Calculations!V137),"",Calculations!V137)</f>
        <v>588877069061.05115</v>
      </c>
      <c r="W137">
        <f>IF(ISBLANK(Calculations!W137),"",Calculations!W137)</f>
        <v>596170166420.1145</v>
      </c>
      <c r="X137">
        <f>IF(ISBLANK(Calculations!X137),"",Calculations!X137)</f>
        <v>603284666832.23792</v>
      </c>
      <c r="Y137">
        <f>IF(ISBLANK(Calculations!Y137),"",Calculations!Y137)</f>
        <v>610139281457.53271</v>
      </c>
      <c r="Z137">
        <f>IF(ISBLANK(Calculations!Z137),"",Calculations!Z137)</f>
        <v>616734587843.06995</v>
      </c>
      <c r="AA137">
        <f>IF(ISBLANK(Calculations!AA137),"",Calculations!AA137)</f>
        <v>623058235652.52686</v>
      </c>
      <c r="AB137">
        <f>IF(ISBLANK(Calculations!AB137),"",Calculations!AB137)</f>
        <v>629004880211.30115</v>
      </c>
      <c r="AC137">
        <f>IF(ISBLANK(Calculations!AC137),"",Calculations!AC137)</f>
        <v>634536993828.55115</v>
      </c>
      <c r="AD137">
        <f>IF(ISBLANK(Calculations!AD137),"",Calculations!AD137)</f>
        <v>639633241610.8501</v>
      </c>
      <c r="AE137">
        <f>IF(ISBLANK(Calculations!AE137),"",Calculations!AE137)</f>
        <v>644232039203.07092</v>
      </c>
      <c r="AF137">
        <f>IF(ISBLANK(Calculations!AF137),"",Calculations!AF137)</f>
        <v>648249276740.76538</v>
      </c>
      <c r="AG137">
        <f>IF(ISBLANK(Calculations!AG137),"",Calculations!AG137)</f>
        <v>651535332334.48035</v>
      </c>
      <c r="AH137">
        <f>IF(ISBLANK(Calculations!AH137),"",Calculations!AH137)</f>
        <v>654239466104.0896</v>
      </c>
      <c r="AI137">
        <f>IF(ISBLANK(Calculations!AI137),"",Calculations!AI137)</f>
        <v>656167000286.20386</v>
      </c>
      <c r="AJ137">
        <f>IF(ISBLANK(Calculations!AJ137),"",Calculations!AJ137)</f>
        <v>657509785378.15649</v>
      </c>
      <c r="AK137">
        <f>IF(ISBLANK(Calculations!AK137),"",Calculations!AK137)</f>
        <v>658352135731.09094</v>
      </c>
      <c r="AL137">
        <f>IF(ISBLANK(Calculations!AL137),"",Calculations!AL137)</f>
        <v>658690451237.81897</v>
      </c>
      <c r="AM137">
        <f>IF(ISBLANK(Calculations!AM137),"",Calculations!AM137)</f>
        <v>658742162034.9314</v>
      </c>
      <c r="AN137">
        <f>IF(ISBLANK(Calculations!AN137),"",Calculations!AN137)</f>
        <v>658588393037.85388</v>
      </c>
      <c r="AO137">
        <f>IF(ISBLANK(Calculations!AO137),"",Calculations!AO137)</f>
        <v>658324382673.70544</v>
      </c>
      <c r="AP137">
        <f>IF(ISBLANK(Calculations!AP137),"",Calculations!AP137)</f>
        <v>657994615923.57324</v>
      </c>
      <c r="AQ137">
        <f>IF(ISBLANK(Calculations!AQ137),"",Calculations!AQ137)</f>
        <v>657638464035.27405</v>
      </c>
      <c r="AR137">
        <f>IF(ISBLANK(Calculations!AR137),"",Calculations!AR137)</f>
        <v>657271115400.91272</v>
      </c>
      <c r="AS137">
        <f>IF(ISBLANK(Calculations!AS137),"",Calculations!AS137)</f>
        <v>656871863507.40833</v>
      </c>
      <c r="AT137">
        <f>IF(ISBLANK(Calculations!AT137),"",Calculations!AT137)</f>
        <v>656410229958.9187</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241000000000</v>
      </c>
      <c r="P139">
        <f>IF(ISBLANK(Calculations!P139),"",Calculations!P139)</f>
        <v>241000000000</v>
      </c>
      <c r="Q139">
        <f>IF(ISBLANK(Calculations!Q139),"",Calculations!Q139)</f>
        <v>241000000000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0</v>
      </c>
      <c r="P140">
        <f>IF(ISBLANK(Calculations!P140),"",Calculations!P140)</f>
        <v>0</v>
      </c>
      <c r="Q140">
        <f>IF(ISBLANK(Calculations!Q140),"",Calculations!Q140)</f>
        <v>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38000000000</v>
      </c>
      <c r="P141">
        <f>IF(ISBLANK(Calculations!P141),"",Calculations!P141)</f>
        <v>38000000000</v>
      </c>
      <c r="Q141">
        <f>IF(ISBLANK(Calculations!Q141),"",Calculations!Q141)</f>
        <v>38000000000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714000000000</v>
      </c>
      <c r="P142">
        <f>IF(ISBLANK(Calculations!P142),"",Calculations!P142)</f>
        <v>714000000000</v>
      </c>
      <c r="Q142">
        <f>IF(ISBLANK(Calculations!Q142),"",Calculations!Q142)</f>
        <v>714000000000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0.15328132527524652</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2505996386925.0054</v>
      </c>
      <c r="P147">
        <f>IF(ISBLANK(Calculations!P147),"",Calculations!P147)</f>
        <v>2505996386925.0054</v>
      </c>
      <c r="Q147">
        <f>IF(ISBLANK(Calculations!Q147),"",Calculations!Q147)</f>
        <v>2505996386925.0054</v>
      </c>
      <c r="R147">
        <f>IF(ISBLANK(Calculations!R147),"",Calculations!R147)</f>
        <v>2511084609313.9722</v>
      </c>
      <c r="S147" s="99">
        <f>IF(ISBLANK(Calculations!S147),"",Calculations!S147+('IRA Buildings Changes'!$E$38/($AB$146-$R$146)*(S146-$R$146)))</f>
        <v>2499306204100.6333</v>
      </c>
      <c r="T147" s="99">
        <f>IF(ISBLANK(Calculations!T147),"",Calculations!T147+('IRA Buildings Changes'!$E$38/($AB$146-$R$146)*(T146-$R$146)))</f>
        <v>2483932469441.6255</v>
      </c>
      <c r="U147" s="99">
        <f>IF(ISBLANK(Calculations!U147),"",Calculations!U147+('IRA Buildings Changes'!$E$38/($AB$146-$R$146)*(U146-$R$146)))</f>
        <v>2467608835193.0586</v>
      </c>
      <c r="V147" s="99">
        <f>IF(ISBLANK(Calculations!V147),"",Calculations!V147+('IRA Buildings Changes'!$E$38/($AB$146-$R$146)*(V146-$R$146)))</f>
        <v>2450037013460.5015</v>
      </c>
      <c r="W147" s="99">
        <f>IF(ISBLANK(Calculations!W147),"",Calculations!W147+('IRA Buildings Changes'!$E$38/($AB$146-$R$146)*(W146-$R$146)))</f>
        <v>2430255346076.8242</v>
      </c>
      <c r="X147" s="99">
        <f>IF(ISBLANK(Calculations!X147),"",Calculations!X147+('IRA Buildings Changes'!$E$38/($AB$146-$R$146)*(X146-$R$146)))</f>
        <v>2408863946897.8379</v>
      </c>
      <c r="Y147" s="99">
        <f>IF(ISBLANK(Calculations!Y147),"",Calculations!Y147+('IRA Buildings Changes'!$E$38/($AB$146-$R$146)*(Y146-$R$146)))</f>
        <v>2386670324062.4712</v>
      </c>
      <c r="Z147" s="99">
        <f>IF(ISBLANK(Calculations!Z147),"",Calculations!Z147+('IRA Buildings Changes'!$E$38/($AB$146-$R$146)*(Z146-$R$146)))</f>
        <v>2361595647521.4521</v>
      </c>
      <c r="AA147" s="99">
        <f>IF(ISBLANK(Calculations!AA147),"",Calculations!AA147+('IRA Buildings Changes'!$E$38/($AB$146-$R$146)*(AA146-$R$146)))</f>
        <v>2337772402479.6694</v>
      </c>
      <c r="AB147" s="98">
        <f>IF(ISBLANK(Calculations!AB147),"",Calculations!AB147 + 'IRA Buildings Changes'!E38)</f>
        <v>2314341493839.0796</v>
      </c>
      <c r="AC147" s="99">
        <f>IF(ISBLANK(Calculations!AC147),"",Calculations!AC147  + 'IRA Buildings Changes'!$E$38)</f>
        <v>2306418770202.6763</v>
      </c>
      <c r="AD147" s="99">
        <f>IF(ISBLANK(Calculations!AD147),"",Calculations!AD147  + 'IRA Buildings Changes'!$E$38)</f>
        <v>2299135089114.1807</v>
      </c>
      <c r="AE147" s="99">
        <f>IF(ISBLANK(Calculations!AE147),"",Calculations!AE147  + 'IRA Buildings Changes'!$E$38)</f>
        <v>2292473291511.8398</v>
      </c>
      <c r="AF147" s="99">
        <f>IF(ISBLANK(Calculations!AF147),"",Calculations!AF147  + 'IRA Buildings Changes'!$E$38)</f>
        <v>2287536998933.2725</v>
      </c>
      <c r="AG147" s="99">
        <f>IF(ISBLANK(Calculations!AG147),"",Calculations!AG147  + 'IRA Buildings Changes'!$E$38)</f>
        <v>2283927518396.7393</v>
      </c>
      <c r="AH147" s="99">
        <f>IF(ISBLANK(Calculations!AH147),"",Calculations!AH147  + 'IRA Buildings Changes'!$E$38)</f>
        <v>2281747572027.9609</v>
      </c>
      <c r="AI147" s="99">
        <f>IF(ISBLANK(Calculations!AI147),"",Calculations!AI147  + 'IRA Buildings Changes'!$E$38)</f>
        <v>2281656891686.9595</v>
      </c>
      <c r="AJ147" s="99">
        <f>IF(ISBLANK(Calculations!AJ147),"",Calculations!AJ147  + 'IRA Buildings Changes'!$E$38)</f>
        <v>2283813045265.2129</v>
      </c>
      <c r="AK147" s="99">
        <f>IF(ISBLANK(Calculations!AK147),"",Calculations!AK147  + 'IRA Buildings Changes'!$E$38)</f>
        <v>2288334232291.0664</v>
      </c>
      <c r="AL147" s="99">
        <f>IF(ISBLANK(Calculations!AL147),"",Calculations!AL147  + 'IRA Buildings Changes'!$E$38)</f>
        <v>2293829478041.2822</v>
      </c>
      <c r="AM147" s="99">
        <f>IF(ISBLANK(Calculations!AM147),"",Calculations!AM147  + 'IRA Buildings Changes'!$E$38)</f>
        <v>2301656382799.2407</v>
      </c>
      <c r="AN147" s="99">
        <f>IF(ISBLANK(Calculations!AN147),"",Calculations!AN147  + 'IRA Buildings Changes'!$E$38)</f>
        <v>2311503474376.9297</v>
      </c>
      <c r="AO147" s="99">
        <f>IF(ISBLANK(Calculations!AO147),"",Calculations!AO147  + 'IRA Buildings Changes'!$E$38)</f>
        <v>2324238256523.1113</v>
      </c>
      <c r="AP147" s="99">
        <f>IF(ISBLANK(Calculations!AP147),"",Calculations!AP147  + 'IRA Buildings Changes'!$E$38)</f>
        <v>2338682373796.2051</v>
      </c>
      <c r="AQ147" s="99">
        <f>IF(ISBLANK(Calculations!AQ147),"",Calculations!AQ147  + 'IRA Buildings Changes'!$E$38)</f>
        <v>2354158876258.8013</v>
      </c>
      <c r="AR147" s="99">
        <f>IF(ISBLANK(Calculations!AR147),"",Calculations!AR147  + 'IRA Buildings Changes'!$E$38)</f>
        <v>2371654243627.2158</v>
      </c>
      <c r="AS147" s="99">
        <f>IF(ISBLANK(Calculations!AS147),"",Calculations!AS147  + 'IRA Buildings Changes'!$E$38)</f>
        <v>2391122369078.2065</v>
      </c>
      <c r="AT147" s="99">
        <f>IF(ISBLANK(Calculations!AT147),"",Calculations!AT147  + 'IRA Buildings Changes'!$E$38)</f>
        <v>2411738742119.2974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7.2260164268439487E-4</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8943640531.504755</v>
      </c>
      <c r="P149">
        <f>IF(ISBLANK(Calculations!P149),"",Calculations!P149)</f>
        <v>8943640531.504755</v>
      </c>
      <c r="Q149">
        <f>IF(ISBLANK(Calculations!Q149),"",Calculations!Q149)</f>
        <v>8943640531.504755</v>
      </c>
      <c r="R149">
        <f>IF(ISBLANK(Calculations!R149),"",Calculations!R149)</f>
        <v>9068962527.168684</v>
      </c>
      <c r="S149">
        <f>IF(ISBLANK(Calculations!S149),"",Calculations!S149)</f>
        <v>9182409955.9358864</v>
      </c>
      <c r="T149">
        <f>IF(ISBLANK(Calculations!T149),"",Calculations!T149)</f>
        <v>9285038550.5469303</v>
      </c>
      <c r="U149">
        <f>IF(ISBLANK(Calculations!U149),"",Calculations!U149)</f>
        <v>9374047940.1204262</v>
      </c>
      <c r="V149">
        <f>IF(ISBLANK(Calculations!V149),"",Calculations!V149)</f>
        <v>9450997049.4592171</v>
      </c>
      <c r="W149">
        <f>IF(ISBLANK(Calculations!W149),"",Calculations!W149)</f>
        <v>9512466746.4692459</v>
      </c>
      <c r="X149">
        <f>IF(ISBLANK(Calculations!X149),"",Calculations!X149)</f>
        <v>9557567964.9794426</v>
      </c>
      <c r="Y149">
        <f>IF(ISBLANK(Calculations!Y149),"",Calculations!Y149)</f>
        <v>9586550097.8436069</v>
      </c>
      <c r="Z149">
        <f>IF(ISBLANK(Calculations!Z149),"",Calculations!Z149)</f>
        <v>9597432360.290987</v>
      </c>
      <c r="AA149">
        <f>IF(ISBLANK(Calculations!AA149),"",Calculations!AA149)</f>
        <v>9589571333.7507019</v>
      </c>
      <c r="AB149">
        <f>IF(ISBLANK(Calculations!AB149),"",Calculations!AB149)</f>
        <v>9561755412.3547859</v>
      </c>
      <c r="AC149">
        <f>IF(ISBLANK(Calculations!AC149),"",Calculations!AC149)</f>
        <v>9512023321.4022388</v>
      </c>
      <c r="AD149">
        <f>IF(ISBLANK(Calculations!AD149),"",Calculations!AD149)</f>
        <v>9441193021.0750427</v>
      </c>
      <c r="AE149">
        <f>IF(ISBLANK(Calculations!AE149),"",Calculations!AE149)</f>
        <v>9348731716.6618805</v>
      </c>
      <c r="AF149">
        <f>IF(ISBLANK(Calculations!AF149),"",Calculations!AF149)</f>
        <v>9234286959.151289</v>
      </c>
      <c r="AG149">
        <f>IF(ISBLANK(Calculations!AG149),"",Calculations!AG149)</f>
        <v>9098780033.8648796</v>
      </c>
      <c r="AH149">
        <f>IF(ISBLANK(Calculations!AH149),"",Calculations!AH149)</f>
        <v>8941415781.1527519</v>
      </c>
      <c r="AI149">
        <f>IF(ISBLANK(Calculations!AI149),"",Calculations!AI149)</f>
        <v>8764092617.9051781</v>
      </c>
      <c r="AJ149">
        <f>IF(ISBLANK(Calculations!AJ149),"",Calculations!AJ149)</f>
        <v>8569772560.6161518</v>
      </c>
      <c r="AK149">
        <f>IF(ISBLANK(Calculations!AK149),"",Calculations!AK149)</f>
        <v>8358989049.5666637</v>
      </c>
      <c r="AL149">
        <f>IF(ISBLANK(Calculations!AL149),"",Calculations!AL149)</f>
        <v>8136062795.1553326</v>
      </c>
      <c r="AM149">
        <f>IF(ISBLANK(Calculations!AM149),"",Calculations!AM149)</f>
        <v>7903346787.547267</v>
      </c>
      <c r="AN149">
        <f>IF(ISBLANK(Calculations!AN149),"",Calculations!AN149)</f>
        <v>7664631898.4443102</v>
      </c>
      <c r="AO149">
        <f>IF(ISBLANK(Calculations!AO149),"",Calculations!AO149)</f>
        <v>7424080536.6745653</v>
      </c>
      <c r="AP149">
        <f>IF(ISBLANK(Calculations!AP149),"",Calculations!AP149)</f>
        <v>7182729935.3858366</v>
      </c>
      <c r="AQ149">
        <f>IF(ISBLANK(Calculations!AQ149),"",Calculations!AQ149)</f>
        <v>6943516058.315568</v>
      </c>
      <c r="AR149">
        <f>IF(ISBLANK(Calculations!AR149),"",Calculations!AR149)</f>
        <v>6709130406.7822361</v>
      </c>
      <c r="AS149">
        <f>IF(ISBLANK(Calculations!AS149),"",Calculations!AS149)</f>
        <v>6480134007.263979</v>
      </c>
      <c r="AT149">
        <f>IF(ISBLANK(Calculations!AT149),"",Calculations!AT149)</f>
        <v>6256702510.0151949</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1264371.1522235901</v>
      </c>
      <c r="S158">
        <f>IF(ISBLANK(Calculations!S158),"",Calculations!S158)</f>
        <v>1288778.6210523101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0.102525237061902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1676185100725.0359</v>
      </c>
      <c r="P160">
        <f>IF(ISBLANK(Calculations!P160),"",Calculations!P160)</f>
        <v>1676185100725.0359</v>
      </c>
      <c r="Q160">
        <f>IF(ISBLANK(Calculations!Q160),"",Calculations!Q160)</f>
        <v>1676185100725.0359</v>
      </c>
      <c r="R160">
        <f>IF(ISBLANK(Calculations!R160),"",Calculations!R160)</f>
        <v>1644440753845.8904</v>
      </c>
      <c r="S160">
        <f>IF(ISBLANK(Calculations!S160),"",Calculations!S160)</f>
        <v>1596493764717.2109</v>
      </c>
      <c r="T160">
        <f>IF(ISBLANK(Calculations!T160),"",Calculations!T160)</f>
        <v>1545672307316.0916</v>
      </c>
      <c r="U160">
        <f>IF(ISBLANK(Calculations!U160),"",Calculations!U160)</f>
        <v>1497882370937.9036</v>
      </c>
      <c r="V160">
        <f>IF(ISBLANK(Calculations!V160),"",Calculations!V160)</f>
        <v>1451913818556.2603</v>
      </c>
      <c r="W160">
        <f>IF(ISBLANK(Calculations!W160),"",Calculations!W160)</f>
        <v>1407882325667.8943</v>
      </c>
      <c r="X160">
        <f>IF(ISBLANK(Calculations!X160),"",Calculations!X160)</f>
        <v>1366772629311.9934</v>
      </c>
      <c r="Y160">
        <f>IF(ISBLANK(Calculations!Y160),"",Calculations!Y160)</f>
        <v>1328977640634.4651</v>
      </c>
      <c r="Z160">
        <f>IF(ISBLANK(Calculations!Z160),"",Calculations!Z160)</f>
        <v>1295652752956.28</v>
      </c>
      <c r="AA160">
        <f>IF(ISBLANK(Calculations!AA160),"",Calculations!AA160)</f>
        <v>1267236520862.0457</v>
      </c>
      <c r="AB160">
        <f>IF(ISBLANK(Calculations!AB160),"",Calculations!AB160)</f>
        <v>1243140636880.3708</v>
      </c>
      <c r="AC160">
        <f>IF(ISBLANK(Calculations!AC160),"",Calculations!AC160)</f>
        <v>1222690832735.4609</v>
      </c>
      <c r="AD160">
        <f>IF(ISBLANK(Calculations!AD160),"",Calculations!AD160)</f>
        <v>1204281845433.7529</v>
      </c>
      <c r="AE160">
        <f>IF(ISBLANK(Calculations!AE160),"",Calculations!AE160)</f>
        <v>1187530905108.6072</v>
      </c>
      <c r="AF160">
        <f>IF(ISBLANK(Calculations!AF160),"",Calculations!AF160)</f>
        <v>1171787841221.4272</v>
      </c>
      <c r="AG160">
        <f>IF(ISBLANK(Calculations!AG160),"",Calculations!AG160)</f>
        <v>1157553731301.1152</v>
      </c>
      <c r="AH160">
        <f>IF(ISBLANK(Calculations!AH160),"",Calculations!AH160)</f>
        <v>1145038027653.0947</v>
      </c>
      <c r="AI160">
        <f>IF(ISBLANK(Calculations!AI160),"",Calculations!AI160)</f>
        <v>1133563411487.1074</v>
      </c>
      <c r="AJ160">
        <f>IF(ISBLANK(Calculations!AJ160),"",Calculations!AJ160)</f>
        <v>1122958914230.5916</v>
      </c>
      <c r="AK160">
        <f>IF(ISBLANK(Calculations!AK160),"",Calculations!AK160)</f>
        <v>1113651640820.5581</v>
      </c>
      <c r="AL160">
        <f>IF(ISBLANK(Calculations!AL160),"",Calculations!AL160)</f>
        <v>1106528447661.9207</v>
      </c>
      <c r="AM160">
        <f>IF(ISBLANK(Calculations!AM160),"",Calculations!AM160)</f>
        <v>1100988699780.7451</v>
      </c>
      <c r="AN160">
        <f>IF(ISBLANK(Calculations!AN160),"",Calculations!AN160)</f>
        <v>1096738212590.6625</v>
      </c>
      <c r="AO160">
        <f>IF(ISBLANK(Calculations!AO160),"",Calculations!AO160)</f>
        <v>1094193889858.7399</v>
      </c>
      <c r="AP160">
        <f>IF(ISBLANK(Calculations!AP160),"",Calculations!AP160)</f>
        <v>1092715289860.4943</v>
      </c>
      <c r="AQ160">
        <f>IF(ISBLANK(Calculations!AQ160),"",Calculations!AQ160)</f>
        <v>1092519728320.36</v>
      </c>
      <c r="AR160">
        <f>IF(ISBLANK(Calculations!AR160),"",Calculations!AR160)</f>
        <v>1093497309095.9617</v>
      </c>
      <c r="AS160">
        <f>IF(ISBLANK(Calculations!AS160),"",Calculations!AS160)</f>
        <v>1096105762850.0094</v>
      </c>
      <c r="AT160">
        <f>IF(ISBLANK(Calculations!AT160),"",Calculations!AT160)</f>
        <v>1100088724272.2361</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0.13883453870786144</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2269805873334.8267</v>
      </c>
      <c r="P173">
        <f>IF(ISBLANK(Calculations!P173),"",Calculations!P173)</f>
        <v>2269805873334.8267</v>
      </c>
      <c r="Q173">
        <f>IF(ISBLANK(Calculations!Q173),"",Calculations!Q173)</f>
        <v>2269805873334.8267</v>
      </c>
      <c r="R173">
        <f>IF(ISBLANK(Calculations!R173),"",Calculations!R173)</f>
        <v>2288106496740.1777</v>
      </c>
      <c r="S173">
        <f>IF(ISBLANK(Calculations!S173),"",Calculations!S173)</f>
        <v>2303404786441.9883</v>
      </c>
      <c r="T173">
        <f>IF(ISBLANK(Calculations!T173),"",Calculations!T173)</f>
        <v>2315117676730.5361</v>
      </c>
      <c r="U173">
        <f>IF(ISBLANK(Calculations!U173),"",Calculations!U173)</f>
        <v>2321905355048.2222</v>
      </c>
      <c r="V173">
        <f>IF(ISBLANK(Calculations!V173),"",Calculations!V173)</f>
        <v>2323092124492.4502</v>
      </c>
      <c r="W173">
        <f>IF(ISBLANK(Calculations!W173),"",Calculations!W173)</f>
        <v>2319966980611.2979</v>
      </c>
      <c r="X173">
        <f>IF(ISBLANK(Calculations!X173),"",Calculations!X173)</f>
        <v>2313950773705.1484</v>
      </c>
      <c r="Y173">
        <f>IF(ISBLANK(Calculations!Y173),"",Calculations!Y173)</f>
        <v>2307653768589.0303</v>
      </c>
      <c r="Z173">
        <f>IF(ISBLANK(Calculations!Z173),"",Calculations!Z173)</f>
        <v>2301402428645.0068</v>
      </c>
      <c r="AA173">
        <f>IF(ISBLANK(Calculations!AA173),"",Calculations!AA173)</f>
        <v>2296855235916.8784</v>
      </c>
      <c r="AB173">
        <f>IF(ISBLANK(Calculations!AB173),"",Calculations!AB173)</f>
        <v>2294787654679.9209</v>
      </c>
      <c r="AC173">
        <f>IF(ISBLANK(Calculations!AC173),"",Calculations!AC173)</f>
        <v>2294650945357.8062</v>
      </c>
      <c r="AD173">
        <f>IF(ISBLANK(Calculations!AD173),"",Calculations!AD173)</f>
        <v>2296465544283.4141</v>
      </c>
      <c r="AE173">
        <f>IF(ISBLANK(Calculations!AE173),"",Calculations!AE173)</f>
        <v>2299812824001.8433</v>
      </c>
      <c r="AF173">
        <f>IF(ISBLANK(Calculations!AF173),"",Calculations!AF173)</f>
        <v>2304605101454.7432</v>
      </c>
      <c r="AG173">
        <f>IF(ISBLANK(Calculations!AG173),"",Calculations!AG173)</f>
        <v>2310414382114.6436</v>
      </c>
      <c r="AH173">
        <f>IF(ISBLANK(Calculations!AH173),"",Calculations!AH173)</f>
        <v>2317242890981.9136</v>
      </c>
      <c r="AI173">
        <f>IF(ISBLANK(Calculations!AI173),"",Calculations!AI173)</f>
        <v>2325302541196.041</v>
      </c>
      <c r="AJ173">
        <f>IF(ISBLANK(Calculations!AJ173),"",Calculations!AJ173)</f>
        <v>2333333844649.395</v>
      </c>
      <c r="AK173">
        <f>IF(ISBLANK(Calculations!AK173),"",Calculations!AK173)</f>
        <v>2342805359626.502</v>
      </c>
      <c r="AL173">
        <f>IF(ISBLANK(Calculations!AL173),"",Calculations!AL173)</f>
        <v>2352276088396.8975</v>
      </c>
      <c r="AM173">
        <f>IF(ISBLANK(Calculations!AM173),"",Calculations!AM173)</f>
        <v>2363186931176.1123</v>
      </c>
      <c r="AN173">
        <f>IF(ISBLANK(Calculations!AN173),"",Calculations!AN173)</f>
        <v>2374564966146.2612</v>
      </c>
      <c r="AO173">
        <f>IF(ISBLANK(Calculations!AO173),"",Calculations!AO173)</f>
        <v>2387233660805.6699</v>
      </c>
      <c r="AP173">
        <f>IF(ISBLANK(Calculations!AP173),"",Calculations!AP173)</f>
        <v>2400058618446.3599</v>
      </c>
      <c r="AQ173">
        <f>IF(ISBLANK(Calculations!AQ173),"",Calculations!AQ173)</f>
        <v>2413928486801.5938</v>
      </c>
      <c r="AR173">
        <f>IF(ISBLANK(Calculations!AR173),"",Calculations!AR173)</f>
        <v>2428352584876.0122</v>
      </c>
      <c r="AS173">
        <f>IF(ISBLANK(Calculations!AS173),"",Calculations!AS173)</f>
        <v>2443271976881.1328</v>
      </c>
      <c r="AT173">
        <f>IF(ISBLANK(Calculations!AT173),"",Calculations!AT173)</f>
        <v>2458556635504.7861</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0.15263727230236615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1889191519286.3857</v>
      </c>
      <c r="P175">
        <f>IF(ISBLANK(Calculations!P175),"",Calculations!P175)</f>
        <v>1889191519286.3857</v>
      </c>
      <c r="Q175">
        <f>IF(ISBLANK(Calculations!Q175),"",Calculations!Q175)</f>
        <v>1889191519286.3857</v>
      </c>
      <c r="R175">
        <f>IF(ISBLANK(Calculations!R175),"",Calculations!R175)</f>
        <v>1908231023283.6946</v>
      </c>
      <c r="S175">
        <f>IF(ISBLANK(Calculations!S175),"",Calculations!S175)</f>
        <v>1925323898189.7498</v>
      </c>
      <c r="T175">
        <f>IF(ISBLANK(Calculations!T175),"",Calculations!T175)</f>
        <v>1940272011108.2041</v>
      </c>
      <c r="U175">
        <f>IF(ISBLANK(Calculations!U175),"",Calculations!U175)</f>
        <v>1954543572957.8975</v>
      </c>
      <c r="V175">
        <f>IF(ISBLANK(Calculations!V175),"",Calculations!V175)</f>
        <v>1968614438469.3232</v>
      </c>
      <c r="W175">
        <f>IF(ISBLANK(Calculations!W175),"",Calculations!W175)</f>
        <v>1983246829802.7117</v>
      </c>
      <c r="X175">
        <f>IF(ISBLANK(Calculations!X175),"",Calculations!X175)</f>
        <v>1998686630804.3589</v>
      </c>
      <c r="Y175">
        <f>IF(ISBLANK(Calculations!Y175),"",Calculations!Y175)</f>
        <v>2015837390780.5779</v>
      </c>
      <c r="Z175">
        <f>IF(ISBLANK(Calculations!Z175),"",Calculations!Z175)</f>
        <v>2033337005951.1597</v>
      </c>
      <c r="AA175">
        <f>IF(ISBLANK(Calculations!AA175),"",Calculations!AA175)</f>
        <v>2050659551611.2773</v>
      </c>
      <c r="AB175">
        <f>IF(ISBLANK(Calculations!AB175),"",Calculations!AB175)</f>
        <v>2068586948724.8848</v>
      </c>
      <c r="AC175">
        <f>IF(ISBLANK(Calculations!AC175),"",Calculations!AC175)</f>
        <v>2086044867797.3438</v>
      </c>
      <c r="AD175">
        <f>IF(ISBLANK(Calculations!AD175),"",Calculations!AD175)</f>
        <v>2103866731604.6743</v>
      </c>
      <c r="AE175">
        <f>IF(ISBLANK(Calculations!AE175),"",Calculations!AE175)</f>
        <v>2121997596232.2642</v>
      </c>
      <c r="AF175">
        <f>IF(ISBLANK(Calculations!AF175),"",Calculations!AF175)</f>
        <v>2139988499702.3354</v>
      </c>
      <c r="AG175">
        <f>IF(ISBLANK(Calculations!AG175),"",Calculations!AG175)</f>
        <v>2158025857284.3237</v>
      </c>
      <c r="AH175">
        <f>IF(ISBLANK(Calculations!AH175),"",Calculations!AH175)</f>
        <v>2175228380286.9551</v>
      </c>
      <c r="AI175">
        <f>IF(ISBLANK(Calculations!AI175),"",Calculations!AI175)</f>
        <v>2194550053165.9844</v>
      </c>
      <c r="AJ175">
        <f>IF(ISBLANK(Calculations!AJ175),"",Calculations!AJ175)</f>
        <v>2212489911041.7969</v>
      </c>
      <c r="AK175">
        <f>IF(ISBLANK(Calculations!AK175),"",Calculations!AK175)</f>
        <v>2231122899728.2637</v>
      </c>
      <c r="AL175">
        <f>IF(ISBLANK(Calculations!AL175),"",Calculations!AL175)</f>
        <v>2249037464893.8384</v>
      </c>
      <c r="AM175">
        <f>IF(ISBLANK(Calculations!AM175),"",Calculations!AM175)</f>
        <v>2267468533118.7944</v>
      </c>
      <c r="AN175">
        <f>IF(ISBLANK(Calculations!AN175),"",Calculations!AN175)</f>
        <v>2285377692361.5249</v>
      </c>
      <c r="AO175">
        <f>IF(ISBLANK(Calculations!AO175),"",Calculations!AO175)</f>
        <v>2304576717755.1445</v>
      </c>
      <c r="AP175">
        <f>IF(ISBLANK(Calculations!AP175),"",Calculations!AP175)</f>
        <v>2323067759029.7544</v>
      </c>
      <c r="AQ175">
        <f>IF(ISBLANK(Calculations!AQ175),"",Calculations!AQ175)</f>
        <v>2341830790765.5112</v>
      </c>
      <c r="AR175">
        <f>IF(ISBLANK(Calculations!AR175),"",Calculations!AR175)</f>
        <v>2360808085564.6938</v>
      </c>
      <c r="AS175">
        <f>IF(ISBLANK(Calculations!AS175),"",Calculations!AS175)</f>
        <v>2379714281635.5269</v>
      </c>
      <c r="AT175">
        <f>IF(ISBLANK(Calculations!AT175),"",Calculations!AT175)</f>
        <v>2398357919868.1689</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2.5839928697097602E-3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3953509090.6559329</v>
      </c>
      <c r="P176">
        <f>IF(ISBLANK(Calculations!P176),"",Calculations!P176)</f>
        <v>3953509090.6559329</v>
      </c>
      <c r="Q176">
        <f>IF(ISBLANK(Calculations!Q176),"",Calculations!Q176)</f>
        <v>3953509090.6559329</v>
      </c>
      <c r="R176">
        <f>IF(ISBLANK(Calculations!R176),"",Calculations!R176)</f>
        <v>3761999339.4371018</v>
      </c>
      <c r="S176">
        <f>IF(ISBLANK(Calculations!S176),"",Calculations!S176)</f>
        <v>3569226618.4246945</v>
      </c>
      <c r="T176">
        <f>IF(ISBLANK(Calculations!T176),"",Calculations!T176)</f>
        <v>3376608882.0898161</v>
      </c>
      <c r="U176">
        <f>IF(ISBLANK(Calculations!U176),"",Calculations!U176)</f>
        <v>3190666222.2800102</v>
      </c>
      <c r="V176">
        <f>IF(ISBLANK(Calculations!V176),"",Calculations!V176)</f>
        <v>3014876472.3830638</v>
      </c>
      <c r="W176">
        <f>IF(ISBLANK(Calculations!W176),"",Calculations!W176)</f>
        <v>2853567688.639595</v>
      </c>
      <c r="X176">
        <f>IF(ISBLANK(Calculations!X176),"",Calculations!X176)</f>
        <v>2711072357.988193</v>
      </c>
      <c r="Y176">
        <f>IF(ISBLANK(Calculations!Y176),"",Calculations!Y176)</f>
        <v>2589516645.8252349</v>
      </c>
      <c r="Z176">
        <f>IF(ISBLANK(Calculations!Z176),"",Calculations!Z176)</f>
        <v>2491350684.0821667</v>
      </c>
      <c r="AA176">
        <f>IF(ISBLANK(Calculations!AA176),"",Calculations!AA176)</f>
        <v>2414885878.1075683</v>
      </c>
      <c r="AB176">
        <f>IF(ISBLANK(Calculations!AB176),"",Calculations!AB176)</f>
        <v>2359570519.943615</v>
      </c>
      <c r="AC176">
        <f>IF(ISBLANK(Calculations!AC176),"",Calculations!AC176)</f>
        <v>2318958610.0693383</v>
      </c>
      <c r="AD176">
        <f>IF(ISBLANK(Calculations!AD176),"",Calculations!AD176)</f>
        <v>2290384735.9084573</v>
      </c>
      <c r="AE176">
        <f>IF(ISBLANK(Calculations!AE176),"",Calculations!AE176)</f>
        <v>2268255694.5377698</v>
      </c>
      <c r="AF176">
        <f>IF(ISBLANK(Calculations!AF176),"",Calculations!AF176)</f>
        <v>2249794282.7605243</v>
      </c>
      <c r="AG176">
        <f>IF(ISBLANK(Calculations!AG176),"",Calculations!AG176)</f>
        <v>2232087526.4082565</v>
      </c>
      <c r="AH176">
        <f>IF(ISBLANK(Calculations!AH176),"",Calculations!AH176)</f>
        <v>2214221301.6520147</v>
      </c>
      <c r="AI176">
        <f>IF(ISBLANK(Calculations!AI176),"",Calculations!AI176)</f>
        <v>2198083608.0011988</v>
      </c>
      <c r="AJ176">
        <f>IF(ISBLANK(Calculations!AJ176),"",Calculations!AJ176)</f>
        <v>2180492230.3677421</v>
      </c>
      <c r="AK176">
        <f>IF(ISBLANK(Calculations!AK176),"",Calculations!AK176)</f>
        <v>2161941736.8242359</v>
      </c>
      <c r="AL176">
        <f>IF(ISBLANK(Calculations!AL176),"",Calculations!AL176)</f>
        <v>2143507439.9642153</v>
      </c>
      <c r="AM176">
        <f>IF(ISBLANK(Calculations!AM176),"",Calculations!AM176)</f>
        <v>2123856084.8416691</v>
      </c>
      <c r="AN176">
        <f>IF(ISBLANK(Calculations!AN176),"",Calculations!AN176)</f>
        <v>2103484877.2415929</v>
      </c>
      <c r="AO176">
        <f>IF(ISBLANK(Calculations!AO176),"",Calculations!AO176)</f>
        <v>2083112037.2924619</v>
      </c>
      <c r="AP176">
        <f>IF(ISBLANK(Calculations!AP176),"",Calculations!AP176)</f>
        <v>2061671614.7922425</v>
      </c>
      <c r="AQ176">
        <f>IF(ISBLANK(Calculations!AQ176),"",Calculations!AQ176)</f>
        <v>2040367228.8355148</v>
      </c>
      <c r="AR176">
        <f>IF(ISBLANK(Calculations!AR176),"",Calculations!AR176)</f>
        <v>2018572242.36023</v>
      </c>
      <c r="AS176">
        <f>IF(ISBLANK(Calculations!AS176),"",Calculations!AS176)</f>
        <v>1995887051.7089694</v>
      </c>
      <c r="AT176">
        <f>IF(ISBLANK(Calculations!AT176),"",Calculations!AT176)</f>
        <v>1973073670.5506256</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0.56736732726886108</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9275888433518.6094</v>
      </c>
      <c r="P186">
        <f>IF(ISBLANK(Calculations!P186),"",Calculations!P186)</f>
        <v>9275888433518.6094</v>
      </c>
      <c r="Q186">
        <f>IF(ISBLANK(Calculations!Q186),"",Calculations!Q186)</f>
        <v>9275888433518.6094</v>
      </c>
      <c r="R186">
        <f>IF(ISBLANK(Calculations!R186),"",Calculations!R186)</f>
        <v>9367602209273.0664</v>
      </c>
      <c r="S186">
        <f>IF(ISBLANK(Calculations!S186),"",Calculations!S186)</f>
        <v>9474048453606.7227</v>
      </c>
      <c r="T186">
        <f>IF(ISBLANK(Calculations!T186),"",Calculations!T186)</f>
        <v>9597775222225.3984</v>
      </c>
      <c r="U186">
        <f>IF(ISBLANK(Calculations!U186),"",Calculations!U186)</f>
        <v>9724804725469.0879</v>
      </c>
      <c r="V186">
        <f>IF(ISBLANK(Calculations!V186),"",Calculations!V186)</f>
        <v>9860667217998.6367</v>
      </c>
      <c r="W186">
        <f>IF(ISBLANK(Calculations!W186),"",Calculations!W186)</f>
        <v>10002465706543.447</v>
      </c>
      <c r="X186">
        <f>IF(ISBLANK(Calculations!X186),"",Calculations!X186)</f>
        <v>10147944269172.885</v>
      </c>
      <c r="Y186">
        <f>IF(ISBLANK(Calculations!Y186),"",Calculations!Y186)</f>
        <v>10299622559697.959</v>
      </c>
      <c r="Z186">
        <f>IF(ISBLANK(Calculations!Z186),"",Calculations!Z186)</f>
        <v>10455321747045.398</v>
      </c>
      <c r="AA186">
        <f>IF(ISBLANK(Calculations!AA186),"",Calculations!AA186)</f>
        <v>10614270922641.793</v>
      </c>
      <c r="AB186">
        <f>IF(ISBLANK(Calculations!AB186),"",Calculations!AB186)</f>
        <v>10780718198467.975</v>
      </c>
      <c r="AC186">
        <f>IF(ISBLANK(Calculations!AC186),"",Calculations!AC186)</f>
        <v>10950910466995.514</v>
      </c>
      <c r="AD186">
        <f>IF(ISBLANK(Calculations!AD186),"",Calculations!AD186)</f>
        <v>11127164511358.182</v>
      </c>
      <c r="AE186">
        <f>IF(ISBLANK(Calculations!AE186),"",Calculations!AE186)</f>
        <v>11308551183854.318</v>
      </c>
      <c r="AF186">
        <f>IF(ISBLANK(Calculations!AF186),"",Calculations!AF186)</f>
        <v>11491857012956.912</v>
      </c>
      <c r="AG186">
        <f>IF(ISBLANK(Calculations!AG186),"",Calculations!AG186)</f>
        <v>11683224922771.93</v>
      </c>
      <c r="AH186">
        <f>IF(ISBLANK(Calculations!AH186),"",Calculations!AH186)</f>
        <v>11875846573372.139</v>
      </c>
      <c r="AI186">
        <f>IF(ISBLANK(Calculations!AI186),"",Calculations!AI186)</f>
        <v>12074436679295.947</v>
      </c>
      <c r="AJ186">
        <f>IF(ISBLANK(Calculations!AJ186),"",Calculations!AJ186)</f>
        <v>12278512408331.602</v>
      </c>
      <c r="AK186">
        <f>IF(ISBLANK(Calculations!AK186),"",Calculations!AK186)</f>
        <v>12488804094917.061</v>
      </c>
      <c r="AL186">
        <f>IF(ISBLANK(Calculations!AL186),"",Calculations!AL186)</f>
        <v>12703420984340.699</v>
      </c>
      <c r="AM186">
        <f>IF(ISBLANK(Calculations!AM186),"",Calculations!AM186)</f>
        <v>12924769122834.273</v>
      </c>
      <c r="AN186">
        <f>IF(ISBLANK(Calculations!AN186),"",Calculations!AN186)</f>
        <v>13149841966961.416</v>
      </c>
      <c r="AO186">
        <f>IF(ISBLANK(Calculations!AO186),"",Calculations!AO186)</f>
        <v>13377182905259.83</v>
      </c>
      <c r="AP186">
        <f>IF(ISBLANK(Calculations!AP186),"",Calculations!AP186)</f>
        <v>13612922689594.953</v>
      </c>
      <c r="AQ186">
        <f>IF(ISBLANK(Calculations!AQ186),"",Calculations!AQ186)</f>
        <v>13848354110500.598</v>
      </c>
      <c r="AR186">
        <f>IF(ISBLANK(Calculations!AR186),"",Calculations!AR186)</f>
        <v>14091239000087.057</v>
      </c>
      <c r="AS186">
        <f>IF(ISBLANK(Calculations!AS186),"",Calculations!AS186)</f>
        <v>14339666316575.084</v>
      </c>
      <c r="AT186">
        <f>IF(ISBLANK(Calculations!AT186),"",Calculations!AT186)</f>
        <v>14595019637983.068</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0.24416362539415937</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3022013191503.5103</v>
      </c>
      <c r="P188">
        <f>IF(ISBLANK(Calculations!P188),"",Calculations!P188)</f>
        <v>3022013191503.5103</v>
      </c>
      <c r="Q188">
        <f>IF(ISBLANK(Calculations!Q188),"",Calculations!Q188)</f>
        <v>3022013191503.5103</v>
      </c>
      <c r="R188">
        <f>IF(ISBLANK(Calculations!R188),"",Calculations!R188)</f>
        <v>3011592216797.7612</v>
      </c>
      <c r="S188">
        <f>IF(ISBLANK(Calculations!S188),"",Calculations!S188)</f>
        <v>3008253162819.1299</v>
      </c>
      <c r="T188">
        <f>IF(ISBLANK(Calculations!T188),"",Calculations!T188)</f>
        <v>3003806880277.999</v>
      </c>
      <c r="U188">
        <f>IF(ISBLANK(Calculations!U188),"",Calculations!U188)</f>
        <v>2997719294220.7266</v>
      </c>
      <c r="V188">
        <f>IF(ISBLANK(Calculations!V188),"",Calculations!V188)</f>
        <v>2991549208780.3706</v>
      </c>
      <c r="W188">
        <f>IF(ISBLANK(Calculations!W188),"",Calculations!W188)</f>
        <v>2977728391076.8618</v>
      </c>
      <c r="X188">
        <f>IF(ISBLANK(Calculations!X188),"",Calculations!X188)</f>
        <v>2966035189042.4468</v>
      </c>
      <c r="Y188">
        <f>IF(ISBLANK(Calculations!Y188),"",Calculations!Y188)</f>
        <v>2957598541603.5806</v>
      </c>
      <c r="Z188">
        <f>IF(ISBLANK(Calculations!Z188),"",Calculations!Z188)</f>
        <v>2953820938272.7432</v>
      </c>
      <c r="AA188">
        <f>IF(ISBLANK(Calculations!AA188),"",Calculations!AA188)</f>
        <v>2951484903109.5454</v>
      </c>
      <c r="AB188">
        <f>IF(ISBLANK(Calculations!AB188),"",Calculations!AB188)</f>
        <v>2950772803171.3135</v>
      </c>
      <c r="AC188">
        <f>IF(ISBLANK(Calculations!AC188),"",Calculations!AC188)</f>
        <v>2952010293917.6279</v>
      </c>
      <c r="AD188">
        <f>IF(ISBLANK(Calculations!AD188),"",Calculations!AD188)</f>
        <v>2951780164059.5405</v>
      </c>
      <c r="AE188">
        <f>IF(ISBLANK(Calculations!AE188),"",Calculations!AE188)</f>
        <v>2946604413289.0166</v>
      </c>
      <c r="AF188">
        <f>IF(ISBLANK(Calculations!AF188),"",Calculations!AF188)</f>
        <v>2942331813659.6533</v>
      </c>
      <c r="AG188">
        <f>IF(ISBLANK(Calculations!AG188),"",Calculations!AG188)</f>
        <v>2939270652339.8418</v>
      </c>
      <c r="AH188">
        <f>IF(ISBLANK(Calculations!AH188),"",Calculations!AH188)</f>
        <v>2938393553635.4438</v>
      </c>
      <c r="AI188">
        <f>IF(ISBLANK(Calculations!AI188),"",Calculations!AI188)</f>
        <v>2937620664678.0981</v>
      </c>
      <c r="AJ188">
        <f>IF(ISBLANK(Calculations!AJ188),"",Calculations!AJ188)</f>
        <v>2939279336485.4297</v>
      </c>
      <c r="AK188">
        <f>IF(ISBLANK(Calculations!AK188),"",Calculations!AK188)</f>
        <v>2940660115633.9404</v>
      </c>
      <c r="AL188">
        <f>IF(ISBLANK(Calculations!AL188),"",Calculations!AL188)</f>
        <v>2940043541297.1875</v>
      </c>
      <c r="AM188">
        <f>IF(ISBLANK(Calculations!AM188),"",Calculations!AM188)</f>
        <v>2937208167762.6553</v>
      </c>
      <c r="AN188">
        <f>IF(ISBLANK(Calculations!AN188),"",Calculations!AN188)</f>
        <v>2933513063814.915</v>
      </c>
      <c r="AO188">
        <f>IF(ISBLANK(Calculations!AO188),"",Calculations!AO188)</f>
        <v>2929335989787.0161</v>
      </c>
      <c r="AP188">
        <f>IF(ISBLANK(Calculations!AP188),"",Calculations!AP188)</f>
        <v>2925541018165.0176</v>
      </c>
      <c r="AQ188">
        <f>IF(ISBLANK(Calculations!AQ188),"",Calculations!AQ188)</f>
        <v>2922705644630.4858</v>
      </c>
      <c r="AR188">
        <f>IF(ISBLANK(Calculations!AR188),"",Calculations!AR188)</f>
        <v>2918823831552.5962</v>
      </c>
      <c r="AS188">
        <f>IF(ISBLANK(Calculations!AS188),"",Calculations!AS188)</f>
        <v>2916127404347.481</v>
      </c>
      <c r="AT188">
        <f>IF(ISBLANK(Calculations!AT188),"",Calculations!AT188)</f>
        <v>2913135716192.3706</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0.63834430018979427</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976666779290.38525</v>
      </c>
      <c r="P189">
        <f>IF(ISBLANK(Calculations!P189),"",Calculations!P189)</f>
        <v>976666779290.38525</v>
      </c>
      <c r="Q189">
        <f>IF(ISBLANK(Calculations!Q189),"",Calculations!Q189)</f>
        <v>976666779290.38525</v>
      </c>
      <c r="R189">
        <f>IF(ISBLANK(Calculations!R189),"",Calculations!R189)</f>
        <v>977754626287.37354</v>
      </c>
      <c r="S189">
        <f>IF(ISBLANK(Calculations!S189),"",Calculations!S189)</f>
        <v>977484073666.36047</v>
      </c>
      <c r="T189">
        <f>IF(ISBLANK(Calculations!T189),"",Calculations!T189)</f>
        <v>976356771078.80823</v>
      </c>
      <c r="U189">
        <f>IF(ISBLANK(Calculations!U189),"",Calculations!U189)</f>
        <v>973284871527.72852</v>
      </c>
      <c r="V189">
        <f>IF(ISBLANK(Calculations!V189),"",Calculations!V189)</f>
        <v>970376430851.84473</v>
      </c>
      <c r="W189">
        <f>IF(ISBLANK(Calculations!W189),"",Calculations!W189)</f>
        <v>968578383224.70056</v>
      </c>
      <c r="X189">
        <f>IF(ISBLANK(Calculations!X189),"",Calculations!X189)</f>
        <v>968803843742.21045</v>
      </c>
      <c r="Y189">
        <f>IF(ISBLANK(Calculations!Y189),"",Calculations!Y189)</f>
        <v>968775661177.52124</v>
      </c>
      <c r="Z189">
        <f>IF(ISBLANK(Calculations!Z189),"",Calculations!Z189)</f>
        <v>967157981964.38342</v>
      </c>
      <c r="AA189">
        <f>IF(ISBLANK(Calculations!AA189),"",Calculations!AA189)</f>
        <v>964925922841.03052</v>
      </c>
      <c r="AB189">
        <f>IF(ISBLANK(Calculations!AB189),"",Calculations!AB189)</f>
        <v>962417674583.72876</v>
      </c>
      <c r="AC189">
        <f>IF(ISBLANK(Calculations!AC189),"",Calculations!AC189)</f>
        <v>962361309454.35059</v>
      </c>
      <c r="AD189">
        <f>IF(ISBLANK(Calculations!AD189),"",Calculations!AD189)</f>
        <v>962282398273.22241</v>
      </c>
      <c r="AE189">
        <f>IF(ISBLANK(Calculations!AE189),"",Calculations!AE189)</f>
        <v>962575496945.98547</v>
      </c>
      <c r="AF189">
        <f>IF(ISBLANK(Calculations!AF189),"",Calculations!AF189)</f>
        <v>961110003582.16858</v>
      </c>
      <c r="AG189">
        <f>IF(ISBLANK(Calculations!AG189),"",Calculations!AG189)</f>
        <v>961025455888.10095</v>
      </c>
      <c r="AH189">
        <f>IF(ISBLANK(Calculations!AH189),"",Calculations!AH189)</f>
        <v>961673654875.9447</v>
      </c>
      <c r="AI189">
        <f>IF(ISBLANK(Calculations!AI189),"",Calculations!AI189)</f>
        <v>961870932828.76526</v>
      </c>
      <c r="AJ189">
        <f>IF(ISBLANK(Calculations!AJ189),"",Calculations!AJ189)</f>
        <v>962135848936.84082</v>
      </c>
      <c r="AK189">
        <f>IF(ISBLANK(Calculations!AK189),"",Calculations!AK189)</f>
        <v>963133511726.82385</v>
      </c>
      <c r="AL189">
        <f>IF(ISBLANK(Calculations!AL189),"",Calculations!AL189)</f>
        <v>965016107048.03552</v>
      </c>
      <c r="AM189">
        <f>IF(ISBLANK(Calculations!AM189),"",Calculations!AM189)</f>
        <v>967129799399.69617</v>
      </c>
      <c r="AN189">
        <f>IF(ISBLANK(Calculations!AN189),"",Calculations!AN189)</f>
        <v>969091305902.03601</v>
      </c>
      <c r="AO189">
        <f>IF(ISBLANK(Calculations!AO189),"",Calculations!AO189)</f>
        <v>970607527882.29382</v>
      </c>
      <c r="AP189">
        <f>IF(ISBLANK(Calculations!AP189),"",Calculations!AP189)</f>
        <v>971464277848.83301</v>
      </c>
      <c r="AQ189">
        <f>IF(ISBLANK(Calculations!AQ189),"",Calculations!AQ189)</f>
        <v>971678465340.46777</v>
      </c>
      <c r="AR189">
        <f>IF(ISBLANK(Calculations!AR189),"",Calculations!AR189)</f>
        <v>972326664328.30981</v>
      </c>
      <c r="AS189">
        <f>IF(ISBLANK(Calculations!AS189),"",Calculations!AS189)</f>
        <v>973132685678.40979</v>
      </c>
      <c r="AT189">
        <f>IF(ISBLANK(Calculations!AT189),"",Calculations!AT189)</f>
        <v>973437057377.04956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17210000000000</v>
      </c>
      <c r="P199">
        <f>IF(ISBLANK(Calculations!P199),"",Calculations!P199)</f>
        <v>17210000000000</v>
      </c>
      <c r="Q199">
        <f>IF(ISBLANK(Calculations!Q199),"",Calculations!Q199)</f>
        <v>17210000000000</v>
      </c>
      <c r="R199">
        <f>IF(ISBLANK(Calculations!R199),"",Calculations!R199)</f>
        <v>17227303350332.066</v>
      </c>
      <c r="S199">
        <f>IF(ISBLANK(Calculations!S199),"",Calculations!S199)</f>
        <v>17248090084890.723</v>
      </c>
      <c r="T199">
        <f>IF(ISBLANK(Calculations!T199),"",Calculations!T199)</f>
        <v>17281227078020.635</v>
      </c>
      <c r="U199">
        <f>IF(ISBLANK(Calculations!U199),"",Calculations!U199)</f>
        <v>17325923684078.91</v>
      </c>
      <c r="V199">
        <f>IF(ISBLANK(Calculations!V199),"",Calculations!V199)</f>
        <v>17377422630374.738</v>
      </c>
      <c r="W199">
        <f>IF(ISBLANK(Calculations!W199),"",Calculations!W199)</f>
        <v>17440577425302.885</v>
      </c>
      <c r="X199">
        <f>IF(ISBLANK(Calculations!X199),"",Calculations!X199)</f>
        <v>17519058241634.076</v>
      </c>
      <c r="Y199">
        <f>IF(ISBLANK(Calculations!Y199),"",Calculations!Y199)</f>
        <v>17599171992326.598</v>
      </c>
      <c r="Z199">
        <f>IF(ISBLANK(Calculations!Z199),"",Calculations!Z199)</f>
        <v>17684448052365.953</v>
      </c>
      <c r="AA199">
        <f>IF(ISBLANK(Calculations!AA199),"",Calculations!AA199)</f>
        <v>17777052025602.777</v>
      </c>
      <c r="AB199">
        <f>IF(ISBLANK(Calculations!AB199),"",Calculations!AB199)</f>
        <v>17874197163878.832</v>
      </c>
      <c r="AC199">
        <f>IF(ISBLANK(Calculations!AC199),"",Calculations!AC199)</f>
        <v>17984568375548.434</v>
      </c>
      <c r="AD199">
        <f>IF(ISBLANK(Calculations!AD199),"",Calculations!AD199)</f>
        <v>18111642146212.602</v>
      </c>
      <c r="AE199">
        <f>IF(ISBLANK(Calculations!AE199),"",Calculations!AE199)</f>
        <v>18251601804784.348</v>
      </c>
      <c r="AF199">
        <f>IF(ISBLANK(Calculations!AF199),"",Calculations!AF199)</f>
        <v>18394155216471.383</v>
      </c>
      <c r="AG199">
        <f>IF(ISBLANK(Calculations!AG199),"",Calculations!AG199)</f>
        <v>18535787276470.469</v>
      </c>
      <c r="AH199">
        <f>IF(ISBLANK(Calculations!AH199),"",Calculations!AH199)</f>
        <v>18681440022607.68</v>
      </c>
      <c r="AI199">
        <f>IF(ISBLANK(Calculations!AI199),"",Calculations!AI199)</f>
        <v>18824934759138.609</v>
      </c>
      <c r="AJ199">
        <f>IF(ISBLANK(Calculations!AJ199),"",Calculations!AJ199)</f>
        <v>18962469211646.062</v>
      </c>
      <c r="AK199">
        <f>IF(ISBLANK(Calculations!AK199),"",Calculations!AK199)</f>
        <v>19036028242810.949</v>
      </c>
      <c r="AL199">
        <f>IF(ISBLANK(Calculations!AL199),"",Calculations!AL199)</f>
        <v>19111112099556.668</v>
      </c>
      <c r="AM199">
        <f>IF(ISBLANK(Calculations!AM199),"",Calculations!AM199)</f>
        <v>19189141250570.52</v>
      </c>
      <c r="AN199">
        <f>IF(ISBLANK(Calculations!AN199),"",Calculations!AN199)</f>
        <v>19267948321274.184</v>
      </c>
      <c r="AO199">
        <f>IF(ISBLANK(Calculations!AO199),"",Calculations!AO199)</f>
        <v>19346237121719.098</v>
      </c>
      <c r="AP199">
        <f>IF(ISBLANK(Calculations!AP199),"",Calculations!AP199)</f>
        <v>19416698365056.508</v>
      </c>
      <c r="AQ199">
        <f>IF(ISBLANK(Calculations!AQ199),"",Calculations!AQ199)</f>
        <v>19478518741020.836</v>
      </c>
      <c r="AR199">
        <f>IF(ISBLANK(Calculations!AR199),"",Calculations!AR199)</f>
        <v>19538577422518.609</v>
      </c>
      <c r="AS199">
        <f>IF(ISBLANK(Calculations!AS199),"",Calculations!AS199)</f>
        <v>19601581501895.312</v>
      </c>
      <c r="AT199">
        <f>IF(ISBLANK(Calculations!AT199),"",Calculations!AT199)</f>
        <v>19668878958099.508</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16349000000000</v>
      </c>
      <c r="P202">
        <f>IF(ISBLANK(Calculations!P202),"",Calculations!P202)</f>
        <v>16349000000000</v>
      </c>
      <c r="Q202">
        <f>IF(ISBLANK(Calculations!Q202),"",Calculations!Q202)</f>
        <v>16349000000000</v>
      </c>
      <c r="R202">
        <f>IF(ISBLANK(Calculations!R202),"",Calculations!R202)</f>
        <v>16433351948885.873</v>
      </c>
      <c r="S202">
        <f>IF(ISBLANK(Calculations!S202),"",Calculations!S202)</f>
        <v>16510837130764.84</v>
      </c>
      <c r="T202">
        <f>IF(ISBLANK(Calculations!T202),"",Calculations!T202)</f>
        <v>16595355159846.973</v>
      </c>
      <c r="U202">
        <f>IF(ISBLANK(Calculations!U202),"",Calculations!U202)</f>
        <v>16680198817429.738</v>
      </c>
      <c r="V202">
        <f>IF(ISBLANK(Calculations!V202),"",Calculations!V202)</f>
        <v>16768926882237.395</v>
      </c>
      <c r="W202">
        <f>IF(ISBLANK(Calculations!W202),"",Calculations!W202)</f>
        <v>16859016184090.352</v>
      </c>
      <c r="X202">
        <f>IF(ISBLANK(Calculations!X202),"",Calculations!X202)</f>
        <v>16951306765601.836</v>
      </c>
      <c r="Y202">
        <f>IF(ISBLANK(Calculations!Y202),"",Calculations!Y202)</f>
        <v>17052049476092.637</v>
      </c>
      <c r="Z202">
        <f>IF(ISBLANK(Calculations!Z202),"",Calculations!Z202)</f>
        <v>17158443608287.568</v>
      </c>
      <c r="AA202">
        <f>IF(ISBLANK(Calculations!AA202),"",Calculations!AA202)</f>
        <v>17275947310400.625</v>
      </c>
      <c r="AB202">
        <f>IF(ISBLANK(Calculations!AB202),"",Calculations!AB202)</f>
        <v>17407973482557.156</v>
      </c>
      <c r="AC202">
        <f>IF(ISBLANK(Calculations!AC202),"",Calculations!AC202)</f>
        <v>17549891997786.492</v>
      </c>
      <c r="AD202">
        <f>IF(ISBLANK(Calculations!AD202),"",Calculations!AD202)</f>
        <v>17702248039581.273</v>
      </c>
      <c r="AE202">
        <f>IF(ISBLANK(Calculations!AE202),"",Calculations!AE202)</f>
        <v>17863281152938.82</v>
      </c>
      <c r="AF202">
        <f>IF(ISBLANK(Calculations!AF202),"",Calculations!AF202)</f>
        <v>18030134074557.801</v>
      </c>
      <c r="AG202">
        <f>IF(ISBLANK(Calculations!AG202),"",Calculations!AG202)</f>
        <v>18208555105928.359</v>
      </c>
      <c r="AH202">
        <f>IF(ISBLANK(Calculations!AH202),"",Calculations!AH202)</f>
        <v>18392284313340.219</v>
      </c>
      <c r="AI202">
        <f>IF(ISBLANK(Calculations!AI202),"",Calculations!AI202)</f>
        <v>18586079830113.047</v>
      </c>
      <c r="AJ202">
        <f>IF(ISBLANK(Calculations!AJ202),"",Calculations!AJ202)</f>
        <v>18788371047292.352</v>
      </c>
      <c r="AK202">
        <f>IF(ISBLANK(Calculations!AK202),"",Calculations!AK202)</f>
        <v>19002046253587.516</v>
      </c>
      <c r="AL202">
        <f>IF(ISBLANK(Calculations!AL202),"",Calculations!AL202)</f>
        <v>19223192856671.477</v>
      </c>
      <c r="AM202">
        <f>IF(ISBLANK(Calculations!AM202),"",Calculations!AM202)</f>
        <v>19456544589741.633</v>
      </c>
      <c r="AN202">
        <f>IF(ISBLANK(Calculations!AN202),"",Calculations!AN202)</f>
        <v>19697498330260.312</v>
      </c>
      <c r="AO202">
        <f>IF(ISBLANK(Calculations!AO202),"",Calculations!AO202)</f>
        <v>19946718692022.152</v>
      </c>
      <c r="AP202">
        <f>IF(ISBLANK(Calculations!AP202),"",Calculations!AP202)</f>
        <v>20207357104817.195</v>
      </c>
      <c r="AQ202">
        <f>IF(ISBLANK(Calculations!AQ202),"",Calculations!AQ202)</f>
        <v>20471126890136.742</v>
      </c>
      <c r="AR202">
        <f>IF(ISBLANK(Calculations!AR202),"",Calculations!AR202)</f>
        <v>20746168508457.914</v>
      </c>
      <c r="AS202">
        <f>IF(ISBLANK(Calculations!AS202),"",Calculations!AS202)</f>
        <v>21030894697676.289</v>
      </c>
      <c r="AT202">
        <f>IF(ISBLANK(Calculations!AT202),"",Calculations!AT202)</f>
        <v>21325450745143.953</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1625939070649.8909</v>
      </c>
      <c r="C2" s="7">
        <f>'IRA Calculations'!Q4</f>
        <v>1625938824671.5891</v>
      </c>
      <c r="D2" s="7">
        <f>'IRA Calculations'!R4</f>
        <v>1640255500061.0569</v>
      </c>
      <c r="E2" s="7">
        <f>'IRA Calculations'!S4</f>
        <v>1654631895184.0996</v>
      </c>
      <c r="F2" s="7">
        <f>'IRA Calculations'!T4</f>
        <v>1669067321302.2534</v>
      </c>
      <c r="G2" s="7">
        <f>'IRA Calculations'!U4</f>
        <v>1682556249212.1855</v>
      </c>
      <c r="H2" s="7">
        <f>'IRA Calculations'!V4</f>
        <v>1695909752189.8572</v>
      </c>
      <c r="I2" s="7">
        <f>'IRA Calculations'!W4</f>
        <v>1709599574140.0466</v>
      </c>
      <c r="J2" s="7">
        <f>'IRA Calculations'!X4</f>
        <v>1722644998263.6492</v>
      </c>
      <c r="K2" s="7">
        <f>'IRA Calculations'!Y4</f>
        <v>1735336096760.5012</v>
      </c>
      <c r="L2" s="7">
        <f>'IRA Calculations'!Z4</f>
        <v>1748247242941.7456</v>
      </c>
      <c r="M2" s="7">
        <f>'IRA Calculations'!AA4</f>
        <v>1761364354614.8391</v>
      </c>
      <c r="N2" s="7">
        <f>'IRA Calculations'!AB4</f>
        <v>1774497283028.343</v>
      </c>
      <c r="O2" s="7">
        <f>'IRA Calculations'!AC4</f>
        <v>1786827571735.2783</v>
      </c>
      <c r="P2" s="7">
        <f>'IRA Calculations'!AD4</f>
        <v>1799383540997.6572</v>
      </c>
      <c r="Q2" s="7">
        <f>'IRA Calculations'!AE4</f>
        <v>1812478292387.0146</v>
      </c>
      <c r="R2" s="7">
        <f>'IRA Calculations'!AF4</f>
        <v>1826099917482.7708</v>
      </c>
      <c r="S2" s="7">
        <f>'IRA Calculations'!AG4</f>
        <v>1840189951759.0278</v>
      </c>
      <c r="T2" s="7">
        <f>'IRA Calculations'!AH4</f>
        <v>1854531662243.5229</v>
      </c>
      <c r="U2" s="7">
        <f>'IRA Calculations'!AI4</f>
        <v>1869790103977.9431</v>
      </c>
      <c r="V2" s="7">
        <f>'IRA Calculations'!AJ4</f>
        <v>1884677705296.2312</v>
      </c>
      <c r="W2" s="7">
        <f>'IRA Calculations'!AK4</f>
        <v>1886909259530.9011</v>
      </c>
      <c r="X2" s="7">
        <f>'IRA Calculations'!AL4</f>
        <v>1889417293651.6194</v>
      </c>
      <c r="Y2" s="7">
        <f>'IRA Calculations'!AM4</f>
        <v>1891859170174.001</v>
      </c>
      <c r="Z2" s="7">
        <f>'IRA Calculations'!AN4</f>
        <v>1894586420337.0432</v>
      </c>
      <c r="AA2" s="7">
        <f>'IRA Calculations'!AO4</f>
        <v>1897174909470.3572</v>
      </c>
      <c r="AB2" s="7">
        <f>'IRA Calculations'!AP4</f>
        <v>1899783925747.3132</v>
      </c>
      <c r="AC2" s="7">
        <f>'IRA Calculations'!AQ4</f>
        <v>1902428659569.0518</v>
      </c>
      <c r="AD2" s="7">
        <f>'IRA Calculations'!AR4</f>
        <v>1905313579962.0308</v>
      </c>
      <c r="AE2" s="7">
        <f>'IRA Calculations'!AS4</f>
        <v>1908057590008.7156</v>
      </c>
      <c r="AF2" s="7">
        <f>'IRA Calculations'!AT4</f>
        <v>1910870581353.9395</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5733397665271.792</v>
      </c>
      <c r="C4" s="7">
        <f>'IRA Calculations'!Q6</f>
        <v>5733397665271.792</v>
      </c>
      <c r="D4" s="7">
        <f>'IRA Calculations'!R6</f>
        <v>5757012366833.3232</v>
      </c>
      <c r="E4" s="7">
        <f>'IRA Calculations'!S6</f>
        <v>5618446160865.8545</v>
      </c>
      <c r="F4" s="7">
        <f>'IRA Calculations'!T6</f>
        <v>5478447583136.9111</v>
      </c>
      <c r="G4" s="7">
        <f>'IRA Calculations'!U6</f>
        <v>5332368617423.1289</v>
      </c>
      <c r="H4" s="7">
        <f>'IRA Calculations'!V6</f>
        <v>5185328321039.0449</v>
      </c>
      <c r="I4" s="7">
        <f>'IRA Calculations'!W6</f>
        <v>5039390922512.2617</v>
      </c>
      <c r="J4" s="7">
        <f>'IRA Calculations'!X6</f>
        <v>4891318479845.7881</v>
      </c>
      <c r="K4" s="7">
        <f>'IRA Calculations'!Y6</f>
        <v>4741671460279.125</v>
      </c>
      <c r="L4" s="7">
        <f>'IRA Calculations'!Z6</f>
        <v>4592090086660.3242</v>
      </c>
      <c r="M4" s="7">
        <f>'IRA Calculations'!AA6</f>
        <v>4444483639444.7646</v>
      </c>
      <c r="N4" s="7">
        <f>'IRA Calculations'!AB6</f>
        <v>4298235625814.4258</v>
      </c>
      <c r="O4" s="7">
        <f>'IRA Calculations'!AC6</f>
        <v>4308397728048.2803</v>
      </c>
      <c r="P4" s="7">
        <f>'IRA Calculations'!AD6</f>
        <v>4321890512150.252</v>
      </c>
      <c r="Q4" s="7">
        <f>'IRA Calculations'!AE6</f>
        <v>4339470181820.5723</v>
      </c>
      <c r="R4" s="7">
        <f>'IRA Calculations'!AF6</f>
        <v>4359535920111.5127</v>
      </c>
      <c r="S4" s="7">
        <f>'IRA Calculations'!AG6</f>
        <v>4385669386901.3584</v>
      </c>
      <c r="T4" s="7">
        <f>'IRA Calculations'!AH6</f>
        <v>4415371034779.9902</v>
      </c>
      <c r="U4" s="7">
        <f>'IRA Calculations'!AI6</f>
        <v>4451185861639.1729</v>
      </c>
      <c r="V4" s="7">
        <f>'IRA Calculations'!AJ6</f>
        <v>4489119672439.0527</v>
      </c>
      <c r="W4" s="7">
        <f>'IRA Calculations'!AK6</f>
        <v>4473895419040.5234</v>
      </c>
      <c r="X4" s="7">
        <f>'IRA Calculations'!AL6</f>
        <v>4462860658587.8164</v>
      </c>
      <c r="Y4" s="7">
        <f>'IRA Calculations'!AM6</f>
        <v>4453724953515.2432</v>
      </c>
      <c r="Z4" s="7">
        <f>'IRA Calculations'!AN6</f>
        <v>4447887551312.5479</v>
      </c>
      <c r="AA4" s="7">
        <f>'IRA Calculations'!AO6</f>
        <v>4443007551418.6475</v>
      </c>
      <c r="AB4" s="7">
        <f>'IRA Calculations'!AP6</f>
        <v>4439503377825.0459</v>
      </c>
      <c r="AC4" s="7">
        <f>'IRA Calculations'!AQ6</f>
        <v>4436867963306.6445</v>
      </c>
      <c r="AD4" s="7">
        <f>'IRA Calculations'!AR6</f>
        <v>4435610190421.6982</v>
      </c>
      <c r="AE4" s="7">
        <f>'IRA Calculations'!AS6</f>
        <v>4433571574604.4551</v>
      </c>
      <c r="AF4" s="7">
        <f>'IRA Calculations'!AT6</f>
        <v>4431444029444.9688</v>
      </c>
    </row>
    <row r="5" spans="1:34" x14ac:dyDescent="0.2">
      <c r="A5" s="1" t="s">
        <v>79</v>
      </c>
      <c r="B5" s="7">
        <f>'IRA Calculations'!P7</f>
        <v>293241839934.57159</v>
      </c>
      <c r="C5" s="7">
        <f>'IRA Calculations'!Q7</f>
        <v>293241839934.57159</v>
      </c>
      <c r="D5" s="7">
        <f>'IRA Calculations'!R7</f>
        <v>294726892480.33081</v>
      </c>
      <c r="E5" s="7">
        <f>'IRA Calculations'!S7</f>
        <v>295827535192.55609</v>
      </c>
      <c r="F5" s="7">
        <f>'IRA Calculations'!T7</f>
        <v>296718357101.55347</v>
      </c>
      <c r="G5" s="7">
        <f>'IRA Calculations'!U7</f>
        <v>297035982928.54956</v>
      </c>
      <c r="H5" s="7">
        <f>'IRA Calculations'!V7</f>
        <v>296838284991.38947</v>
      </c>
      <c r="I5" s="7">
        <f>'IRA Calculations'!W7</f>
        <v>296052669364.25891</v>
      </c>
      <c r="J5" s="7">
        <f>'IRA Calculations'!X7</f>
        <v>294298554679.45129</v>
      </c>
      <c r="K5" s="7">
        <f>'IRA Calculations'!Y7</f>
        <v>291485245292.58453</v>
      </c>
      <c r="L5" s="7">
        <f>'IRA Calculations'!Z7</f>
        <v>287659557706.97559</v>
      </c>
      <c r="M5" s="7">
        <f>'IRA Calculations'!AA7</f>
        <v>282918123550.91852</v>
      </c>
      <c r="N5" s="7">
        <f>'IRA Calculations'!AB7</f>
        <v>277406793737.05084</v>
      </c>
      <c r="O5" s="7">
        <f>'IRA Calculations'!AC7</f>
        <v>271258982464.56949</v>
      </c>
      <c r="P5" s="7">
        <f>'IRA Calculations'!AD7</f>
        <v>264666886379.57025</v>
      </c>
      <c r="Q5" s="7">
        <f>'IRA Calculations'!AE7</f>
        <v>257842911646.23886</v>
      </c>
      <c r="R5" s="7">
        <f>'IRA Calculations'!AF7</f>
        <v>250942112871.70981</v>
      </c>
      <c r="S5" s="7">
        <f>'IRA Calculations'!AG7</f>
        <v>244089682028.29221</v>
      </c>
      <c r="T5" s="7">
        <f>'IRA Calculations'!AH7</f>
        <v>237214135616.07629</v>
      </c>
      <c r="U5" s="7">
        <f>'IRA Calculations'!AI7</f>
        <v>230375351951.05542</v>
      </c>
      <c r="V5" s="7">
        <f>'IRA Calculations'!AJ7</f>
        <v>223310214318.56277</v>
      </c>
      <c r="W5" s="7">
        <f>'IRA Calculations'!AK7</f>
        <v>214394697751.53308</v>
      </c>
      <c r="X5" s="7">
        <f>'IRA Calculations'!AL7</f>
        <v>205457775589.64276</v>
      </c>
      <c r="Y5" s="7">
        <f>'IRA Calculations'!AM7</f>
        <v>196429553528.26923</v>
      </c>
      <c r="Z5" s="7">
        <f>'IRA Calculations'!AN7</f>
        <v>187439875150.99142</v>
      </c>
      <c r="AA5" s="7">
        <f>'IRA Calculations'!AO7</f>
        <v>178554974439.51196</v>
      </c>
      <c r="AB5" s="7">
        <f>'IRA Calculations'!AP7</f>
        <v>169934565111.0787</v>
      </c>
      <c r="AC5" s="7">
        <f>'IRA Calculations'!AQ7</f>
        <v>161680325533.73981</v>
      </c>
      <c r="AD5" s="7">
        <f>'IRA Calculations'!AR7</f>
        <v>153891337888.03278</v>
      </c>
      <c r="AE5" s="7">
        <f>'IRA Calculations'!AS7</f>
        <v>146572848337.17758</v>
      </c>
      <c r="AF5" s="7">
        <f>'IRA Calculations'!AT7</f>
        <v>139806809416.94913</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768458757346.33167</v>
      </c>
      <c r="C7" s="7">
        <f>'IRA Calculations'!Q9</f>
        <v>768458757346.33167</v>
      </c>
      <c r="D7" s="7">
        <f>'IRA Calculations'!R9</f>
        <v>770468550781.31787</v>
      </c>
      <c r="E7" s="7">
        <f>'IRA Calculations'!S9</f>
        <v>771743735616.14001</v>
      </c>
      <c r="F7" s="7">
        <f>'IRA Calculations'!T9</f>
        <v>772817496371.75024</v>
      </c>
      <c r="G7" s="7">
        <f>'IRA Calculations'!U9</f>
        <v>773360503823.93738</v>
      </c>
      <c r="H7" s="7">
        <f>'IRA Calculations'!V9</f>
        <v>773884710757.35999</v>
      </c>
      <c r="I7" s="7">
        <f>'IRA Calculations'!W9</f>
        <v>774592902332.7832</v>
      </c>
      <c r="J7" s="7">
        <f>'IRA Calculations'!X9</f>
        <v>775236767813.47607</v>
      </c>
      <c r="K7" s="7">
        <f>'IRA Calculations'!Y9</f>
        <v>775711132551.2157</v>
      </c>
      <c r="L7" s="7">
        <f>'IRA Calculations'!Z9</f>
        <v>776103339233.88574</v>
      </c>
      <c r="M7" s="7">
        <f>'IRA Calculations'!AA9</f>
        <v>776876359846.97693</v>
      </c>
      <c r="N7" s="7">
        <f>'IRA Calculations'!AB9</f>
        <v>777849937791.19092</v>
      </c>
      <c r="O7" s="7">
        <f>'IRA Calculations'!AC9</f>
        <v>778880215096.91589</v>
      </c>
      <c r="P7" s="7">
        <f>'IRA Calculations'!AD9</f>
        <v>780474239471.5813</v>
      </c>
      <c r="Q7" s="7">
        <f>'IRA Calculations'!AE9</f>
        <v>782718586857.32361</v>
      </c>
      <c r="R7" s="7">
        <f>'IRA Calculations'!AF9</f>
        <v>785442495950.3844</v>
      </c>
      <c r="S7" s="7">
        <f>'IRA Calculations'!AG9</f>
        <v>789188746929.9895</v>
      </c>
      <c r="T7" s="7">
        <f>'IRA Calculations'!AH9</f>
        <v>793442856358.55835</v>
      </c>
      <c r="U7" s="7">
        <f>'IRA Calculations'!AI9</f>
        <v>798235811091.4967</v>
      </c>
      <c r="V7" s="7">
        <f>'IRA Calculations'!AJ9</f>
        <v>803020447546.93237</v>
      </c>
      <c r="W7" s="7">
        <f>'IRA Calculations'!AK9</f>
        <v>802239224035.38977</v>
      </c>
      <c r="X7" s="7">
        <f>'IRA Calculations'!AL9</f>
        <v>801412211939.328</v>
      </c>
      <c r="Y7" s="7">
        <f>'IRA Calculations'!AM9</f>
        <v>800205159522.63965</v>
      </c>
      <c r="Z7" s="7">
        <f>'IRA Calculations'!AN9</f>
        <v>798896738248.47839</v>
      </c>
      <c r="AA7" s="7">
        <f>'IRA Calculations'!AO9</f>
        <v>797368295488.38855</v>
      </c>
      <c r="AB7" s="7">
        <f>'IRA Calculations'!AP9</f>
        <v>795880289109.95129</v>
      </c>
      <c r="AC7" s="7">
        <f>'IRA Calculations'!AQ9</f>
        <v>794513101153.87488</v>
      </c>
      <c r="AD7" s="7">
        <f>'IRA Calculations'!AR9</f>
        <v>793420067172.22205</v>
      </c>
      <c r="AE7" s="7">
        <f>'IRA Calculations'!AS9</f>
        <v>792347080817.97998</v>
      </c>
      <c r="AF7" s="7">
        <f>'IRA Calculations'!AT9</f>
        <v>791418989053.79626</v>
      </c>
    </row>
    <row r="8" spans="1:34" x14ac:dyDescent="0.2">
      <c r="A8" s="1" t="s">
        <v>344</v>
      </c>
      <c r="B8" s="7">
        <f>'IRA Calculations'!P10</f>
        <v>4577565196.4040613</v>
      </c>
      <c r="C8" s="7">
        <f>'IRA Calculations'!Q10</f>
        <v>4577565196.4040613</v>
      </c>
      <c r="D8" s="7">
        <f>'IRA Calculations'!R10</f>
        <v>4585977930.6138296</v>
      </c>
      <c r="E8" s="7">
        <f>'IRA Calculations'!S10</f>
        <v>4595155080.3025713</v>
      </c>
      <c r="F8" s="7">
        <f>'IRA Calculations'!T10</f>
        <v>4606387331.8730612</v>
      </c>
      <c r="G8" s="7">
        <f>'IRA Calculations'!U10</f>
        <v>4617457498.3662176</v>
      </c>
      <c r="H8" s="7">
        <f>'IRA Calculations'!V10</f>
        <v>4627696035.0245314</v>
      </c>
      <c r="I8" s="7">
        <f>'IRA Calculations'!W10</f>
        <v>4637975726.4499664</v>
      </c>
      <c r="J8" s="7">
        <f>'IRA Calculations'!X10</f>
        <v>4647592125.6502247</v>
      </c>
      <c r="K8" s="7">
        <f>'IRA Calculations'!Y10</f>
        <v>4656029305.4994335</v>
      </c>
      <c r="L8" s="7">
        <f>'IRA Calculations'!Z10</f>
        <v>4663694544.8015633</v>
      </c>
      <c r="M8" s="7">
        <f>'IRA Calculations'!AA10</f>
        <v>4672060775.9706917</v>
      </c>
      <c r="N8" s="7">
        <f>'IRA Calculations'!AB10</f>
        <v>4679926692.8442307</v>
      </c>
      <c r="O8" s="7">
        <f>'IRA Calculations'!AC10</f>
        <v>4686505563.3381262</v>
      </c>
      <c r="P8" s="7">
        <f>'IRA Calculations'!AD10</f>
        <v>4694226233.3488684</v>
      </c>
      <c r="Q8" s="7">
        <f>'IRA Calculations'!AE10</f>
        <v>4702549774.3253956</v>
      </c>
      <c r="R8" s="7">
        <f>'IRA Calculations'!AF10</f>
        <v>4711129466.849658</v>
      </c>
      <c r="S8" s="7">
        <f>'IRA Calculations'!AG10</f>
        <v>4721041018.8599434</v>
      </c>
      <c r="T8" s="7">
        <f>'IRA Calculations'!AH10</f>
        <v>4731002114.9187584</v>
      </c>
      <c r="U8" s="7">
        <f>'IRA Calculations'!AI10</f>
        <v>4742366871.5322065</v>
      </c>
      <c r="V8" s="7">
        <f>'IRA Calculations'!AJ10</f>
        <v>4753663519.1086826</v>
      </c>
      <c r="W8" s="7">
        <f>'IRA Calculations'!AK10</f>
        <v>4760321988.7845306</v>
      </c>
      <c r="X8" s="7">
        <f>'IRA Calculations'!AL10</f>
        <v>4767447039.6101913</v>
      </c>
      <c r="Y8" s="7">
        <f>'IRA Calculations'!AM10</f>
        <v>4773582577.7084751</v>
      </c>
      <c r="Z8" s="7">
        <f>'IRA Calculations'!AN10</f>
        <v>4780244381.5722427</v>
      </c>
      <c r="AA8" s="7">
        <f>'IRA Calculations'!AO10</f>
        <v>4786016832.1063375</v>
      </c>
      <c r="AB8" s="7">
        <f>'IRA Calculations'!AP10</f>
        <v>4791694342.1600065</v>
      </c>
      <c r="AC8" s="7">
        <f>'IRA Calculations'!AQ10</f>
        <v>4797308788.1911449</v>
      </c>
      <c r="AD8" s="7">
        <f>'IRA Calculations'!AR10</f>
        <v>4803643361.1531048</v>
      </c>
      <c r="AE8" s="7">
        <f>'IRA Calculations'!AS10</f>
        <v>4809257129.9455576</v>
      </c>
      <c r="AF8" s="7">
        <f>'IRA Calculations'!AT10</f>
        <v>4814917244.8028908</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2173272211422.3506</v>
      </c>
      <c r="C10" s="7">
        <f>'IRA Calculations'!Q12</f>
        <v>2173272211422.3506</v>
      </c>
      <c r="D10" s="7">
        <f>'IRA Calculations'!R12</f>
        <v>2184646661582.8796</v>
      </c>
      <c r="E10" s="7">
        <f>'IRA Calculations'!S12</f>
        <v>2194619053723.2727</v>
      </c>
      <c r="F10" s="7">
        <f>'IRA Calculations'!T12</f>
        <v>2205040543851.8027</v>
      </c>
      <c r="G10" s="7">
        <f>'IRA Calculations'!U12</f>
        <v>2214836587406.3096</v>
      </c>
      <c r="H10" s="7">
        <f>'IRA Calculations'!V12</f>
        <v>2225853951433.2324</v>
      </c>
      <c r="I10" s="7">
        <f>'IRA Calculations'!W12</f>
        <v>2238856759355.2925</v>
      </c>
      <c r="J10" s="7">
        <f>'IRA Calculations'!X12</f>
        <v>2252957664008.0767</v>
      </c>
      <c r="K10" s="7">
        <f>'IRA Calculations'!Y12</f>
        <v>2267973838733.1577</v>
      </c>
      <c r="L10" s="7">
        <f>'IRA Calculations'!Z12</f>
        <v>2283870974851.5288</v>
      </c>
      <c r="M10" s="7">
        <f>'IRA Calculations'!AA12</f>
        <v>2301213068828.8154</v>
      </c>
      <c r="N10" s="7">
        <f>'IRA Calculations'!AB12</f>
        <v>2318512932849.4492</v>
      </c>
      <c r="O10" s="7">
        <f>'IRA Calculations'!AC12</f>
        <v>2334823529793.769</v>
      </c>
      <c r="P10" s="7">
        <f>'IRA Calculations'!AD12</f>
        <v>2350858497890.5498</v>
      </c>
      <c r="Q10" s="7">
        <f>'IRA Calculations'!AE12</f>
        <v>2366255992488.0337</v>
      </c>
      <c r="R10" s="7">
        <f>'IRA Calculations'!AF12</f>
        <v>2379639528402.3252</v>
      </c>
      <c r="S10" s="7">
        <f>'IRA Calculations'!AG12</f>
        <v>2393279814115.1528</v>
      </c>
      <c r="T10" s="7">
        <f>'IRA Calculations'!AH12</f>
        <v>2406213567337.7334</v>
      </c>
      <c r="U10" s="7">
        <f>'IRA Calculations'!AI12</f>
        <v>2419799167471.9341</v>
      </c>
      <c r="V10" s="7">
        <f>'IRA Calculations'!AJ12</f>
        <v>2433349831778.7886</v>
      </c>
      <c r="W10" s="7">
        <f>'IRA Calculations'!AK12</f>
        <v>2427770566653.3784</v>
      </c>
      <c r="X10" s="7">
        <f>'IRA Calculations'!AL12</f>
        <v>2423396724268.0703</v>
      </c>
      <c r="Y10" s="7">
        <f>'IRA Calculations'!AM12</f>
        <v>2419509400601.9458</v>
      </c>
      <c r="Z10" s="7">
        <f>'IRA Calculations'!AN12</f>
        <v>2416823968471.8599</v>
      </c>
      <c r="AA10" s="7">
        <f>'IRA Calculations'!AO12</f>
        <v>2414482836596.9971</v>
      </c>
      <c r="AB10" s="7">
        <f>'IRA Calculations'!AP12</f>
        <v>2412706518126.8135</v>
      </c>
      <c r="AC10" s="7">
        <f>'IRA Calculations'!AQ12</f>
        <v>2411328441885.4434</v>
      </c>
      <c r="AD10" s="7">
        <f>'IRA Calculations'!AR12</f>
        <v>2410570872787.8008</v>
      </c>
      <c r="AE10" s="7">
        <f>'IRA Calculations'!AS12</f>
        <v>2409555930879.0161</v>
      </c>
      <c r="AF10" s="7">
        <f>'IRA Calculations'!AT12</f>
        <v>2408565881971.8101</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671795554897.02661</v>
      </c>
      <c r="C2" s="7">
        <f>'IRA Calculations'!P17</f>
        <v>671795554897.02661</v>
      </c>
      <c r="D2" s="7">
        <f>'IRA Calculations'!Q17</f>
        <v>671795554897.02661</v>
      </c>
      <c r="E2" s="7">
        <f>'IRA Calculations'!R17</f>
        <v>654452484464.4989</v>
      </c>
      <c r="F2" s="7">
        <f>'IRA Calculations'!S17</f>
        <v>696305102877.99255</v>
      </c>
      <c r="G2" s="7">
        <f>'IRA Calculations'!T17</f>
        <v>739753492973.38892</v>
      </c>
      <c r="H2" s="7">
        <f>'IRA Calculations'!U17</f>
        <v>784979927453.88403</v>
      </c>
      <c r="I2" s="7">
        <f>'IRA Calculations'!V17</f>
        <v>832174226370.4248</v>
      </c>
      <c r="J2" s="7">
        <f>'IRA Calculations'!W17</f>
        <v>880743953235.21777</v>
      </c>
      <c r="K2" s="7">
        <f>'IRA Calculations'!X17</f>
        <v>931788379389.84546</v>
      </c>
      <c r="L2" s="7">
        <f>'IRA Calculations'!Y17</f>
        <v>984488204397.76367</v>
      </c>
      <c r="M2" s="7">
        <f>'IRA Calculations'!Z17</f>
        <v>1038552136795.197</v>
      </c>
      <c r="N2" s="7">
        <f>'IRA Calculations'!AA17</f>
        <v>1093710361495.1477</v>
      </c>
      <c r="O2" s="7">
        <f>'IRA Calculations'!AB17</f>
        <v>1149688693829.3743</v>
      </c>
      <c r="P2" s="7">
        <f>'IRA Calculations'!AC17</f>
        <v>1148424527784.8948</v>
      </c>
      <c r="Q2" s="7">
        <f>'IRA Calculations'!AD17</f>
        <v>1147562066498.4873</v>
      </c>
      <c r="R2" s="7">
        <f>'IRA Calculations'!AE17</f>
        <v>1146990375983.9092</v>
      </c>
      <c r="S2" s="7">
        <f>'IRA Calculations'!AF17</f>
        <v>1146642489853.2356</v>
      </c>
      <c r="T2" s="7">
        <f>'IRA Calculations'!AG17</f>
        <v>1146474347221.5081</v>
      </c>
      <c r="U2" s="7">
        <f>'IRA Calculations'!AH17</f>
        <v>1146448042760.9224</v>
      </c>
      <c r="V2" s="7">
        <f>'IRA Calculations'!AI17</f>
        <v>1146536910137.1895</v>
      </c>
      <c r="W2" s="7">
        <f>'IRA Calculations'!AJ17</f>
        <v>1146718373148.4504</v>
      </c>
      <c r="X2" s="7">
        <f>'IRA Calculations'!AK17</f>
        <v>1147032895923.415</v>
      </c>
      <c r="Y2" s="7">
        <f>'IRA Calculations'!AL17</f>
        <v>1147409188180.4033</v>
      </c>
      <c r="Z2" s="7">
        <f>'IRA Calculations'!AM17</f>
        <v>1147846460917.7214</v>
      </c>
      <c r="AA2" s="7">
        <f>'IRA Calculations'!AN17</f>
        <v>1148337527097.6111</v>
      </c>
      <c r="AB2" s="7">
        <f>'IRA Calculations'!AO17</f>
        <v>1148875615997.2861</v>
      </c>
      <c r="AC2" s="7">
        <f>'IRA Calculations'!AP17</f>
        <v>1149453427360.0239</v>
      </c>
      <c r="AD2" s="7">
        <f>'IRA Calculations'!AQ17</f>
        <v>1150063409083.9839</v>
      </c>
      <c r="AE2" s="7">
        <f>'IRA Calculations'!AR17</f>
        <v>1150698572153.8047</v>
      </c>
      <c r="AF2" s="7">
        <f>'IRA Calculations'!AS17</f>
        <v>1151350843633.8677</v>
      </c>
      <c r="AG2" s="7">
        <f>'IRA Calculations'!AT17</f>
        <v>1152014517513.29</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528800298870.24982</v>
      </c>
      <c r="C2" s="7">
        <f>'IRA Calculations'!P30</f>
        <v>528800298870.24982</v>
      </c>
      <c r="D2" s="7">
        <f>'IRA Calculations'!Q30</f>
        <v>528800298870.24982</v>
      </c>
      <c r="E2" s="7">
        <f>'IRA Calculations'!R30</f>
        <v>524822743071.66394</v>
      </c>
      <c r="F2" s="7">
        <f>'IRA Calculations'!S30</f>
        <v>520970240761.57214</v>
      </c>
      <c r="G2" s="7">
        <f>'IRA Calculations'!T30</f>
        <v>517729582070.68292</v>
      </c>
      <c r="H2" s="7">
        <f>'IRA Calculations'!U30</f>
        <v>515916291530.40808</v>
      </c>
      <c r="I2" s="7">
        <f>'IRA Calculations'!V30</f>
        <v>515722718698.44385</v>
      </c>
      <c r="J2" s="7">
        <f>'IRA Calculations'!W30</f>
        <v>516071308962.72137</v>
      </c>
      <c r="K2" s="7">
        <f>'IRA Calculations'!X30</f>
        <v>516450755412.20978</v>
      </c>
      <c r="L2" s="7">
        <f>'IRA Calculations'!Y30</f>
        <v>516890579557.97137</v>
      </c>
      <c r="M2" s="7">
        <f>'IRA Calculations'!Z30</f>
        <v>517668432722.99591</v>
      </c>
      <c r="N2" s="7">
        <f>'IRA Calculations'!AA30</f>
        <v>519197883127.83136</v>
      </c>
      <c r="O2" s="7">
        <f>'IRA Calculations'!AB30</f>
        <v>521418528593.83356</v>
      </c>
      <c r="P2" s="7">
        <f>'IRA Calculations'!AC30</f>
        <v>524100597942.45966</v>
      </c>
      <c r="Q2" s="7">
        <f>'IRA Calculations'!AD30</f>
        <v>527060499542.15308</v>
      </c>
      <c r="R2" s="7">
        <f>'IRA Calculations'!AE30</f>
        <v>529725872595.68463</v>
      </c>
      <c r="S2" s="7">
        <f>'IRA Calculations'!AF30</f>
        <v>531441459393.46088</v>
      </c>
      <c r="T2" s="7">
        <f>'IRA Calculations'!AG30</f>
        <v>532875069125.43988</v>
      </c>
      <c r="U2" s="7">
        <f>'IRA Calculations'!AH30</f>
        <v>534135576879.62964</v>
      </c>
      <c r="V2" s="7">
        <f>'IRA Calculations'!AI30</f>
        <v>535279111443.30048</v>
      </c>
      <c r="W2" s="7">
        <f>'IRA Calculations'!AJ30</f>
        <v>536335013914.02142</v>
      </c>
      <c r="X2" s="7">
        <f>'IRA Calculations'!AK30</f>
        <v>535197162001.21936</v>
      </c>
      <c r="Y2" s="7">
        <f>'IRA Calculations'!AL30</f>
        <v>534178577413.07239</v>
      </c>
      <c r="Z2" s="7">
        <f>'IRA Calculations'!AM30</f>
        <v>533329715627.50018</v>
      </c>
      <c r="AA2" s="7">
        <f>'IRA Calculations'!AN30</f>
        <v>532687336586.50647</v>
      </c>
      <c r="AB2" s="7">
        <f>'IRA Calculations'!AO30</f>
        <v>532245707639.38513</v>
      </c>
      <c r="AC2" s="7">
        <f>'IRA Calculations'!AP30</f>
        <v>531983185507.66101</v>
      </c>
      <c r="AD2" s="7">
        <f>'IRA Calculations'!AQ30</f>
        <v>531865099031.32031</v>
      </c>
      <c r="AE2" s="7">
        <f>'IRA Calculations'!AR30</f>
        <v>531856274547.22906</v>
      </c>
      <c r="AF2" s="7">
        <f>'IRA Calculations'!AS30</f>
        <v>531934972730.39008</v>
      </c>
      <c r="AG2" s="7">
        <f>'IRA Calculations'!AT30</f>
        <v>532090707131.84662</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2722237482413.6899</v>
      </c>
      <c r="C2" s="7">
        <f>'IRA Calculations'!P43</f>
        <v>2722237482413.6899</v>
      </c>
      <c r="D2" s="7">
        <f>'IRA Calculations'!Q43</f>
        <v>2722237482413.6899</v>
      </c>
      <c r="E2" s="7">
        <f>'IRA Calculations'!R43</f>
        <v>2704333724281.8848</v>
      </c>
      <c r="F2" s="7">
        <f>'IRA Calculations'!S43</f>
        <v>2686439461865.3447</v>
      </c>
      <c r="G2" s="7">
        <f>'IRA Calculations'!T43</f>
        <v>2669406702843.585</v>
      </c>
      <c r="H2" s="7">
        <f>'IRA Calculations'!U43</f>
        <v>2654152141079.2935</v>
      </c>
      <c r="I2" s="7">
        <f>'IRA Calculations'!V43</f>
        <v>2641725605169.6592</v>
      </c>
      <c r="J2" s="7">
        <f>'IRA Calculations'!W43</f>
        <v>2632350096293.6182</v>
      </c>
      <c r="K2" s="7">
        <f>'IRA Calculations'!X43</f>
        <v>2625876311605.9106</v>
      </c>
      <c r="L2" s="7">
        <f>'IRA Calculations'!Y43</f>
        <v>2621896080102.9233</v>
      </c>
      <c r="M2" s="7">
        <f>'IRA Calculations'!Z43</f>
        <v>2620925749399.9277</v>
      </c>
      <c r="N2" s="7">
        <f>'IRA Calculations'!AA43</f>
        <v>2623267462626.7607</v>
      </c>
      <c r="O2" s="7">
        <f>'IRA Calculations'!AB43</f>
        <v>2628236352637.8848</v>
      </c>
      <c r="P2" s="7">
        <f>'IRA Calculations'!AC43</f>
        <v>2635264617009.6489</v>
      </c>
      <c r="Q2" s="7">
        <f>'IRA Calculations'!AD43</f>
        <v>2644562667040.2441</v>
      </c>
      <c r="R2" s="7">
        <f>'IRA Calculations'!AE43</f>
        <v>2655822094727.4238</v>
      </c>
      <c r="S2" s="7">
        <f>'IRA Calculations'!AF43</f>
        <v>2668599266547.2471</v>
      </c>
      <c r="T2" s="7">
        <f>'IRA Calculations'!AG43</f>
        <v>2682191669074.002</v>
      </c>
      <c r="U2" s="7">
        <f>'IRA Calculations'!AH43</f>
        <v>2696335978440.1318</v>
      </c>
      <c r="V2" s="7">
        <f>'IRA Calculations'!AI43</f>
        <v>2710829875276.5728</v>
      </c>
      <c r="W2" s="7">
        <f>'IRA Calculations'!AJ43</f>
        <v>2725529995410.0356</v>
      </c>
      <c r="X2" s="7">
        <f>'IRA Calculations'!AK43</f>
        <v>2729049836821.1265</v>
      </c>
      <c r="Y2" s="7">
        <f>'IRA Calculations'!AL43</f>
        <v>2732647870945.918</v>
      </c>
      <c r="Z2" s="7">
        <f>'IRA Calculations'!AM43</f>
        <v>2736310287085.3613</v>
      </c>
      <c r="AA2" s="7">
        <f>'IRA Calculations'!AN43</f>
        <v>2740041283089.4199</v>
      </c>
      <c r="AB2" s="7">
        <f>'IRA Calculations'!AO43</f>
        <v>2743854178192.6416</v>
      </c>
      <c r="AC2" s="7">
        <f>'IRA Calculations'!AP43</f>
        <v>2747753663163.6113</v>
      </c>
      <c r="AD2" s="7">
        <f>'IRA Calculations'!AQ43</f>
        <v>2751726038161.3901</v>
      </c>
      <c r="AE2" s="7">
        <f>'IRA Calculations'!AR43</f>
        <v>2755779238575.3701</v>
      </c>
      <c r="AF2" s="7">
        <f>'IRA Calculations'!AS43</f>
        <v>2759893571163.8696</v>
      </c>
      <c r="AG2" s="7">
        <f>'IRA Calculations'!AT43</f>
        <v>2764052683062.9932</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1954071222402.6172</v>
      </c>
      <c r="C4" s="7">
        <f>'IRA Calculations'!P45</f>
        <v>1954071222402.6172</v>
      </c>
      <c r="D4" s="7">
        <f>'IRA Calculations'!Q45</f>
        <v>1954071222402.6172</v>
      </c>
      <c r="E4" s="7">
        <f>'IRA Calculations'!R45</f>
        <v>1955468628260.4143</v>
      </c>
      <c r="F4" s="7">
        <f>'IRA Calculations'!S45</f>
        <v>1957335478045.6443</v>
      </c>
      <c r="G4" s="7">
        <f>'IRA Calculations'!T45</f>
        <v>1960048658781.6804</v>
      </c>
      <c r="H4" s="7">
        <f>'IRA Calculations'!U45</f>
        <v>1964024807572.6748</v>
      </c>
      <c r="I4" s="7">
        <f>'IRA Calculations'!V45</f>
        <v>1969756238207.3809</v>
      </c>
      <c r="J4" s="7">
        <f>'IRA Calculations'!W45</f>
        <v>1976990990779.2407</v>
      </c>
      <c r="K4" s="7">
        <f>'IRA Calculations'!X45</f>
        <v>1985169233848.7334</v>
      </c>
      <c r="L4" s="7">
        <f>'IRA Calculations'!Y45</f>
        <v>1993693121933.5129</v>
      </c>
      <c r="M4" s="7">
        <f>'IRA Calculations'!Z45</f>
        <v>2002831962545.6436</v>
      </c>
      <c r="N4" s="7">
        <f>'IRA Calculations'!AA45</f>
        <v>2012517651862.6111</v>
      </c>
      <c r="O4" s="7">
        <f>'IRA Calculations'!AB45</f>
        <v>2022246077938.0413</v>
      </c>
      <c r="P4" s="7">
        <f>'IRA Calculations'!AC45</f>
        <v>2031877031969.7053</v>
      </c>
      <c r="Q4" s="7">
        <f>'IRA Calculations'!AD45</f>
        <v>2041946868505.4976</v>
      </c>
      <c r="R4" s="7">
        <f>'IRA Calculations'!AE45</f>
        <v>2052522965637.5015</v>
      </c>
      <c r="S4" s="7">
        <f>'IRA Calculations'!AF45</f>
        <v>2063471321569.2456</v>
      </c>
      <c r="T4" s="7">
        <f>'IRA Calculations'!AG45</f>
        <v>2074466732418.7336</v>
      </c>
      <c r="U4" s="7">
        <f>'IRA Calculations'!AH45</f>
        <v>2085519507676.1558</v>
      </c>
      <c r="V4" s="7">
        <f>'IRA Calculations'!AI45</f>
        <v>2096558046307.3115</v>
      </c>
      <c r="W4" s="7">
        <f>'IRA Calculations'!AJ45</f>
        <v>2107548587969.2693</v>
      </c>
      <c r="X4" s="7">
        <f>'IRA Calculations'!AK45</f>
        <v>2109491363906.7493</v>
      </c>
      <c r="Y4" s="7">
        <f>'IRA Calculations'!AL45</f>
        <v>2111409045413.4807</v>
      </c>
      <c r="Z4" s="7">
        <f>'IRA Calculations'!AM45</f>
        <v>2113360432759.3188</v>
      </c>
      <c r="AA4" s="7">
        <f>'IRA Calculations'!AN45</f>
        <v>2115391438949.3416</v>
      </c>
      <c r="AB4" s="7">
        <f>'IRA Calculations'!AO45</f>
        <v>2117527364085.5767</v>
      </c>
      <c r="AC4" s="7">
        <f>'IRA Calculations'!AP45</f>
        <v>2119771279703.105</v>
      </c>
      <c r="AD4" s="7">
        <f>'IRA Calculations'!AQ45</f>
        <v>2122147634898.8152</v>
      </c>
      <c r="AE4" s="7">
        <f>'IRA Calculations'!AR45</f>
        <v>2124643867241.4468</v>
      </c>
      <c r="AF4" s="7">
        <f>'IRA Calculations'!AS45</f>
        <v>2127272082812.0964</v>
      </c>
      <c r="AG4" s="7">
        <f>'IRA Calculations'!AT45</f>
        <v>2130035282948.2183</v>
      </c>
    </row>
    <row r="5" spans="1:35" x14ac:dyDescent="0.2">
      <c r="A5" s="1" t="s">
        <v>79</v>
      </c>
      <c r="B5" s="7">
        <f>'IRA Calculations'!O46</f>
        <v>866723934.38933003</v>
      </c>
      <c r="C5" s="7">
        <f>'IRA Calculations'!P46</f>
        <v>866723934.38933003</v>
      </c>
      <c r="D5" s="7">
        <f>'IRA Calculations'!Q46</f>
        <v>866723934.38933003</v>
      </c>
      <c r="E5" s="7">
        <f>'IRA Calculations'!R46</f>
        <v>830838543.37351847</v>
      </c>
      <c r="F5" s="7">
        <f>'IRA Calculations'!S46</f>
        <v>786816998.43829858</v>
      </c>
      <c r="G5" s="7">
        <f>'IRA Calculations'!T46</f>
        <v>738717951.1944896</v>
      </c>
      <c r="H5" s="7">
        <f>'IRA Calculations'!U46</f>
        <v>690755476.98676431</v>
      </c>
      <c r="I5" s="7">
        <f>'IRA Calculations'!V46</f>
        <v>646735580.39056814</v>
      </c>
      <c r="J5" s="7">
        <f>'IRA Calculations'!W46</f>
        <v>609191756.57542026</v>
      </c>
      <c r="K5" s="7">
        <f>'IRA Calculations'!X46</f>
        <v>579366827.16023123</v>
      </c>
      <c r="L5" s="7">
        <f>'IRA Calculations'!Y46</f>
        <v>557332157.90062487</v>
      </c>
      <c r="M5" s="7">
        <f>'IRA Calculations'!Z46</f>
        <v>542517142.095155</v>
      </c>
      <c r="N5" s="7">
        <f>'IRA Calculations'!AA46</f>
        <v>533660507.73038483</v>
      </c>
      <c r="O5" s="7">
        <f>'IRA Calculations'!AB46</f>
        <v>529139994.30931318</v>
      </c>
      <c r="P5" s="7">
        <f>'IRA Calculations'!AC46</f>
        <v>527516382.99211955</v>
      </c>
      <c r="Q5" s="7">
        <f>'IRA Calculations'!AD46</f>
        <v>527834955.54220998</v>
      </c>
      <c r="R5" s="7">
        <f>'IRA Calculations'!AE46</f>
        <v>529326408.12019485</v>
      </c>
      <c r="S5" s="7">
        <f>'IRA Calculations'!AF46</f>
        <v>531451402.57035953</v>
      </c>
      <c r="T5" s="7">
        <f>'IRA Calculations'!AG46</f>
        <v>533833923.9903456</v>
      </c>
      <c r="U5" s="7">
        <f>'IRA Calculations'!AH46</f>
        <v>536337539.11315966</v>
      </c>
      <c r="V5" s="7">
        <f>'IRA Calculations'!AI46</f>
        <v>538880206.73519599</v>
      </c>
      <c r="W5" s="7">
        <f>'IRA Calculations'!AJ46</f>
        <v>541423878.20461345</v>
      </c>
      <c r="X5" s="7">
        <f>'IRA Calculations'!AK46</f>
        <v>541834015.4789933</v>
      </c>
      <c r="Y5" s="7">
        <f>'IRA Calculations'!AL46</f>
        <v>542248976.41558838</v>
      </c>
      <c r="Z5" s="7">
        <f>'IRA Calculations'!AM46</f>
        <v>542684423.81846488</v>
      </c>
      <c r="AA5" s="7">
        <f>'IRA Calculations'!AN46</f>
        <v>543152618.05685139</v>
      </c>
      <c r="AB5" s="7">
        <f>'IRA Calculations'!AO46</f>
        <v>543660184.82449603</v>
      </c>
      <c r="AC5" s="7">
        <f>'IRA Calculations'!AP46</f>
        <v>544204002.38152695</v>
      </c>
      <c r="AD5" s="7">
        <f>'IRA Calculations'!AQ46</f>
        <v>544788546.99758422</v>
      </c>
      <c r="AE5" s="7">
        <f>'IRA Calculations'!AR46</f>
        <v>545409093.51164126</v>
      </c>
      <c r="AF5" s="7">
        <f>'IRA Calculations'!AS46</f>
        <v>546066644.76062167</v>
      </c>
      <c r="AG5" s="7">
        <f>'IRA Calculations'!AT46</f>
        <v>546762137.62183082</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292318842490.78668</v>
      </c>
      <c r="C10" s="7">
        <f>'IRA Calculations'!P51</f>
        <v>292318842490.78668</v>
      </c>
      <c r="D10" s="7">
        <f>'IRA Calculations'!Q51</f>
        <v>292318842490.78668</v>
      </c>
      <c r="E10" s="7">
        <f>'IRA Calculations'!R51</f>
        <v>287167348870.89178</v>
      </c>
      <c r="F10" s="7">
        <f>'IRA Calculations'!S51</f>
        <v>283310338342.31799</v>
      </c>
      <c r="G10" s="7">
        <f>'IRA Calculations'!T51</f>
        <v>280574797072.53052</v>
      </c>
      <c r="H10" s="7">
        <f>'IRA Calculations'!U51</f>
        <v>278785155833.63177</v>
      </c>
      <c r="I10" s="7">
        <f>'IRA Calculations'!V51</f>
        <v>277817160353.18561</v>
      </c>
      <c r="J10" s="7">
        <f>'IRA Calculations'!W51</f>
        <v>277485645903.02051</v>
      </c>
      <c r="K10" s="7">
        <f>'IRA Calculations'!X51</f>
        <v>277607210193.04254</v>
      </c>
      <c r="L10" s="7">
        <f>'IRA Calculations'!Y51</f>
        <v>278015566657.10345</v>
      </c>
      <c r="M10" s="7">
        <f>'IRA Calculations'!Z51</f>
        <v>278694125435.48969</v>
      </c>
      <c r="N10" s="7">
        <f>'IRA Calculations'!AA51</f>
        <v>279581070983.76257</v>
      </c>
      <c r="O10" s="7">
        <f>'IRA Calculations'!AB51</f>
        <v>280560244893.46729</v>
      </c>
      <c r="P10" s="7">
        <f>'IRA Calculations'!AC51</f>
        <v>281567443145.46509</v>
      </c>
      <c r="Q10" s="7">
        <f>'IRA Calculations'!AD51</f>
        <v>282647992967.63367</v>
      </c>
      <c r="R10" s="7">
        <f>'IRA Calculations'!AE51</f>
        <v>283796221097.67999</v>
      </c>
      <c r="S10" s="7">
        <f>'IRA Calculations'!AF51</f>
        <v>284996196996.32104</v>
      </c>
      <c r="T10" s="7">
        <f>'IRA Calculations'!AG51</f>
        <v>286201471993.49945</v>
      </c>
      <c r="U10" s="7">
        <f>'IRA Calculations'!AH51</f>
        <v>287417488915.54865</v>
      </c>
      <c r="V10" s="7">
        <f>'IRA Calculations'!AI51</f>
        <v>288636456022.21307</v>
      </c>
      <c r="W10" s="7">
        <f>'IRA Calculations'!AJ51</f>
        <v>289854644113.39349</v>
      </c>
      <c r="X10" s="7">
        <f>'IRA Calculations'!AK51</f>
        <v>290208706465.57178</v>
      </c>
      <c r="Y10" s="7">
        <f>'IRA Calculations'!AL51</f>
        <v>290553265393.29419</v>
      </c>
      <c r="Z10" s="7">
        <f>'IRA Calculations'!AM51</f>
        <v>290895209890.67975</v>
      </c>
      <c r="AA10" s="7">
        <f>'IRA Calculations'!AN51</f>
        <v>291240233344.37659</v>
      </c>
      <c r="AB10" s="7">
        <f>'IRA Calculations'!AO51</f>
        <v>291591815665.89313</v>
      </c>
      <c r="AC10" s="7">
        <f>'IRA Calculations'!AP51</f>
        <v>291950869151.02344</v>
      </c>
      <c r="AD10" s="7">
        <f>'IRA Calculations'!AQ51</f>
        <v>292320194292.4541</v>
      </c>
      <c r="AE10" s="7">
        <f>'IRA Calculations'!AR51</f>
        <v>292699178260.75763</v>
      </c>
      <c r="AF10" s="7">
        <f>'IRA Calculations'!AS51</f>
        <v>293089677481.25153</v>
      </c>
      <c r="AG10" s="7">
        <f>'IRA Calculations'!AT51</f>
        <v>293492846118.97858</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4298714721933.3789</v>
      </c>
      <c r="C2" s="7">
        <f>'IRA Calculations'!P56</f>
        <v>4298714721933.3789</v>
      </c>
      <c r="D2" s="7">
        <f>'IRA Calculations'!Q56</f>
        <v>4298714721933.3789</v>
      </c>
      <c r="E2" s="7">
        <f>'IRA Calculations'!R56</f>
        <v>4333523380916.7969</v>
      </c>
      <c r="F2" s="7">
        <f>'IRA Calculations'!S56</f>
        <v>4369734779201.8101</v>
      </c>
      <c r="G2" s="7">
        <f>'IRA Calculations'!T56</f>
        <v>4409884683381.5391</v>
      </c>
      <c r="H2" s="7">
        <f>'IRA Calculations'!U56</f>
        <v>4452611921186.4639</v>
      </c>
      <c r="I2" s="7">
        <f>'IRA Calculations'!V56</f>
        <v>4492951245502.3623</v>
      </c>
      <c r="J2" s="7">
        <f>'IRA Calculations'!W56</f>
        <v>4534655057976.3936</v>
      </c>
      <c r="K2" s="7">
        <f>'IRA Calculations'!X56</f>
        <v>4580365470486.001</v>
      </c>
      <c r="L2" s="7">
        <f>'IRA Calculations'!Y56</f>
        <v>4623155354900.5059</v>
      </c>
      <c r="M2" s="7">
        <f>'IRA Calculations'!Z56</f>
        <v>4663966897280.1582</v>
      </c>
      <c r="N2" s="7">
        <f>'IRA Calculations'!AA56</f>
        <v>4703607398074.0098</v>
      </c>
      <c r="O2" s="7">
        <f>'IRA Calculations'!AB56</f>
        <v>4741692480659.9951</v>
      </c>
      <c r="P2" s="7">
        <f>'IRA Calculations'!AC56</f>
        <v>4784069951430.1133</v>
      </c>
      <c r="Q2" s="7">
        <f>'IRA Calculations'!AD56</f>
        <v>4832829441930.2852</v>
      </c>
      <c r="R2" s="7">
        <f>'IRA Calculations'!AE56</f>
        <v>4886465864404.5967</v>
      </c>
      <c r="S2" s="7">
        <f>'IRA Calculations'!AF56</f>
        <v>4940267785247.3291</v>
      </c>
      <c r="T2" s="7">
        <f>'IRA Calculations'!AG56</f>
        <v>4992361105671.4355</v>
      </c>
      <c r="U2" s="7">
        <f>'IRA Calculations'!AH56</f>
        <v>5045982725071.6504</v>
      </c>
      <c r="V2" s="7">
        <f>'IRA Calculations'!AI56</f>
        <v>5097105141471.7686</v>
      </c>
      <c r="W2" s="7">
        <f>'IRA Calculations'!AJ56</f>
        <v>5144976654769.0479</v>
      </c>
      <c r="X2" s="7">
        <f>'IRA Calculations'!AK56</f>
        <v>5182138588048.0908</v>
      </c>
      <c r="Y2" s="7">
        <f>'IRA Calculations'!AL56</f>
        <v>5219637439293.626</v>
      </c>
      <c r="Z2" s="7">
        <f>'IRA Calculations'!AM56</f>
        <v>5258592646575.1416</v>
      </c>
      <c r="AA2" s="7">
        <f>'IRA Calculations'!AN56</f>
        <v>5297378743538.1533</v>
      </c>
      <c r="AB2" s="7">
        <f>'IRA Calculations'!AO56</f>
        <v>5335677375271.0957</v>
      </c>
      <c r="AC2" s="7">
        <f>'IRA Calculations'!AP56</f>
        <v>5369171166000.7607</v>
      </c>
      <c r="AD2" s="7">
        <f>'IRA Calculations'!AQ56</f>
        <v>5397435474743.5469</v>
      </c>
      <c r="AE2" s="7">
        <f>'IRA Calculations'!AR56</f>
        <v>5424236292368.6338</v>
      </c>
      <c r="AF2" s="7">
        <f>'IRA Calculations'!AS56</f>
        <v>5452697600421.5332</v>
      </c>
      <c r="AG2" s="7">
        <f>'IRA Calculations'!AT56</f>
        <v>5483413357447.377</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1215535875351.9441</v>
      </c>
      <c r="C2" s="7">
        <f>'IRA Calculations'!P69</f>
        <v>1215535875351.9441</v>
      </c>
      <c r="D2" s="7">
        <f>'IRA Calculations'!Q69</f>
        <v>1215535875351.9441</v>
      </c>
      <c r="E2" s="7">
        <f>'IRA Calculations'!R69</f>
        <v>1226225235317.5117</v>
      </c>
      <c r="F2" s="7">
        <f>'IRA Calculations'!S69</f>
        <v>1236958983351.9233</v>
      </c>
      <c r="G2" s="7">
        <f>'IRA Calculations'!T69</f>
        <v>1247737200717.6948</v>
      </c>
      <c r="H2" s="7">
        <f>'IRA Calculations'!U69</f>
        <v>1257812188837.0513</v>
      </c>
      <c r="I2" s="7">
        <f>'IRA Calculations'!V69</f>
        <v>1267784649659.4495</v>
      </c>
      <c r="J2" s="7">
        <f>'IRA Calculations'!W69</f>
        <v>1278010293469.6709</v>
      </c>
      <c r="K2" s="7">
        <f>'IRA Calculations'!X69</f>
        <v>1287756700677.1184</v>
      </c>
      <c r="L2" s="7">
        <f>'IRA Calculations'!Y69</f>
        <v>1297235962680.938</v>
      </c>
      <c r="M2" s="7">
        <f>'IRA Calculations'!Z69</f>
        <v>1306883520747.1592</v>
      </c>
      <c r="N2" s="7">
        <f>'IRA Calculations'!AA69</f>
        <v>1316682015878.9856</v>
      </c>
      <c r="O2" s="7">
        <f>'IRA Calculations'!AB69</f>
        <v>1326494842653.228</v>
      </c>
      <c r="P2" s="7">
        <f>'IRA Calculations'!AC69</f>
        <v>1335704821791.6836</v>
      </c>
      <c r="Q2" s="7">
        <f>'IRA Calculations'!AD69</f>
        <v>1345084702517.5044</v>
      </c>
      <c r="R2" s="7">
        <f>'IRA Calculations'!AE69</f>
        <v>1354871921578.688</v>
      </c>
      <c r="S2" s="7">
        <f>'IRA Calculations'!AF69</f>
        <v>1365047568464.6675</v>
      </c>
      <c r="T2" s="7">
        <f>'IRA Calculations'!AG69</f>
        <v>1375573461838.7976</v>
      </c>
      <c r="U2" s="7">
        <f>'IRA Calculations'!AH69</f>
        <v>1386288387154.1362</v>
      </c>
      <c r="V2" s="7">
        <f>'IRA Calculations'!AI69</f>
        <v>1397684242188.0811</v>
      </c>
      <c r="W2" s="7">
        <f>'IRA Calculations'!AJ69</f>
        <v>1408803946955.3013</v>
      </c>
      <c r="X2" s="7">
        <f>'IRA Calculations'!AK69</f>
        <v>1410463517307.427</v>
      </c>
      <c r="Y2" s="7">
        <f>'IRA Calculations'!AL69</f>
        <v>1412327837361.2654</v>
      </c>
      <c r="Z2" s="7">
        <f>'IRA Calculations'!AM69</f>
        <v>1414141478972.6753</v>
      </c>
      <c r="AA2" s="7">
        <f>'IRA Calculations'!AN69</f>
        <v>1416173369939.7063</v>
      </c>
      <c r="AB2" s="7">
        <f>'IRA Calculations'!AO69</f>
        <v>1418096197116.3416</v>
      </c>
      <c r="AC2" s="7">
        <f>'IRA Calculations'!AP69</f>
        <v>1420030745883.4431</v>
      </c>
      <c r="AD2" s="7">
        <f>'IRA Calculations'!AQ69</f>
        <v>1421999056027.4607</v>
      </c>
      <c r="AE2" s="7">
        <f>'IRA Calculations'!AR69</f>
        <v>1424142143068.1533</v>
      </c>
      <c r="AF2" s="7">
        <f>'IRA Calculations'!AS69</f>
        <v>1426182399134.7292</v>
      </c>
      <c r="AG2" s="7">
        <f>'IRA Calculations'!AT69</f>
        <v>1428285575523.6111</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4286597540521.3726</v>
      </c>
      <c r="C4" s="7">
        <f>'IRA Calculations'!P71</f>
        <v>4286597540521.3726</v>
      </c>
      <c r="D4" s="7">
        <f>'IRA Calculations'!Q71</f>
        <v>4286597540521.3726</v>
      </c>
      <c r="E4" s="7">
        <f>'IRA Calculations'!R71</f>
        <v>4304253165953.9067</v>
      </c>
      <c r="F4" s="7">
        <f>'IRA Calculations'!S71</f>
        <v>4200653591604.2397</v>
      </c>
      <c r="G4" s="7">
        <f>'IRA Calculations'!T71</f>
        <v>4095983098816.9702</v>
      </c>
      <c r="H4" s="7">
        <f>'IRA Calculations'!U71</f>
        <v>3986766579798.3267</v>
      </c>
      <c r="I4" s="7">
        <f>'IRA Calculations'!V71</f>
        <v>3876831318085.1191</v>
      </c>
      <c r="J4" s="7">
        <f>'IRA Calculations'!W71</f>
        <v>3767720642336.2148</v>
      </c>
      <c r="K4" s="7">
        <f>'IRA Calculations'!X71</f>
        <v>3657013692354.749</v>
      </c>
      <c r="L4" s="7">
        <f>'IRA Calculations'!Y71</f>
        <v>3545129503698.8062</v>
      </c>
      <c r="M4" s="7">
        <f>'IRA Calculations'!Z71</f>
        <v>3433294395496.5625</v>
      </c>
      <c r="N4" s="7">
        <f>'IRA Calculations'!AA71</f>
        <v>3322935848865.1528</v>
      </c>
      <c r="O4" s="7">
        <f>'IRA Calculations'!AB71</f>
        <v>3213592940500.1484</v>
      </c>
      <c r="P4" s="7">
        <f>'IRA Calculations'!AC71</f>
        <v>3221190676604.522</v>
      </c>
      <c r="Q4" s="7">
        <f>'IRA Calculations'!AD71</f>
        <v>3231278610238.8193</v>
      </c>
      <c r="R4" s="7">
        <f>'IRA Calculations'!AE71</f>
        <v>3244422120103.5591</v>
      </c>
      <c r="S4" s="7">
        <f>'IRA Calculations'!AF71</f>
        <v>3259424349048.4819</v>
      </c>
      <c r="T4" s="7">
        <f>'IRA Calculations'!AG71</f>
        <v>3278963139309.8306</v>
      </c>
      <c r="U4" s="7">
        <f>'IRA Calculations'!AH71</f>
        <v>3301169694336.9087</v>
      </c>
      <c r="V4" s="7">
        <f>'IRA Calculations'!AI71</f>
        <v>3327946791913.5679</v>
      </c>
      <c r="W4" s="7">
        <f>'IRA Calculations'!AJ71</f>
        <v>3356308156251.2114</v>
      </c>
      <c r="X4" s="7">
        <f>'IRA Calculations'!AK71</f>
        <v>3344925682719.0337</v>
      </c>
      <c r="Y4" s="7">
        <f>'IRA Calculations'!AL71</f>
        <v>3336675500230.6763</v>
      </c>
      <c r="Z4" s="7">
        <f>'IRA Calculations'!AM71</f>
        <v>3329845154041.3257</v>
      </c>
      <c r="AA4" s="7">
        <f>'IRA Calculations'!AN71</f>
        <v>3325480797095.2388</v>
      </c>
      <c r="AB4" s="7">
        <f>'IRA Calculations'!AO71</f>
        <v>3321832245788.6294</v>
      </c>
      <c r="AC4" s="7">
        <f>'IRA Calculations'!AP71</f>
        <v>3319212336480.9468</v>
      </c>
      <c r="AD4" s="7">
        <f>'IRA Calculations'!AQ71</f>
        <v>3317241958347.0073</v>
      </c>
      <c r="AE4" s="7">
        <f>'IRA Calculations'!AR71</f>
        <v>3316301579453.0396</v>
      </c>
      <c r="AF4" s="7">
        <f>'IRA Calculations'!AS71</f>
        <v>3314777400238.8198</v>
      </c>
      <c r="AG4" s="7">
        <f>'IRA Calculations'!AT71</f>
        <v>3313186732648.5981</v>
      </c>
    </row>
    <row r="5" spans="1:35" x14ac:dyDescent="0.2">
      <c r="A5" s="1" t="s">
        <v>79</v>
      </c>
      <c r="B5" s="7">
        <f>'IRA Calculations'!O72</f>
        <v>219243426538.40808</v>
      </c>
      <c r="C5" s="7">
        <f>'IRA Calculations'!P72</f>
        <v>219243426538.40808</v>
      </c>
      <c r="D5" s="7">
        <f>'IRA Calculations'!Q72</f>
        <v>219243426538.40808</v>
      </c>
      <c r="E5" s="7">
        <f>'IRA Calculations'!R72</f>
        <v>220353731973.65732</v>
      </c>
      <c r="F5" s="7">
        <f>'IRA Calculations'!S72</f>
        <v>221176631869.78619</v>
      </c>
      <c r="G5" s="7">
        <f>'IRA Calculations'!T72</f>
        <v>221842658408.86279</v>
      </c>
      <c r="H5" s="7">
        <f>'IRA Calculations'!U72</f>
        <v>222080132620.19382</v>
      </c>
      <c r="I5" s="7">
        <f>'IRA Calculations'!V72</f>
        <v>221932322972.11557</v>
      </c>
      <c r="J5" s="7">
        <f>'IRA Calculations'!W72</f>
        <v>221344954327.61157</v>
      </c>
      <c r="K5" s="7">
        <f>'IRA Calculations'!X72</f>
        <v>220033483515.246</v>
      </c>
      <c r="L5" s="7">
        <f>'IRA Calculations'!Y72</f>
        <v>217930101576.20566</v>
      </c>
      <c r="M5" s="7">
        <f>'IRA Calculations'!Z72</f>
        <v>215069811055.17529</v>
      </c>
      <c r="N5" s="7">
        <f>'IRA Calculations'!AA72</f>
        <v>211524858972.92078</v>
      </c>
      <c r="O5" s="7">
        <f>'IRA Calculations'!AB72</f>
        <v>207404291343.67236</v>
      </c>
      <c r="P5" s="7">
        <f>'IRA Calculations'!AC72</f>
        <v>202807855823.45123</v>
      </c>
      <c r="Q5" s="7">
        <f>'IRA Calculations'!AD72</f>
        <v>197879248998.21741</v>
      </c>
      <c r="R5" s="7">
        <f>'IRA Calculations'!AE72</f>
        <v>192777277180.4137</v>
      </c>
      <c r="S5" s="7">
        <f>'IRA Calculations'!AF72</f>
        <v>187617867563.02292</v>
      </c>
      <c r="T5" s="7">
        <f>'IRA Calculations'!AG72</f>
        <v>182494620421.47055</v>
      </c>
      <c r="U5" s="7">
        <f>'IRA Calculations'!AH72</f>
        <v>177354090833.07889</v>
      </c>
      <c r="V5" s="7">
        <f>'IRA Calculations'!AI72</f>
        <v>172241047058.66864</v>
      </c>
      <c r="W5" s="7">
        <f>'IRA Calculations'!AJ72</f>
        <v>166958768841.28073</v>
      </c>
      <c r="X5" s="7">
        <f>'IRA Calculations'!AK72</f>
        <v>160293047462.80466</v>
      </c>
      <c r="Y5" s="7">
        <f>'IRA Calculations'!AL72</f>
        <v>153611322106.29672</v>
      </c>
      <c r="Z5" s="7">
        <f>'IRA Calculations'!AM72</f>
        <v>146861336017.24878</v>
      </c>
      <c r="AA5" s="7">
        <f>'IRA Calculations'!AN72</f>
        <v>140140167266.73087</v>
      </c>
      <c r="AB5" s="7">
        <f>'IRA Calculations'!AO72</f>
        <v>133497335954.27925</v>
      </c>
      <c r="AC5" s="7">
        <f>'IRA Calculations'!AP72</f>
        <v>127052252675.06148</v>
      </c>
      <c r="AD5" s="7">
        <f>'IRA Calculations'!AQ72</f>
        <v>120880937664.86885</v>
      </c>
      <c r="AE5" s="7">
        <f>'IRA Calculations'!AR72</f>
        <v>115057470109.58699</v>
      </c>
      <c r="AF5" s="7">
        <f>'IRA Calculations'!AS72</f>
        <v>109585772323.98779</v>
      </c>
      <c r="AG5" s="7">
        <f>'IRA Calculations'!AT72</f>
        <v>104527116447.00209</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574541242653.66833</v>
      </c>
      <c r="C7" s="7">
        <f>'IRA Calculations'!P74</f>
        <v>574541242653.66833</v>
      </c>
      <c r="D7" s="7">
        <f>'IRA Calculations'!Q74</f>
        <v>574541242653.66833</v>
      </c>
      <c r="E7" s="7">
        <f>'IRA Calculations'!R74</f>
        <v>576043872699.29578</v>
      </c>
      <c r="F7" s="7">
        <f>'IRA Calculations'!S74</f>
        <v>576997269706.75757</v>
      </c>
      <c r="G7" s="7">
        <f>'IRA Calculations'!T74</f>
        <v>577800071201.23389</v>
      </c>
      <c r="H7" s="7">
        <f>'IRA Calculations'!U74</f>
        <v>578206052879.97375</v>
      </c>
      <c r="I7" s="7">
        <f>'IRA Calculations'!V74</f>
        <v>578597978276.17371</v>
      </c>
      <c r="J7" s="7">
        <f>'IRA Calculations'!W74</f>
        <v>579127460520.84949</v>
      </c>
      <c r="K7" s="7">
        <f>'IRA Calculations'!X74</f>
        <v>579608849105.26294</v>
      </c>
      <c r="L7" s="7">
        <f>'IRA Calculations'!Y74</f>
        <v>579963509785.86096</v>
      </c>
      <c r="M7" s="7">
        <f>'IRA Calculations'!Z74</f>
        <v>580256744670.21106</v>
      </c>
      <c r="N7" s="7">
        <f>'IRA Calculations'!AA74</f>
        <v>580834696602.43445</v>
      </c>
      <c r="O7" s="7">
        <f>'IRA Calculations'!AB74</f>
        <v>581562596019.99133</v>
      </c>
      <c r="P7" s="7">
        <f>'IRA Calculations'!AC74</f>
        <v>582332886940.42175</v>
      </c>
      <c r="Q7" s="7">
        <f>'IRA Calculations'!AD74</f>
        <v>583524665596.44629</v>
      </c>
      <c r="R7" s="7">
        <f>'IRA Calculations'!AE74</f>
        <v>585202660835.12866</v>
      </c>
      <c r="S7" s="7">
        <f>'IRA Calculations'!AF74</f>
        <v>587239202289.35986</v>
      </c>
      <c r="T7" s="7">
        <f>'IRA Calculations'!AG74</f>
        <v>590040101716.34729</v>
      </c>
      <c r="U7" s="7">
        <f>'IRA Calculations'!AH74</f>
        <v>593220703530.1842</v>
      </c>
      <c r="V7" s="7">
        <f>'IRA Calculations'!AI74</f>
        <v>596804175176.41089</v>
      </c>
      <c r="W7" s="7">
        <f>'IRA Calculations'!AJ74</f>
        <v>600381427629.41809</v>
      </c>
      <c r="X7" s="7">
        <f>'IRA Calculations'!AK74</f>
        <v>599797342767.58118</v>
      </c>
      <c r="Y7" s="7">
        <f>'IRA Calculations'!AL74</f>
        <v>599179023888.6322</v>
      </c>
      <c r="Z7" s="7">
        <f>'IRA Calculations'!AM74</f>
        <v>598276566354.24597</v>
      </c>
      <c r="AA7" s="7">
        <f>'IRA Calculations'!AN74</f>
        <v>597298319990.87964</v>
      </c>
      <c r="AB7" s="7">
        <f>'IRA Calculations'!AO74</f>
        <v>596155573689.51733</v>
      </c>
      <c r="AC7" s="7">
        <f>'IRA Calculations'!AP74</f>
        <v>595043059809.53223</v>
      </c>
      <c r="AD7" s="7">
        <f>'IRA Calculations'!AQ74</f>
        <v>594020876302.97974</v>
      </c>
      <c r="AE7" s="7">
        <f>'IRA Calculations'!AR74</f>
        <v>593203665104.48926</v>
      </c>
      <c r="AF7" s="7">
        <f>'IRA Calculations'!AS74</f>
        <v>592401442594.27222</v>
      </c>
      <c r="AG7" s="7">
        <f>'IRA Calculations'!AT74</f>
        <v>591707551099.91003</v>
      </c>
    </row>
    <row r="8" spans="1:35" x14ac:dyDescent="0.2">
      <c r="A8" s="1" t="s">
        <v>344</v>
      </c>
      <c r="B8" s="7">
        <f>'IRA Calculations'!O75</f>
        <v>3422434803.5959392</v>
      </c>
      <c r="C8" s="7">
        <f>'IRA Calculations'!P75</f>
        <v>3422434803.5959392</v>
      </c>
      <c r="D8" s="7">
        <f>'IRA Calculations'!Q75</f>
        <v>3422434803.5959392</v>
      </c>
      <c r="E8" s="7">
        <f>'IRA Calculations'!R75</f>
        <v>3428724617.7476921</v>
      </c>
      <c r="F8" s="7">
        <f>'IRA Calculations'!S75</f>
        <v>3435585950.168961</v>
      </c>
      <c r="G8" s="7">
        <f>'IRA Calculations'!T75</f>
        <v>3443983787.6760678</v>
      </c>
      <c r="H8" s="7">
        <f>'IRA Calculations'!U75</f>
        <v>3452260441.6312194</v>
      </c>
      <c r="I8" s="7">
        <f>'IRA Calculations'!V75</f>
        <v>3459915324.2366776</v>
      </c>
      <c r="J8" s="7">
        <f>'IRA Calculations'!W75</f>
        <v>3467600976.3672628</v>
      </c>
      <c r="K8" s="7">
        <f>'IRA Calculations'!X75</f>
        <v>3474790715.4307485</v>
      </c>
      <c r="L8" s="7">
        <f>'IRA Calculations'!Y75</f>
        <v>3481098806.4619398</v>
      </c>
      <c r="M8" s="7">
        <f>'IRA Calculations'!Z75</f>
        <v>3486829753.0765524</v>
      </c>
      <c r="N8" s="7">
        <f>'IRA Calculations'!AA75</f>
        <v>3493084799.0452361</v>
      </c>
      <c r="O8" s="7">
        <f>'IRA Calculations'!AB75</f>
        <v>3498965783.0433102</v>
      </c>
      <c r="P8" s="7">
        <f>'IRA Calculations'!AC75</f>
        <v>3503884501.7028165</v>
      </c>
      <c r="Q8" s="7">
        <f>'IRA Calculations'!AD75</f>
        <v>3509656891.3069229</v>
      </c>
      <c r="R8" s="7">
        <f>'IRA Calculations'!AE75</f>
        <v>3515880019.7835202</v>
      </c>
      <c r="S8" s="7">
        <f>'IRA Calculations'!AF75</f>
        <v>3522294660.9823513</v>
      </c>
      <c r="T8" s="7">
        <f>'IRA Calculations'!AG75</f>
        <v>3529705072.2167559</v>
      </c>
      <c r="U8" s="7">
        <f>'IRA Calculations'!AH75</f>
        <v>3537152525.2558589</v>
      </c>
      <c r="V8" s="7">
        <f>'IRA Calculations'!AI75</f>
        <v>3545649430.6847138</v>
      </c>
      <c r="W8" s="7">
        <f>'IRA Calculations'!AJ75</f>
        <v>3554095414.121511</v>
      </c>
      <c r="X8" s="7">
        <f>'IRA Calculations'!AK75</f>
        <v>3559073645.4256139</v>
      </c>
      <c r="Y8" s="7">
        <f>'IRA Calculations'!AL75</f>
        <v>3564400717.9798808</v>
      </c>
      <c r="Z8" s="7">
        <f>'IRA Calculations'!AM75</f>
        <v>3568987977.4126577</v>
      </c>
      <c r="AA8" s="7">
        <f>'IRA Calculations'!AN75</f>
        <v>3573968701.535604</v>
      </c>
      <c r="AB8" s="7">
        <f>'IRA Calculations'!AO75</f>
        <v>3578284497.1086392</v>
      </c>
      <c r="AC8" s="7">
        <f>'IRA Calculations'!AP75</f>
        <v>3582529310.0543308</v>
      </c>
      <c r="AD8" s="7">
        <f>'IRA Calculations'!AQ75</f>
        <v>3586726972.9330535</v>
      </c>
      <c r="AE8" s="7">
        <f>'IRA Calculations'!AR75</f>
        <v>3591463041.572329</v>
      </c>
      <c r="AF8" s="7">
        <f>'IRA Calculations'!AS75</f>
        <v>3595660198.1108584</v>
      </c>
      <c r="AG8" s="7">
        <f>'IRA Calculations'!AT75</f>
        <v>3599892005.4689064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1624855602253.9331</v>
      </c>
      <c r="C10" s="7">
        <f>'IRA Calculations'!P77</f>
        <v>1624855602253.9331</v>
      </c>
      <c r="D10" s="7">
        <f>'IRA Calculations'!Q77</f>
        <v>1624855602253.9331</v>
      </c>
      <c r="E10" s="7">
        <f>'IRA Calculations'!R77</f>
        <v>1633359755101.7708</v>
      </c>
      <c r="F10" s="7">
        <f>'IRA Calculations'!S77</f>
        <v>1640815653701.1394</v>
      </c>
      <c r="G10" s="7">
        <f>'IRA Calculations'!T77</f>
        <v>1648607322195.3926</v>
      </c>
      <c r="H10" s="7">
        <f>'IRA Calculations'!U77</f>
        <v>1655931373073.9739</v>
      </c>
      <c r="I10" s="7">
        <f>'IRA Calculations'!V77</f>
        <v>1664168549055.4861</v>
      </c>
      <c r="J10" s="7">
        <f>'IRA Calculations'!W77</f>
        <v>1673890150052.4287</v>
      </c>
      <c r="K10" s="7">
        <f>'IRA Calculations'!X77</f>
        <v>1684432747432.3169</v>
      </c>
      <c r="L10" s="7">
        <f>'IRA Calculations'!Y77</f>
        <v>1695659650117.6934</v>
      </c>
      <c r="M10" s="7">
        <f>'IRA Calculations'!Z77</f>
        <v>1707545207088.4067</v>
      </c>
      <c r="N10" s="7">
        <f>'IRA Calculations'!AA77</f>
        <v>1720511092542.4734</v>
      </c>
      <c r="O10" s="7">
        <f>'IRA Calculations'!AB77</f>
        <v>1733445404601.6887</v>
      </c>
      <c r="P10" s="7">
        <f>'IRA Calculations'!AC77</f>
        <v>1745640087201.4072</v>
      </c>
      <c r="Q10" s="7">
        <f>'IRA Calculations'!AD77</f>
        <v>1757628694798.3201</v>
      </c>
      <c r="R10" s="7">
        <f>'IRA Calculations'!AE77</f>
        <v>1769140692801.1025</v>
      </c>
      <c r="S10" s="7">
        <f>'IRA Calculations'!AF77</f>
        <v>1779146946593.8894</v>
      </c>
      <c r="T10" s="7">
        <f>'IRA Calculations'!AG77</f>
        <v>1789345160393.4973</v>
      </c>
      <c r="U10" s="7">
        <f>'IRA Calculations'!AH77</f>
        <v>1799015132370.0522</v>
      </c>
      <c r="V10" s="7">
        <f>'IRA Calculations'!AI77</f>
        <v>1809172460279.5598</v>
      </c>
      <c r="W10" s="7">
        <f>'IRA Calculations'!AJ77</f>
        <v>1819303668278.9685</v>
      </c>
      <c r="X10" s="7">
        <f>'IRA Calculations'!AK77</f>
        <v>1815132308544.1704</v>
      </c>
      <c r="Y10" s="7">
        <f>'IRA Calculations'!AL77</f>
        <v>1811862187909.585</v>
      </c>
      <c r="Z10" s="7">
        <f>'IRA Calculations'!AM77</f>
        <v>1808955814928.106</v>
      </c>
      <c r="AA10" s="7">
        <f>'IRA Calculations'!AN77</f>
        <v>1806948040928.0935</v>
      </c>
      <c r="AB10" s="7">
        <f>'IRA Calculations'!AO77</f>
        <v>1805197684381.6411</v>
      </c>
      <c r="AC10" s="7">
        <f>'IRA Calculations'!AP77</f>
        <v>1803869612820.9341</v>
      </c>
      <c r="AD10" s="7">
        <f>'IRA Calculations'!AQ77</f>
        <v>1802839288644.6277</v>
      </c>
      <c r="AE10" s="7">
        <f>'IRA Calculations'!AR77</f>
        <v>1802272889099.311</v>
      </c>
      <c r="AF10" s="7">
        <f>'IRA Calculations'!AS77</f>
        <v>1801514063749.3232</v>
      </c>
      <c r="AG10" s="7">
        <f>'IRA Calculations'!AT77</f>
        <v>1800773849750.8538</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502227674222.07825</v>
      </c>
      <c r="C2" s="7">
        <f>'IRA Calculations'!P82</f>
        <v>502227674222.07825</v>
      </c>
      <c r="D2" s="7">
        <f>'IRA Calculations'!Q82</f>
        <v>502227674222.07825</v>
      </c>
      <c r="E2" s="7">
        <f>'IRA Calculations'!R82</f>
        <v>489255058108.23553</v>
      </c>
      <c r="F2" s="7">
        <f>'IRA Calculations'!S82</f>
        <v>520540210921.15582</v>
      </c>
      <c r="G2" s="7">
        <f>'IRA Calculations'!T82</f>
        <v>553018553448.29968</v>
      </c>
      <c r="H2" s="7">
        <f>'IRA Calculations'!U82</f>
        <v>586828112014.69006</v>
      </c>
      <c r="I2" s="7">
        <f>'IRA Calculations'!V82</f>
        <v>622108424933.6886</v>
      </c>
      <c r="J2" s="7">
        <f>'IRA Calculations'!W82</f>
        <v>658417797751.12427</v>
      </c>
      <c r="K2" s="7">
        <f>'IRA Calculations'!X82</f>
        <v>696578442635.74829</v>
      </c>
      <c r="L2" s="7">
        <f>'IRA Calculations'!Y82</f>
        <v>735975867220.02393</v>
      </c>
      <c r="M2" s="7">
        <f>'IRA Calculations'!Z82</f>
        <v>776394699088.79041</v>
      </c>
      <c r="N2" s="7">
        <f>'IRA Calculations'!AA82</f>
        <v>817630377099.04138</v>
      </c>
      <c r="O2" s="7">
        <f>'IRA Calculations'!AB82</f>
        <v>859480384222.38086</v>
      </c>
      <c r="P2" s="7">
        <f>'IRA Calculations'!AC82</f>
        <v>858531585314.54883</v>
      </c>
      <c r="Q2" s="7">
        <f>'IRA Calculations'!AD82</f>
        <v>857883572675.98083</v>
      </c>
      <c r="R2" s="7">
        <f>'IRA Calculations'!AE82</f>
        <v>857454847996.87622</v>
      </c>
      <c r="S2" s="7">
        <f>'IRA Calculations'!AF82</f>
        <v>857191182680.44983</v>
      </c>
      <c r="T2" s="7">
        <f>'IRA Calculations'!AG82</f>
        <v>857061919006.59668</v>
      </c>
      <c r="U2" s="7">
        <f>'IRA Calculations'!AH82</f>
        <v>857039058415.12305</v>
      </c>
      <c r="V2" s="7">
        <f>'IRA Calculations'!AI82</f>
        <v>857100496901.32446</v>
      </c>
      <c r="W2" s="7">
        <f>'IRA Calculations'!AJ82</f>
        <v>857231590132.18848</v>
      </c>
      <c r="X2" s="7">
        <f>'IRA Calculations'!AK82</f>
        <v>857463034843.08508</v>
      </c>
      <c r="Y2" s="7">
        <f>'IRA Calculations'!AL82</f>
        <v>857739891068.17078</v>
      </c>
      <c r="Z2" s="7">
        <f>'IRA Calculations'!AM82</f>
        <v>858061837142.01245</v>
      </c>
      <c r="AA2" s="7">
        <f>'IRA Calculations'!AN82</f>
        <v>858426021054.56348</v>
      </c>
      <c r="AB2" s="7">
        <f>'IRA Calculations'!AO82</f>
        <v>858823163473.32056</v>
      </c>
      <c r="AC2" s="7">
        <f>'IRA Calculations'!AP82</f>
        <v>859248506359.79492</v>
      </c>
      <c r="AD2" s="7">
        <f>'IRA Calculations'!AQ82</f>
        <v>859700816799.13855</v>
      </c>
      <c r="AE2" s="7">
        <f>'IRA Calculations'!AR82</f>
        <v>860169970542.56201</v>
      </c>
      <c r="AF2" s="7">
        <f>'IRA Calculations'!AS82</f>
        <v>860652956993.03564</v>
      </c>
      <c r="AG2" s="7">
        <f>'IRA Calculations'!AT82</f>
        <v>861149155405.44885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395325843247.43488</v>
      </c>
      <c r="C2" s="7">
        <f>'IRA Calculations'!P95</f>
        <v>395325843247.43488</v>
      </c>
      <c r="D2" s="7">
        <f>'IRA Calculations'!Q95</f>
        <v>395325843247.43488</v>
      </c>
      <c r="E2" s="7">
        <f>'IRA Calculations'!R95</f>
        <v>392347284506.09747</v>
      </c>
      <c r="F2" s="7">
        <f>'IRA Calculations'!S95</f>
        <v>389462125686.97516</v>
      </c>
      <c r="G2" s="7">
        <f>'IRA Calculations'!T95</f>
        <v>387034496576.26093</v>
      </c>
      <c r="H2" s="7">
        <f>'IRA Calculations'!U95</f>
        <v>385675504371.79712</v>
      </c>
      <c r="I2" s="7">
        <f>'IRA Calculations'!V95</f>
        <v>385527085476.74988</v>
      </c>
      <c r="J2" s="7">
        <f>'IRA Calculations'!W95</f>
        <v>385784580356.64282</v>
      </c>
      <c r="K2" s="7">
        <f>'IRA Calculations'!X95</f>
        <v>386065974095.18707</v>
      </c>
      <c r="L2" s="7">
        <f>'IRA Calculations'!Y95</f>
        <v>386391812182.51349</v>
      </c>
      <c r="M2" s="7">
        <f>'IRA Calculations'!Z95</f>
        <v>386971580959.776</v>
      </c>
      <c r="N2" s="7">
        <f>'IRA Calculations'!AA95</f>
        <v>388112256509.70428</v>
      </c>
      <c r="O2" s="7">
        <f>'IRA Calculations'!AB95</f>
        <v>389770629627.49463</v>
      </c>
      <c r="P2" s="7">
        <f>'IRA Calculations'!AC95</f>
        <v>391773024111.58588</v>
      </c>
      <c r="Q2" s="7">
        <f>'IRA Calculations'!AD95</f>
        <v>393983495284.44946</v>
      </c>
      <c r="R2" s="7">
        <f>'IRA Calculations'!AE95</f>
        <v>395975250326.46667</v>
      </c>
      <c r="S2" s="7">
        <f>'IRA Calculations'!AF95</f>
        <v>397255107969.19818</v>
      </c>
      <c r="T2" s="7">
        <f>'IRA Calculations'!AG95</f>
        <v>398324156697.91644</v>
      </c>
      <c r="U2" s="7">
        <f>'IRA Calculations'!AH95</f>
        <v>399264066221.45215</v>
      </c>
      <c r="V2" s="7">
        <f>'IRA Calculations'!AI95</f>
        <v>400115095854.50983</v>
      </c>
      <c r="W2" s="7">
        <f>'IRA Calculations'!AJ95</f>
        <v>400900941738.68109</v>
      </c>
      <c r="X2" s="7">
        <f>'IRA Calculations'!AK95</f>
        <v>400047302329.6087</v>
      </c>
      <c r="Y2" s="7">
        <f>'IRA Calculations'!AL95</f>
        <v>399282226969.45892</v>
      </c>
      <c r="Z2" s="7">
        <f>'IRA Calculations'!AM95</f>
        <v>398643650036.34448</v>
      </c>
      <c r="AA2" s="7">
        <f>'IRA Calculations'!AN95</f>
        <v>398161039959.27094</v>
      </c>
      <c r="AB2" s="7">
        <f>'IRA Calculations'!AO95</f>
        <v>397826791172.51135</v>
      </c>
      <c r="AC2" s="7">
        <f>'IRA Calculations'!AP95</f>
        <v>397625273015.82074</v>
      </c>
      <c r="AD2" s="7">
        <f>'IRA Calculations'!AQ95</f>
        <v>397534037477.73358</v>
      </c>
      <c r="AE2" s="7">
        <f>'IRA Calculations'!AR95</f>
        <v>397522930699.03131</v>
      </c>
      <c r="AF2" s="7">
        <f>'IRA Calculations'!AS95</f>
        <v>397578080429.84387</v>
      </c>
      <c r="AG2" s="7">
        <f>'IRA Calculations'!AT95</f>
        <v>397694515873.75208</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2035117662668.0063</v>
      </c>
      <c r="C2" s="7">
        <f>'IRA Calculations'!P108</f>
        <v>2035117662668.0063</v>
      </c>
      <c r="D2" s="7">
        <f>'IRA Calculations'!Q108</f>
        <v>2035117662668.0063</v>
      </c>
      <c r="E2" s="7">
        <f>'IRA Calculations'!R108</f>
        <v>2021707531220.5876</v>
      </c>
      <c r="F2" s="7">
        <f>'IRA Calculations'!S108</f>
        <v>2008304000882.4177</v>
      </c>
      <c r="G2" s="7">
        <f>'IRA Calculations'!T108</f>
        <v>1995545001149.9062</v>
      </c>
      <c r="H2" s="7">
        <f>'IRA Calculations'!U108</f>
        <v>1984122990775.6343</v>
      </c>
      <c r="I2" s="7">
        <f>'IRA Calculations'!V108</f>
        <v>1974813228408.6008</v>
      </c>
      <c r="J2" s="7">
        <f>'IRA Calculations'!W108</f>
        <v>1967787478787.2988</v>
      </c>
      <c r="K2" s="7">
        <f>'IRA Calculations'!X108</f>
        <v>1962935482995.2717</v>
      </c>
      <c r="L2" s="7">
        <f>'IRA Calculations'!Y108</f>
        <v>1959944212607.1501</v>
      </c>
      <c r="M2" s="7">
        <f>'IRA Calculations'!Z108</f>
        <v>1959209494091.9214</v>
      </c>
      <c r="N2" s="7">
        <f>'IRA Calculations'!AA108</f>
        <v>1960945746854.7083</v>
      </c>
      <c r="O2" s="7">
        <f>'IRA Calculations'!AB108</f>
        <v>1964650969483.0986</v>
      </c>
      <c r="P2" s="7">
        <f>'IRA Calculations'!AC108</f>
        <v>1969890928741.7449</v>
      </c>
      <c r="Q2" s="7">
        <f>'IRA Calculations'!AD108</f>
        <v>1976829726196.8838</v>
      </c>
      <c r="R2" s="7">
        <f>'IRA Calculations'!AE108</f>
        <v>1985242622325.05</v>
      </c>
      <c r="S2" s="7">
        <f>'IRA Calculations'!AF108</f>
        <v>1994781071994.0754</v>
      </c>
      <c r="T2" s="7">
        <f>'IRA Calculations'!AG108</f>
        <v>2004929095765.1951</v>
      </c>
      <c r="U2" s="7">
        <f>'IRA Calculations'!AH108</f>
        <v>2015491202358.0632</v>
      </c>
      <c r="V2" s="7">
        <f>'IRA Calculations'!AI108</f>
        <v>2026307346569.4368</v>
      </c>
      <c r="W2" s="7">
        <f>'IRA Calculations'!AJ108</f>
        <v>2037279397639.5144</v>
      </c>
      <c r="X2" s="7">
        <f>'IRA Calculations'!AK108</f>
        <v>2039895989521.5452</v>
      </c>
      <c r="Y2" s="7">
        <f>'IRA Calculations'!AL108</f>
        <v>2042567919543.4629</v>
      </c>
      <c r="Z2" s="7">
        <f>'IRA Calculations'!AM108</f>
        <v>2045285949017.4104</v>
      </c>
      <c r="AA2" s="7">
        <f>'IRA Calculations'!AN108</f>
        <v>2048063433682.4014</v>
      </c>
      <c r="AB2" s="7">
        <f>'IRA Calculations'!AO108</f>
        <v>2050893242959.9236</v>
      </c>
      <c r="AC2" s="7">
        <f>'IRA Calculations'!AP108</f>
        <v>2053781720559.9897</v>
      </c>
      <c r="AD2" s="7">
        <f>'IRA Calculations'!AQ108</f>
        <v>2056736507818.3655</v>
      </c>
      <c r="AE2" s="7">
        <f>'IRA Calculations'!AR108</f>
        <v>2059743686494.8613</v>
      </c>
      <c r="AF2" s="7">
        <f>'IRA Calculations'!AS108</f>
        <v>2062800791378.0254</v>
      </c>
      <c r="AG2" s="7">
        <f>'IRA Calculations'!AT108</f>
        <v>2065910367911.5923</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1460969112031.3335</v>
      </c>
      <c r="C4" s="7">
        <f>'IRA Calculations'!P110</f>
        <v>1460969112031.3335</v>
      </c>
      <c r="D4" s="7">
        <f>'IRA Calculations'!Q110</f>
        <v>1460969112031.3335</v>
      </c>
      <c r="E4" s="7">
        <f>'IRA Calculations'!R110</f>
        <v>1462013888072.1489</v>
      </c>
      <c r="F4" s="7">
        <f>'IRA Calculations'!S110</f>
        <v>1463409645730.1885</v>
      </c>
      <c r="G4" s="7">
        <f>'IRA Calculations'!T110</f>
        <v>1465438166085.6714</v>
      </c>
      <c r="H4" s="7">
        <f>'IRA Calculations'!U110</f>
        <v>1468410949524.6194</v>
      </c>
      <c r="I4" s="7">
        <f>'IRA Calculations'!V110</f>
        <v>1472696076406.9241</v>
      </c>
      <c r="J4" s="7">
        <f>'IRA Calculations'!W110</f>
        <v>1478105167907.53</v>
      </c>
      <c r="K4" s="7">
        <f>'IRA Calculations'!X110</f>
        <v>1484219663826.7332</v>
      </c>
      <c r="L4" s="7">
        <f>'IRA Calculations'!Y110</f>
        <v>1490592582614.7</v>
      </c>
      <c r="M4" s="7">
        <f>'IRA Calculations'!Z110</f>
        <v>1497425273102.6567</v>
      </c>
      <c r="N4" s="7">
        <f>'IRA Calculations'!AA110</f>
        <v>1504666817197.1562</v>
      </c>
      <c r="O4" s="7">
        <f>'IRA Calculations'!AB110</f>
        <v>1511940313598.8936</v>
      </c>
      <c r="P4" s="7">
        <f>'IRA Calculations'!AC110</f>
        <v>1519140934639.8987</v>
      </c>
      <c r="Q4" s="7">
        <f>'IRA Calculations'!AD110</f>
        <v>1526669687928.5881</v>
      </c>
      <c r="R4" s="7">
        <f>'IRA Calculations'!AE110</f>
        <v>1534576948963.1694</v>
      </c>
      <c r="S4" s="7">
        <f>'IRA Calculations'!AF110</f>
        <v>1542762530768.1848</v>
      </c>
      <c r="T4" s="7">
        <f>'IRA Calculations'!AG110</f>
        <v>1550983293369.3784</v>
      </c>
      <c r="U4" s="7">
        <f>'IRA Calculations'!AH110</f>
        <v>1559246944698.0457</v>
      </c>
      <c r="V4" s="7">
        <f>'IRA Calculations'!AI110</f>
        <v>1567499951956.5295</v>
      </c>
      <c r="W4" s="7">
        <f>'IRA Calculations'!AJ110</f>
        <v>1575717074090.3232</v>
      </c>
      <c r="X4" s="7">
        <f>'IRA Calculations'!AK110</f>
        <v>1577169598237.7112</v>
      </c>
      <c r="Y4" s="7">
        <f>'IRA Calculations'!AL110</f>
        <v>1578603360434.2617</v>
      </c>
      <c r="Z4" s="7">
        <f>'IRA Calculations'!AM110</f>
        <v>1580062322935.3179</v>
      </c>
      <c r="AA4" s="7">
        <f>'IRA Calculations'!AN110</f>
        <v>1581580812781.5166</v>
      </c>
      <c r="AB4" s="7">
        <f>'IRA Calculations'!AO110</f>
        <v>1583177745694.6445</v>
      </c>
      <c r="AC4" s="7">
        <f>'IRA Calculations'!AP110</f>
        <v>1584855418120.1064</v>
      </c>
      <c r="AD4" s="7">
        <f>'IRA Calculations'!AQ110</f>
        <v>1586632109522.3159</v>
      </c>
      <c r="AE4" s="7">
        <f>'IRA Calculations'!AR110</f>
        <v>1588498427549.6365</v>
      </c>
      <c r="AF4" s="7">
        <f>'IRA Calculations'!AS110</f>
        <v>1590463423361.6917</v>
      </c>
      <c r="AG4" s="7">
        <f>'IRA Calculations'!AT110</f>
        <v>1592529340920.3521</v>
      </c>
    </row>
    <row r="5" spans="1:35" x14ac:dyDescent="0.2">
      <c r="A5" s="1" t="s">
        <v>79</v>
      </c>
      <c r="B5" s="7">
        <f>'IRA Calculations'!O111</f>
        <v>648009592.63100159</v>
      </c>
      <c r="C5" s="7">
        <f>'IRA Calculations'!P111</f>
        <v>648009592.63100159</v>
      </c>
      <c r="D5" s="7">
        <f>'IRA Calculations'!Q111</f>
        <v>648009592.63100159</v>
      </c>
      <c r="E5" s="7">
        <f>'IRA Calculations'!R111</f>
        <v>621179737.48232102</v>
      </c>
      <c r="F5" s="7">
        <f>'IRA Calculations'!S111</f>
        <v>588266854.53469813</v>
      </c>
      <c r="G5" s="7">
        <f>'IRA Calculations'!T111</f>
        <v>552305410.78806782</v>
      </c>
      <c r="H5" s="7">
        <f>'IRA Calculations'!U111</f>
        <v>516446076.41440564</v>
      </c>
      <c r="I5" s="7">
        <f>'IRA Calculations'!V111</f>
        <v>483534425.85400188</v>
      </c>
      <c r="J5" s="7">
        <f>'IRA Calculations'!W111</f>
        <v>455464636.83472735</v>
      </c>
      <c r="K5" s="7">
        <f>'IRA Calculations'!X111</f>
        <v>433165909.87710369</v>
      </c>
      <c r="L5" s="7">
        <f>'IRA Calculations'!Y111</f>
        <v>416691601.87182552</v>
      </c>
      <c r="M5" s="7">
        <f>'IRA Calculations'!Z111</f>
        <v>405615096.45180565</v>
      </c>
      <c r="N5" s="7">
        <f>'IRA Calculations'!AA111</f>
        <v>398993398.58576006</v>
      </c>
      <c r="O5" s="7">
        <f>'IRA Calculations'!AB111</f>
        <v>395613618.76863116</v>
      </c>
      <c r="P5" s="7">
        <f>'IRA Calculations'!AC111</f>
        <v>394399719.31749046</v>
      </c>
      <c r="Q5" s="7">
        <f>'IRA Calculations'!AD111</f>
        <v>394637901.35010386</v>
      </c>
      <c r="R5" s="7">
        <f>'IRA Calculations'!AE111</f>
        <v>395752991.79487091</v>
      </c>
      <c r="S5" s="7">
        <f>'IRA Calculations'!AF111</f>
        <v>397341752.33713579</v>
      </c>
      <c r="T5" s="7">
        <f>'IRA Calculations'!AG111</f>
        <v>399123053.94142067</v>
      </c>
      <c r="U5" s="7">
        <f>'IRA Calculations'!AH111</f>
        <v>400994891.73367298</v>
      </c>
      <c r="V5" s="7">
        <f>'IRA Calculations'!AI111</f>
        <v>402895927.28210598</v>
      </c>
      <c r="W5" s="7">
        <f>'IRA Calculations'!AJ111</f>
        <v>404797713.36102128</v>
      </c>
      <c r="X5" s="7">
        <f>'IRA Calculations'!AK111</f>
        <v>405104354.12349308</v>
      </c>
      <c r="Y5" s="7">
        <f>'IRA Calculations'!AL111</f>
        <v>405414601.31618214</v>
      </c>
      <c r="Z5" s="7">
        <f>'IRA Calculations'!AM111</f>
        <v>405740165.29676956</v>
      </c>
      <c r="AA5" s="7">
        <f>'IRA Calculations'!AN111</f>
        <v>406090212.57901376</v>
      </c>
      <c r="AB5" s="7">
        <f>'IRA Calculations'!AO111</f>
        <v>406469696.88916636</v>
      </c>
      <c r="AC5" s="7">
        <f>'IRA Calculations'!AP111</f>
        <v>406876284.24601078</v>
      </c>
      <c r="AD5" s="7">
        <f>'IRA Calculations'!AQ111</f>
        <v>407313321.3503257</v>
      </c>
      <c r="AE5" s="7">
        <f>'IRA Calculations'!AR111</f>
        <v>407777275.41669869</v>
      </c>
      <c r="AF5" s="7">
        <f>'IRA Calculations'!AS111</f>
        <v>408268896.22013944</v>
      </c>
      <c r="AG5" s="7">
        <f>'IRA Calculations'!AT111</f>
        <v>408788884.22068715</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218553343832.92941</v>
      </c>
      <c r="C10" s="7">
        <f>'IRA Calculations'!P116</f>
        <v>218553343832.92941</v>
      </c>
      <c r="D10" s="7">
        <f>'IRA Calculations'!Q116</f>
        <v>218553343832.92941</v>
      </c>
      <c r="E10" s="7">
        <f>'IRA Calculations'!R116</f>
        <v>214701809163.56403</v>
      </c>
      <c r="F10" s="7">
        <f>'IRA Calculations'!S116</f>
        <v>211818099919.79477</v>
      </c>
      <c r="G10" s="7">
        <f>'IRA Calculations'!T116</f>
        <v>209772861622.42474</v>
      </c>
      <c r="H10" s="7">
        <f>'IRA Calculations'!U116</f>
        <v>208434829240.76276</v>
      </c>
      <c r="I10" s="7">
        <f>'IRA Calculations'!V116</f>
        <v>207711103574.41833</v>
      </c>
      <c r="J10" s="7">
        <f>'IRA Calculations'!W116</f>
        <v>207463245478.80206</v>
      </c>
      <c r="K10" s="7">
        <f>'IRA Calculations'!X116</f>
        <v>207554133503.15454</v>
      </c>
      <c r="L10" s="7">
        <f>'IRA Calculations'!Y116</f>
        <v>207859442835.71704</v>
      </c>
      <c r="M10" s="7">
        <f>'IRA Calculations'!Z116</f>
        <v>208366770001.97104</v>
      </c>
      <c r="N10" s="7">
        <f>'IRA Calculations'!AA116</f>
        <v>209029898364.55298</v>
      </c>
      <c r="O10" s="7">
        <f>'IRA Calculations'!AB116</f>
        <v>209761981627.93915</v>
      </c>
      <c r="P10" s="7">
        <f>'IRA Calculations'!AC116</f>
        <v>210515017402.16824</v>
      </c>
      <c r="Q10" s="7">
        <f>'IRA Calculations'!AD116</f>
        <v>211322894769.22665</v>
      </c>
      <c r="R10" s="7">
        <f>'IRA Calculations'!AE116</f>
        <v>212181372092.02383</v>
      </c>
      <c r="S10" s="7">
        <f>'IRA Calculations'!AF116</f>
        <v>213078538839.58029</v>
      </c>
      <c r="T10" s="7">
        <f>'IRA Calculations'!AG116</f>
        <v>213979667479.20901</v>
      </c>
      <c r="U10" s="7">
        <f>'IRA Calculations'!AH116</f>
        <v>214888827361.63998</v>
      </c>
      <c r="V10" s="7">
        <f>'IRA Calculations'!AI116</f>
        <v>215800192961.31824</v>
      </c>
      <c r="W10" s="7">
        <f>'IRA Calculations'!AJ116</f>
        <v>216710976126.97519</v>
      </c>
      <c r="X10" s="7">
        <f>'IRA Calculations'!AK116</f>
        <v>216975692251.10376</v>
      </c>
      <c r="Y10" s="7">
        <f>'IRA Calculations'!AL116</f>
        <v>217233303102.1853</v>
      </c>
      <c r="Z10" s="7">
        <f>'IRA Calculations'!AM116</f>
        <v>217488959264.03961</v>
      </c>
      <c r="AA10" s="7">
        <f>'IRA Calculations'!AN116</f>
        <v>217746917419.81128</v>
      </c>
      <c r="AB10" s="7">
        <f>'IRA Calculations'!AO116</f>
        <v>218009779339.16364</v>
      </c>
      <c r="AC10" s="7">
        <f>'IRA Calculations'!AP116</f>
        <v>218278227103.67123</v>
      </c>
      <c r="AD10" s="7">
        <f>'IRA Calculations'!AQ116</f>
        <v>218554354512.81619</v>
      </c>
      <c r="AE10" s="7">
        <f>'IRA Calculations'!AR116</f>
        <v>218837703382.24261</v>
      </c>
      <c r="AF10" s="7">
        <f>'IRA Calculations'!AS116</f>
        <v>219129661675.71384</v>
      </c>
      <c r="AG10" s="7">
        <f>'IRA Calculations'!AT116</f>
        <v>219431092309.30902</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3213676365083.6187</v>
      </c>
      <c r="C2" s="7">
        <f>'IRA Calculations'!P121</f>
        <v>3213676365083.6187</v>
      </c>
      <c r="D2" s="7">
        <f>'IRA Calculations'!Q121</f>
        <v>3213676365083.6187</v>
      </c>
      <c r="E2" s="7">
        <f>'IRA Calculations'!R121</f>
        <v>3239662800291.2534</v>
      </c>
      <c r="F2" s="7">
        <f>'IRA Calculations'!S121</f>
        <v>3266697212081.3179</v>
      </c>
      <c r="G2" s="7">
        <f>'IRA Calculations'!T121</f>
        <v>3296676933261.1592</v>
      </c>
      <c r="H2" s="7">
        <f>'IRA Calculations'!U121</f>
        <v>3328595472205.3721</v>
      </c>
      <c r="I2" s="7">
        <f>'IRA Calculations'!V121</f>
        <v>3358725303966.6738</v>
      </c>
      <c r="J2" s="7">
        <f>'IRA Calculations'!W121</f>
        <v>3389879880557.8438</v>
      </c>
      <c r="K2" s="7">
        <f>'IRA Calculations'!X121</f>
        <v>3424036747562.8711</v>
      </c>
      <c r="L2" s="7">
        <f>'IRA Calculations'!Y121</f>
        <v>3456004401853.6177</v>
      </c>
      <c r="M2" s="7">
        <f>'IRA Calculations'!Z121</f>
        <v>3486502711742.1743</v>
      </c>
      <c r="N2" s="7">
        <f>'IRA Calculations'!AA121</f>
        <v>3516117131835.2891</v>
      </c>
      <c r="O2" s="7">
        <f>'IRA Calculations'!AB121</f>
        <v>3544576139218.1675</v>
      </c>
      <c r="P2" s="7">
        <f>'IRA Calculations'!AC121</f>
        <v>3576236530880.8418</v>
      </c>
      <c r="Q2" s="7">
        <f>'IRA Calculations'!AD121</f>
        <v>3612671345138.0498</v>
      </c>
      <c r="R2" s="7">
        <f>'IRA Calculations'!AE121</f>
        <v>3652764523807.2021</v>
      </c>
      <c r="S2" s="7">
        <f>'IRA Calculations'!AF121</f>
        <v>3692966919818.8501</v>
      </c>
      <c r="T2" s="7">
        <f>'IRA Calculations'!AG121</f>
        <v>3731891974411.8145</v>
      </c>
      <c r="U2" s="7">
        <f>'IRA Calculations'!AH121</f>
        <v>3771961953538.1392</v>
      </c>
      <c r="V2" s="7">
        <f>'IRA Calculations'!AI121</f>
        <v>3810151814242.3262</v>
      </c>
      <c r="W2" s="7">
        <f>'IRA Calculations'!AJ121</f>
        <v>3845913845437.6865</v>
      </c>
      <c r="X2" s="7">
        <f>'IRA Calculations'!AK121</f>
        <v>3873674376025.9941</v>
      </c>
      <c r="Y2" s="7">
        <f>'IRA Calculations'!AL121</f>
        <v>3901681873181.2144</v>
      </c>
      <c r="Z2" s="7">
        <f>'IRA Calculations'!AM121</f>
        <v>3930775005615.6572</v>
      </c>
      <c r="AA2" s="7">
        <f>'IRA Calculations'!AN121</f>
        <v>3959754621043.1763</v>
      </c>
      <c r="AB2" s="7">
        <f>'IRA Calculations'!AO121</f>
        <v>3988355715107.8081</v>
      </c>
      <c r="AC2" s="7">
        <f>'IRA Calculations'!AP121</f>
        <v>4013354864028.0269</v>
      </c>
      <c r="AD2" s="7">
        <f>'IRA Calculations'!AQ121</f>
        <v>4034462824224.271</v>
      </c>
      <c r="AE2" s="7">
        <f>'IRA Calculations'!AR121</f>
        <v>4054463906539.5786</v>
      </c>
      <c r="AF2" s="7">
        <f>'IRA Calculations'!AS121</f>
        <v>4075713125746.6899</v>
      </c>
      <c r="AG2" s="7">
        <f>'IRA Calculations'!AT121</f>
        <v>4098677883506.2573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621124205496.52295</v>
      </c>
      <c r="C2" s="7">
        <f>'IRA Calculations'!P134</f>
        <v>621124205496.52295</v>
      </c>
      <c r="D2" s="7">
        <f>'IRA Calculations'!Q134</f>
        <v>621124205496.52295</v>
      </c>
      <c r="E2" s="7">
        <f>'IRA Calculations'!R134</f>
        <v>622117879712.76624</v>
      </c>
      <c r="F2" s="7">
        <f>'IRA Calculations'!S134</f>
        <v>622888204357.09021</v>
      </c>
      <c r="G2" s="7">
        <f>'IRA Calculations'!T134</f>
        <v>623466049050.93311</v>
      </c>
      <c r="H2" s="7">
        <f>'IRA Calculations'!U134</f>
        <v>623910378157.88477</v>
      </c>
      <c r="I2" s="7">
        <f>'IRA Calculations'!V134</f>
        <v>624433837564.76904</v>
      </c>
      <c r="J2" s="7">
        <f>'IRA Calculations'!W134</f>
        <v>624967237484.91882</v>
      </c>
      <c r="K2" s="7">
        <f>'IRA Calculations'!X134</f>
        <v>625600841266.80908</v>
      </c>
      <c r="L2" s="7">
        <f>'IRA Calculations'!Y134</f>
        <v>626255160320.35242</v>
      </c>
      <c r="M2" s="7">
        <f>'IRA Calculations'!Z134</f>
        <v>626905291789.87915</v>
      </c>
      <c r="N2" s="7">
        <f>'IRA Calculations'!AA134</f>
        <v>627550770629.49341</v>
      </c>
      <c r="O2" s="7">
        <f>'IRA Calculations'!AB134</f>
        <v>628028323277.86987</v>
      </c>
      <c r="P2" s="7">
        <f>'IRA Calculations'!AC134</f>
        <v>628263807083.09619</v>
      </c>
      <c r="Q2" s="7">
        <f>'IRA Calculations'!AD134</f>
        <v>628243873979.80774</v>
      </c>
      <c r="R2" s="7">
        <f>'IRA Calculations'!AE134</f>
        <v>627955773050.27551</v>
      </c>
      <c r="S2" s="7">
        <f>'IRA Calculations'!AF134</f>
        <v>627389944579.50757</v>
      </c>
      <c r="T2" s="7">
        <f>'IRA Calculations'!AG134</f>
        <v>626477375931.99084</v>
      </c>
      <c r="U2" s="7">
        <f>'IRA Calculations'!AH134</f>
        <v>625452073893.17151</v>
      </c>
      <c r="V2" s="7">
        <f>'IRA Calculations'!AI134</f>
        <v>624163131035.05212</v>
      </c>
      <c r="W2" s="7">
        <f>'IRA Calculations'!AJ134</f>
        <v>622795659403.61279</v>
      </c>
      <c r="X2" s="7">
        <f>'IRA Calculations'!AK134</f>
        <v>621493750520.38806</v>
      </c>
      <c r="Y2" s="7">
        <f>'IRA Calculations'!AL134</f>
        <v>620180682818.73596</v>
      </c>
      <c r="Z2" s="7">
        <f>'IRA Calculations'!AM134</f>
        <v>618986277739.32483</v>
      </c>
      <c r="AA2" s="7">
        <f>'IRA Calculations'!AN134</f>
        <v>617892534773.104</v>
      </c>
      <c r="AB2" s="7">
        <f>'IRA Calculations'!AO134</f>
        <v>616912804162.86182</v>
      </c>
      <c r="AC2" s="7">
        <f>'IRA Calculations'!AP134</f>
        <v>616020957707.24194</v>
      </c>
      <c r="AD2" s="7">
        <f>'IRA Calculations'!AQ134</f>
        <v>615208512843.45325</v>
      </c>
      <c r="AE2" s="7">
        <f>'IRA Calculations'!AR134</f>
        <v>614468195359.73059</v>
      </c>
      <c r="AF2" s="7">
        <f>'IRA Calculations'!AS134</f>
        <v>613771096879.91724</v>
      </c>
      <c r="AG2" s="7">
        <f>'IRA Calculations'!AT134</f>
        <v>613089829852.62842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7456851648678.5986</v>
      </c>
      <c r="C4" s="7">
        <f>'IRA Calculations'!P136</f>
        <v>7456851648678.5986</v>
      </c>
      <c r="D4" s="7">
        <f>'IRA Calculations'!Q136</f>
        <v>7456851648678.5986</v>
      </c>
      <c r="E4" s="7">
        <f>'IRA Calculations'!R136</f>
        <v>7440513875923.6875</v>
      </c>
      <c r="F4" s="7">
        <f>'IRA Calculations'!S136</f>
        <v>7415468886954.8301</v>
      </c>
      <c r="G4" s="7">
        <f>'IRA Calculations'!T136</f>
        <v>7388481162843.7686</v>
      </c>
      <c r="H4" s="7">
        <f>'IRA Calculations'!U136</f>
        <v>7360018936316.9814</v>
      </c>
      <c r="I4" s="7">
        <f>'IRA Calculations'!V136</f>
        <v>7332494047877.2314</v>
      </c>
      <c r="J4" s="7">
        <f>'IRA Calculations'!W136</f>
        <v>7305191058136.6465</v>
      </c>
      <c r="K4" s="7">
        <f>'IRA Calculations'!X136</f>
        <v>7279530355898.0195</v>
      </c>
      <c r="L4" s="7">
        <f>'IRA Calculations'!Y136</f>
        <v>7255162731971.0293</v>
      </c>
      <c r="M4" s="7">
        <f>'IRA Calculations'!Z136</f>
        <v>7232686217742.2314</v>
      </c>
      <c r="N4" s="7">
        <f>'IRA Calculations'!AA136</f>
        <v>7212517010026.0693</v>
      </c>
      <c r="O4" s="7">
        <f>'IRA Calculations'!AB136</f>
        <v>7193790745550.7236</v>
      </c>
      <c r="P4" s="7">
        <f>'IRA Calculations'!AC136</f>
        <v>7183237881835.5791</v>
      </c>
      <c r="Q4" s="7">
        <f>'IRA Calculations'!AD136</f>
        <v>7174684016703.585</v>
      </c>
      <c r="R4" s="7">
        <f>'IRA Calculations'!AE136</f>
        <v>7168199000068.3018</v>
      </c>
      <c r="S4" s="7">
        <f>'IRA Calculations'!AF136</f>
        <v>7163394432157.8604</v>
      </c>
      <c r="T4" s="7">
        <f>'IRA Calculations'!AG136</f>
        <v>7158940588240.6221</v>
      </c>
      <c r="U4" s="7">
        <f>'IRA Calculations'!AH136</f>
        <v>7157001594960.5742</v>
      </c>
      <c r="V4" s="7">
        <f>'IRA Calculations'!AI136</f>
        <v>7154988060063.7812</v>
      </c>
      <c r="W4" s="7">
        <f>'IRA Calculations'!AJ136</f>
        <v>7154400112228.8838</v>
      </c>
      <c r="X4" s="7">
        <f>'IRA Calculations'!AK136</f>
        <v>7155040367427.793</v>
      </c>
      <c r="Y4" s="7">
        <f>'IRA Calculations'!AL136</f>
        <v>7155305557290.9385</v>
      </c>
      <c r="Z4" s="7">
        <f>'IRA Calculations'!AM136</f>
        <v>7156290518259.3994</v>
      </c>
      <c r="AA4" s="7">
        <f>'IRA Calculations'!AN136</f>
        <v>7157387488578.8203</v>
      </c>
      <c r="AB4" s="7">
        <f>'IRA Calculations'!AO136</f>
        <v>7158632538889.3926</v>
      </c>
      <c r="AC4" s="7">
        <f>'IRA Calculations'!AP136</f>
        <v>7159698981316.5312</v>
      </c>
      <c r="AD4" s="7">
        <f>'IRA Calculations'!AQ136</f>
        <v>7160589192524.2871</v>
      </c>
      <c r="AE4" s="7">
        <f>'IRA Calculations'!AR136</f>
        <v>7161357265211.375</v>
      </c>
      <c r="AF4" s="7">
        <f>'IRA Calculations'!AS136</f>
        <v>7161743685481.0498</v>
      </c>
      <c r="AG4" s="7">
        <f>'IRA Calculations'!AT136</f>
        <v>7161470252151.9492</v>
      </c>
    </row>
    <row r="5" spans="1:35" x14ac:dyDescent="0.2">
      <c r="A5" s="1" t="s">
        <v>79</v>
      </c>
      <c r="B5" s="7">
        <f>'IRA Calculations'!O137</f>
        <v>549379711618.95874</v>
      </c>
      <c r="C5" s="7">
        <f>'IRA Calculations'!P137</f>
        <v>549379711618.95874</v>
      </c>
      <c r="D5" s="7">
        <f>'IRA Calculations'!Q137</f>
        <v>549379711618.95874</v>
      </c>
      <c r="E5" s="7">
        <f>'IRA Calculations'!R137</f>
        <v>557720273710.95728</v>
      </c>
      <c r="F5" s="7">
        <f>'IRA Calculations'!S137</f>
        <v>565845336338.74939</v>
      </c>
      <c r="G5" s="7">
        <f>'IRA Calculations'!T137</f>
        <v>573725047252.97034</v>
      </c>
      <c r="H5" s="7">
        <f>'IRA Calculations'!U137</f>
        <v>581354271568.46509</v>
      </c>
      <c r="I5" s="7">
        <f>'IRA Calculations'!V137</f>
        <v>588877069061.05115</v>
      </c>
      <c r="J5" s="7">
        <f>'IRA Calculations'!W137</f>
        <v>596170166420.1145</v>
      </c>
      <c r="K5" s="7">
        <f>'IRA Calculations'!X137</f>
        <v>603284666832.23792</v>
      </c>
      <c r="L5" s="7">
        <f>'IRA Calculations'!Y137</f>
        <v>610139281457.53271</v>
      </c>
      <c r="M5" s="7">
        <f>'IRA Calculations'!Z137</f>
        <v>616734587843.06995</v>
      </c>
      <c r="N5" s="7">
        <f>'IRA Calculations'!AA137</f>
        <v>623058235652.52686</v>
      </c>
      <c r="O5" s="7">
        <f>'IRA Calculations'!AB137</f>
        <v>629004880211.30115</v>
      </c>
      <c r="P5" s="7">
        <f>'IRA Calculations'!AC137</f>
        <v>634536993828.55115</v>
      </c>
      <c r="Q5" s="7">
        <f>'IRA Calculations'!AD137</f>
        <v>639633241610.8501</v>
      </c>
      <c r="R5" s="7">
        <f>'IRA Calculations'!AE137</f>
        <v>644232039203.07092</v>
      </c>
      <c r="S5" s="7">
        <f>'IRA Calculations'!AF137</f>
        <v>648249276740.76538</v>
      </c>
      <c r="T5" s="7">
        <f>'IRA Calculations'!AG137</f>
        <v>651535332334.48035</v>
      </c>
      <c r="U5" s="7">
        <f>'IRA Calculations'!AH137</f>
        <v>654239466104.0896</v>
      </c>
      <c r="V5" s="7">
        <f>'IRA Calculations'!AI137</f>
        <v>656167000286.20386</v>
      </c>
      <c r="W5" s="7">
        <f>'IRA Calculations'!AJ137</f>
        <v>657509785378.15649</v>
      </c>
      <c r="X5" s="7">
        <f>'IRA Calculations'!AK137</f>
        <v>658352135731.09094</v>
      </c>
      <c r="Y5" s="7">
        <f>'IRA Calculations'!AL137</f>
        <v>658690451237.81897</v>
      </c>
      <c r="Z5" s="7">
        <f>'IRA Calculations'!AM137</f>
        <v>658742162034.9314</v>
      </c>
      <c r="AA5" s="7">
        <f>'IRA Calculations'!AN137</f>
        <v>658588393037.85388</v>
      </c>
      <c r="AB5" s="7">
        <f>'IRA Calculations'!AO137</f>
        <v>658324382673.70544</v>
      </c>
      <c r="AC5" s="7">
        <f>'IRA Calculations'!AP137</f>
        <v>657994615923.57324</v>
      </c>
      <c r="AD5" s="7">
        <f>'IRA Calculations'!AQ137</f>
        <v>657638464035.27405</v>
      </c>
      <c r="AE5" s="7">
        <f>'IRA Calculations'!AR137</f>
        <v>657271115400.91272</v>
      </c>
      <c r="AF5" s="7">
        <f>'IRA Calculations'!AS137</f>
        <v>656871863507.40833</v>
      </c>
      <c r="AG5" s="7">
        <f>'IRA Calculations'!AT137</f>
        <v>656410229958.9187</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241000000000</v>
      </c>
      <c r="C7" s="7">
        <f>'IRA Calculations'!P139</f>
        <v>241000000000</v>
      </c>
      <c r="D7" s="7">
        <f>'IRA Calculations'!Q139</f>
        <v>241000000000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0</v>
      </c>
      <c r="C8" s="7">
        <f>'IRA Calculations'!P140</f>
        <v>0</v>
      </c>
      <c r="D8" s="7">
        <f>'IRA Calculations'!Q140</f>
        <v>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38000000000</v>
      </c>
      <c r="C9" s="7">
        <f>'IRA Calculations'!P141</f>
        <v>38000000000</v>
      </c>
      <c r="D9" s="7">
        <f>'IRA Calculations'!Q141</f>
        <v>38000000000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714000000000</v>
      </c>
      <c r="C10" s="7">
        <f>'IRA Calculations'!P142</f>
        <v>714000000000</v>
      </c>
      <c r="D10" s="7">
        <f>'IRA Calculations'!Q142</f>
        <v>714000000000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2505996386925.0054</v>
      </c>
      <c r="C2" s="7">
        <f>'IRA Calculations'!P147</f>
        <v>2505996386925.0054</v>
      </c>
      <c r="D2" s="7">
        <f>'IRA Calculations'!Q147</f>
        <v>2505996386925.0054</v>
      </c>
      <c r="E2" s="7">
        <f>'IRA Calculations'!R147</f>
        <v>2511084609313.9722</v>
      </c>
      <c r="F2" s="7">
        <f>'IRA Calculations'!S147</f>
        <v>2499306204100.6333</v>
      </c>
      <c r="G2" s="7">
        <f>'IRA Calculations'!T147</f>
        <v>2483932469441.6255</v>
      </c>
      <c r="H2" s="7">
        <f>'IRA Calculations'!U147</f>
        <v>2467608835193.0586</v>
      </c>
      <c r="I2" s="7">
        <f>'IRA Calculations'!V147</f>
        <v>2450037013460.5015</v>
      </c>
      <c r="J2" s="7">
        <f>'IRA Calculations'!W147</f>
        <v>2430255346076.8242</v>
      </c>
      <c r="K2" s="7">
        <f>'IRA Calculations'!X147</f>
        <v>2408863946897.8379</v>
      </c>
      <c r="L2" s="7">
        <f>'IRA Calculations'!Y147</f>
        <v>2386670324062.4712</v>
      </c>
      <c r="M2" s="7">
        <f>'IRA Calculations'!Z147</f>
        <v>2361595647521.4521</v>
      </c>
      <c r="N2" s="7">
        <f>'IRA Calculations'!AA147</f>
        <v>2337772402479.6694</v>
      </c>
      <c r="O2" s="7">
        <f>'IRA Calculations'!AB147</f>
        <v>2314341493839.0796</v>
      </c>
      <c r="P2" s="7">
        <f>'IRA Calculations'!AC147</f>
        <v>2306418770202.6763</v>
      </c>
      <c r="Q2" s="7">
        <f>'IRA Calculations'!AD147</f>
        <v>2299135089114.1807</v>
      </c>
      <c r="R2" s="7">
        <f>'IRA Calculations'!AE147</f>
        <v>2292473291511.8398</v>
      </c>
      <c r="S2" s="7">
        <f>'IRA Calculations'!AF147</f>
        <v>2287536998933.2725</v>
      </c>
      <c r="T2" s="7">
        <f>'IRA Calculations'!AG147</f>
        <v>2283927518396.7393</v>
      </c>
      <c r="U2" s="7">
        <f>'IRA Calculations'!AH147</f>
        <v>2281747572027.9609</v>
      </c>
      <c r="V2" s="7">
        <f>'IRA Calculations'!AI147</f>
        <v>2281656891686.9595</v>
      </c>
      <c r="W2" s="7">
        <f>'IRA Calculations'!AJ147</f>
        <v>2283813045265.2129</v>
      </c>
      <c r="X2" s="7">
        <f>'IRA Calculations'!AK147</f>
        <v>2288334232291.0664</v>
      </c>
      <c r="Y2" s="7">
        <f>'IRA Calculations'!AL147</f>
        <v>2293829478041.2822</v>
      </c>
      <c r="Z2" s="7">
        <f>'IRA Calculations'!AM147</f>
        <v>2301656382799.2407</v>
      </c>
      <c r="AA2" s="7">
        <f>'IRA Calculations'!AN147</f>
        <v>2311503474376.9297</v>
      </c>
      <c r="AB2" s="7">
        <f>'IRA Calculations'!AO147</f>
        <v>2324238256523.1113</v>
      </c>
      <c r="AC2" s="7">
        <f>'IRA Calculations'!AP147</f>
        <v>2338682373796.2051</v>
      </c>
      <c r="AD2" s="7">
        <f>'IRA Calculations'!AQ147</f>
        <v>2354158876258.8013</v>
      </c>
      <c r="AE2" s="7">
        <f>'IRA Calculations'!AR147</f>
        <v>2371654243627.2158</v>
      </c>
      <c r="AF2" s="7">
        <f>'IRA Calculations'!AS147</f>
        <v>2391122369078.2065</v>
      </c>
      <c r="AG2" s="7">
        <f>'IRA Calculations'!AT147</f>
        <v>2411738742119.2974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8943640531.504755</v>
      </c>
      <c r="C4" s="7">
        <f>'IRA Calculations'!P149</f>
        <v>8943640531.504755</v>
      </c>
      <c r="D4" s="7">
        <f>'IRA Calculations'!Q149</f>
        <v>8943640531.504755</v>
      </c>
      <c r="E4" s="7">
        <f>'IRA Calculations'!R149</f>
        <v>9068962527.168684</v>
      </c>
      <c r="F4" s="7">
        <f>'IRA Calculations'!S149</f>
        <v>9182409955.9358864</v>
      </c>
      <c r="G4" s="7">
        <f>'IRA Calculations'!T149</f>
        <v>9285038550.5469303</v>
      </c>
      <c r="H4" s="7">
        <f>'IRA Calculations'!U149</f>
        <v>9374047940.1204262</v>
      </c>
      <c r="I4" s="7">
        <f>'IRA Calculations'!V149</f>
        <v>9450997049.4592171</v>
      </c>
      <c r="J4" s="7">
        <f>'IRA Calculations'!W149</f>
        <v>9512466746.4692459</v>
      </c>
      <c r="K4" s="7">
        <f>'IRA Calculations'!X149</f>
        <v>9557567964.9794426</v>
      </c>
      <c r="L4" s="7">
        <f>'IRA Calculations'!Y149</f>
        <v>9586550097.8436069</v>
      </c>
      <c r="M4" s="7">
        <f>'IRA Calculations'!Z149</f>
        <v>9597432360.290987</v>
      </c>
      <c r="N4" s="7">
        <f>'IRA Calculations'!AA149</f>
        <v>9589571333.7507019</v>
      </c>
      <c r="O4" s="7">
        <f>'IRA Calculations'!AB149</f>
        <v>9561755412.3547859</v>
      </c>
      <c r="P4" s="7">
        <f>'IRA Calculations'!AC149</f>
        <v>9512023321.4022388</v>
      </c>
      <c r="Q4" s="7">
        <f>'IRA Calculations'!AD149</f>
        <v>9441193021.0750427</v>
      </c>
      <c r="R4" s="7">
        <f>'IRA Calculations'!AE149</f>
        <v>9348731716.6618805</v>
      </c>
      <c r="S4" s="7">
        <f>'IRA Calculations'!AF149</f>
        <v>9234286959.151289</v>
      </c>
      <c r="T4" s="7">
        <f>'IRA Calculations'!AG149</f>
        <v>9098780033.8648796</v>
      </c>
      <c r="U4" s="7">
        <f>'IRA Calculations'!AH149</f>
        <v>8941415781.1527519</v>
      </c>
      <c r="V4" s="7">
        <f>'IRA Calculations'!AI149</f>
        <v>8764092617.9051781</v>
      </c>
      <c r="W4" s="7">
        <f>'IRA Calculations'!AJ149</f>
        <v>8569772560.6161518</v>
      </c>
      <c r="X4" s="7">
        <f>'IRA Calculations'!AK149</f>
        <v>8358989049.5666637</v>
      </c>
      <c r="Y4" s="7">
        <f>'IRA Calculations'!AL149</f>
        <v>8136062795.1553326</v>
      </c>
      <c r="Z4" s="7">
        <f>'IRA Calculations'!AM149</f>
        <v>7903346787.547267</v>
      </c>
      <c r="AA4" s="7">
        <f>'IRA Calculations'!AN149</f>
        <v>7664631898.4443102</v>
      </c>
      <c r="AB4" s="7">
        <f>'IRA Calculations'!AO149</f>
        <v>7424080536.6745653</v>
      </c>
      <c r="AC4" s="7">
        <f>'IRA Calculations'!AP149</f>
        <v>7182729935.3858366</v>
      </c>
      <c r="AD4" s="7">
        <f>'IRA Calculations'!AQ149</f>
        <v>6943516058.315568</v>
      </c>
      <c r="AE4" s="7">
        <f>'IRA Calculations'!AR149</f>
        <v>6709130406.7822361</v>
      </c>
      <c r="AF4" s="7">
        <f>'IRA Calculations'!AS149</f>
        <v>6480134007.263979</v>
      </c>
      <c r="AG4" s="7">
        <f>'IRA Calculations'!AT149</f>
        <v>6256702510.0151949</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1676185100725.0359</v>
      </c>
      <c r="C2" s="7">
        <f>'IRA Calculations'!P160</f>
        <v>1676185100725.0359</v>
      </c>
      <c r="D2" s="7">
        <f>'IRA Calculations'!Q160</f>
        <v>1676185100725.0359</v>
      </c>
      <c r="E2" s="7">
        <f>'IRA Calculations'!R160</f>
        <v>1644440753845.8904</v>
      </c>
      <c r="F2" s="7">
        <f>'IRA Calculations'!S160</f>
        <v>1596493764717.2109</v>
      </c>
      <c r="G2" s="7">
        <f>'IRA Calculations'!T160</f>
        <v>1545672307316.0916</v>
      </c>
      <c r="H2" s="7">
        <f>'IRA Calculations'!U160</f>
        <v>1497882370937.9036</v>
      </c>
      <c r="I2" s="7">
        <f>'IRA Calculations'!V160</f>
        <v>1451913818556.2603</v>
      </c>
      <c r="J2" s="7">
        <f>'IRA Calculations'!W160</f>
        <v>1407882325667.8943</v>
      </c>
      <c r="K2" s="7">
        <f>'IRA Calculations'!X160</f>
        <v>1366772629311.9934</v>
      </c>
      <c r="L2" s="7">
        <f>'IRA Calculations'!Y160</f>
        <v>1328977640634.4651</v>
      </c>
      <c r="M2" s="7">
        <f>'IRA Calculations'!Z160</f>
        <v>1295652752956.28</v>
      </c>
      <c r="N2" s="7">
        <f>'IRA Calculations'!AA160</f>
        <v>1267236520862.0457</v>
      </c>
      <c r="O2" s="7">
        <f>'IRA Calculations'!AB160</f>
        <v>1243140636880.3708</v>
      </c>
      <c r="P2" s="7">
        <f>'IRA Calculations'!AC160</f>
        <v>1222690832735.4609</v>
      </c>
      <c r="Q2" s="7">
        <f>'IRA Calculations'!AD160</f>
        <v>1204281845433.7529</v>
      </c>
      <c r="R2" s="7">
        <f>'IRA Calculations'!AE160</f>
        <v>1187530905108.6072</v>
      </c>
      <c r="S2" s="7">
        <f>'IRA Calculations'!AF160</f>
        <v>1171787841221.4272</v>
      </c>
      <c r="T2" s="7">
        <f>'IRA Calculations'!AG160</f>
        <v>1157553731301.1152</v>
      </c>
      <c r="U2" s="7">
        <f>'IRA Calculations'!AH160</f>
        <v>1145038027653.0947</v>
      </c>
      <c r="V2" s="7">
        <f>'IRA Calculations'!AI160</f>
        <v>1133563411487.1074</v>
      </c>
      <c r="W2" s="7">
        <f>'IRA Calculations'!AJ160</f>
        <v>1122958914230.5916</v>
      </c>
      <c r="X2" s="7">
        <f>'IRA Calculations'!AK160</f>
        <v>1113651640820.5581</v>
      </c>
      <c r="Y2" s="7">
        <f>'IRA Calculations'!AL160</f>
        <v>1106528447661.9207</v>
      </c>
      <c r="Z2" s="7">
        <f>'IRA Calculations'!AM160</f>
        <v>1100988699780.7451</v>
      </c>
      <c r="AA2" s="7">
        <f>'IRA Calculations'!AN160</f>
        <v>1096738212590.6625</v>
      </c>
      <c r="AB2" s="7">
        <f>'IRA Calculations'!AO160</f>
        <v>1094193889858.7399</v>
      </c>
      <c r="AC2" s="7">
        <f>'IRA Calculations'!AP160</f>
        <v>1092715289860.4943</v>
      </c>
      <c r="AD2" s="7">
        <f>'IRA Calculations'!AQ160</f>
        <v>1092519728320.36</v>
      </c>
      <c r="AE2" s="7">
        <f>'IRA Calculations'!AR160</f>
        <v>1093497309095.9617</v>
      </c>
      <c r="AF2" s="7">
        <f>'IRA Calculations'!AS160</f>
        <v>1096105762850.0094</v>
      </c>
      <c r="AG2" s="7">
        <f>'IRA Calculations'!AT160</f>
        <v>1100088724272.2361</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2269805873334.8267</v>
      </c>
      <c r="C2" s="7">
        <f>'IRA Calculations'!P173</f>
        <v>2269805873334.8267</v>
      </c>
      <c r="D2" s="7">
        <f>'IRA Calculations'!Q173</f>
        <v>2269805873334.8267</v>
      </c>
      <c r="E2" s="7">
        <f>'IRA Calculations'!R173</f>
        <v>2288106496740.1777</v>
      </c>
      <c r="F2" s="7">
        <f>'IRA Calculations'!S173</f>
        <v>2303404786441.9883</v>
      </c>
      <c r="G2" s="7">
        <f>'IRA Calculations'!T173</f>
        <v>2315117676730.5361</v>
      </c>
      <c r="H2" s="7">
        <f>'IRA Calculations'!U173</f>
        <v>2321905355048.2222</v>
      </c>
      <c r="I2" s="7">
        <f>'IRA Calculations'!V173</f>
        <v>2323092124492.4502</v>
      </c>
      <c r="J2" s="7">
        <f>'IRA Calculations'!W173</f>
        <v>2319966980611.2979</v>
      </c>
      <c r="K2" s="7">
        <f>'IRA Calculations'!X173</f>
        <v>2313950773705.1484</v>
      </c>
      <c r="L2" s="7">
        <f>'IRA Calculations'!Y173</f>
        <v>2307653768589.0303</v>
      </c>
      <c r="M2" s="7">
        <f>'IRA Calculations'!Z173</f>
        <v>2301402428645.0068</v>
      </c>
      <c r="N2" s="7">
        <f>'IRA Calculations'!AA173</f>
        <v>2296855235916.8784</v>
      </c>
      <c r="O2" s="7">
        <f>'IRA Calculations'!AB173</f>
        <v>2294787654679.9209</v>
      </c>
      <c r="P2" s="7">
        <f>'IRA Calculations'!AC173</f>
        <v>2294650945357.8062</v>
      </c>
      <c r="Q2" s="7">
        <f>'IRA Calculations'!AD173</f>
        <v>2296465544283.4141</v>
      </c>
      <c r="R2" s="7">
        <f>'IRA Calculations'!AE173</f>
        <v>2299812824001.8433</v>
      </c>
      <c r="S2" s="7">
        <f>'IRA Calculations'!AF173</f>
        <v>2304605101454.7432</v>
      </c>
      <c r="T2" s="7">
        <f>'IRA Calculations'!AG173</f>
        <v>2310414382114.6436</v>
      </c>
      <c r="U2" s="7">
        <f>'IRA Calculations'!AH173</f>
        <v>2317242890981.9136</v>
      </c>
      <c r="V2" s="7">
        <f>'IRA Calculations'!AI173</f>
        <v>2325302541196.041</v>
      </c>
      <c r="W2" s="7">
        <f>'IRA Calculations'!AJ173</f>
        <v>2333333844649.395</v>
      </c>
      <c r="X2" s="7">
        <f>'IRA Calculations'!AK173</f>
        <v>2342805359626.502</v>
      </c>
      <c r="Y2" s="7">
        <f>'IRA Calculations'!AL173</f>
        <v>2352276088396.8975</v>
      </c>
      <c r="Z2" s="7">
        <f>'IRA Calculations'!AM173</f>
        <v>2363186931176.1123</v>
      </c>
      <c r="AA2" s="7">
        <f>'IRA Calculations'!AN173</f>
        <v>2374564966146.2612</v>
      </c>
      <c r="AB2" s="7">
        <f>'IRA Calculations'!AO173</f>
        <v>2387233660805.6699</v>
      </c>
      <c r="AC2" s="7">
        <f>'IRA Calculations'!AP173</f>
        <v>2400058618446.3599</v>
      </c>
      <c r="AD2" s="7">
        <f>'IRA Calculations'!AQ173</f>
        <v>2413928486801.5938</v>
      </c>
      <c r="AE2" s="7">
        <f>'IRA Calculations'!AR173</f>
        <v>2428352584876.0122</v>
      </c>
      <c r="AF2" s="7">
        <f>'IRA Calculations'!AS173</f>
        <v>2443271976881.1328</v>
      </c>
      <c r="AG2" s="7">
        <f>'IRA Calculations'!AT173</f>
        <v>2458556635504.7861</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1889191519286.3857</v>
      </c>
      <c r="C4" s="7">
        <f>'IRA Calculations'!P175</f>
        <v>1889191519286.3857</v>
      </c>
      <c r="D4" s="7">
        <f>'IRA Calculations'!Q175</f>
        <v>1889191519286.3857</v>
      </c>
      <c r="E4" s="7">
        <f>'IRA Calculations'!R175</f>
        <v>1908231023283.6946</v>
      </c>
      <c r="F4" s="7">
        <f>'IRA Calculations'!S175</f>
        <v>1925323898189.7498</v>
      </c>
      <c r="G4" s="7">
        <f>'IRA Calculations'!T175</f>
        <v>1940272011108.2041</v>
      </c>
      <c r="H4" s="7">
        <f>'IRA Calculations'!U175</f>
        <v>1954543572957.8975</v>
      </c>
      <c r="I4" s="7">
        <f>'IRA Calculations'!V175</f>
        <v>1968614438469.3232</v>
      </c>
      <c r="J4" s="7">
        <f>'IRA Calculations'!W175</f>
        <v>1983246829802.7117</v>
      </c>
      <c r="K4" s="7">
        <f>'IRA Calculations'!X175</f>
        <v>1998686630804.3589</v>
      </c>
      <c r="L4" s="7">
        <f>'IRA Calculations'!Y175</f>
        <v>2015837390780.5779</v>
      </c>
      <c r="M4" s="7">
        <f>'IRA Calculations'!Z175</f>
        <v>2033337005951.1597</v>
      </c>
      <c r="N4" s="7">
        <f>'IRA Calculations'!AA175</f>
        <v>2050659551611.2773</v>
      </c>
      <c r="O4" s="7">
        <f>'IRA Calculations'!AB175</f>
        <v>2068586948724.8848</v>
      </c>
      <c r="P4" s="7">
        <f>'IRA Calculations'!AC175</f>
        <v>2086044867797.3438</v>
      </c>
      <c r="Q4" s="7">
        <f>'IRA Calculations'!AD175</f>
        <v>2103866731604.6743</v>
      </c>
      <c r="R4" s="7">
        <f>'IRA Calculations'!AE175</f>
        <v>2121997596232.2642</v>
      </c>
      <c r="S4" s="7">
        <f>'IRA Calculations'!AF175</f>
        <v>2139988499702.3354</v>
      </c>
      <c r="T4" s="7">
        <f>'IRA Calculations'!AG175</f>
        <v>2158025857284.3237</v>
      </c>
      <c r="U4" s="7">
        <f>'IRA Calculations'!AH175</f>
        <v>2175228380286.9551</v>
      </c>
      <c r="V4" s="7">
        <f>'IRA Calculations'!AI175</f>
        <v>2194550053165.9844</v>
      </c>
      <c r="W4" s="7">
        <f>'IRA Calculations'!AJ175</f>
        <v>2212489911041.7969</v>
      </c>
      <c r="X4" s="7">
        <f>'IRA Calculations'!AK175</f>
        <v>2231122899728.2637</v>
      </c>
      <c r="Y4" s="7">
        <f>'IRA Calculations'!AL175</f>
        <v>2249037464893.8384</v>
      </c>
      <c r="Z4" s="7">
        <f>'IRA Calculations'!AM175</f>
        <v>2267468533118.7944</v>
      </c>
      <c r="AA4" s="7">
        <f>'IRA Calculations'!AN175</f>
        <v>2285377692361.5249</v>
      </c>
      <c r="AB4" s="7">
        <f>'IRA Calculations'!AO175</f>
        <v>2304576717755.1445</v>
      </c>
      <c r="AC4" s="7">
        <f>'IRA Calculations'!AP175</f>
        <v>2323067759029.7544</v>
      </c>
      <c r="AD4" s="7">
        <f>'IRA Calculations'!AQ175</f>
        <v>2341830790765.5112</v>
      </c>
      <c r="AE4" s="7">
        <f>'IRA Calculations'!AR175</f>
        <v>2360808085564.6938</v>
      </c>
      <c r="AF4" s="7">
        <f>'IRA Calculations'!AS175</f>
        <v>2379714281635.5269</v>
      </c>
      <c r="AG4" s="7">
        <f>'IRA Calculations'!AT175</f>
        <v>2398357919868.1689</v>
      </c>
    </row>
    <row r="5" spans="1:35" x14ac:dyDescent="0.2">
      <c r="A5" s="1" t="s">
        <v>79</v>
      </c>
      <c r="B5" s="7">
        <f>'IRA Calculations'!O176</f>
        <v>3953509090.6559329</v>
      </c>
      <c r="C5" s="7">
        <f>'IRA Calculations'!P176</f>
        <v>3953509090.6559329</v>
      </c>
      <c r="D5" s="7">
        <f>'IRA Calculations'!Q176</f>
        <v>3953509090.6559329</v>
      </c>
      <c r="E5" s="7">
        <f>'IRA Calculations'!R176</f>
        <v>3761999339.4371018</v>
      </c>
      <c r="F5" s="7">
        <f>'IRA Calculations'!S176</f>
        <v>3569226618.4246945</v>
      </c>
      <c r="G5" s="7">
        <f>'IRA Calculations'!T176</f>
        <v>3376608882.0898161</v>
      </c>
      <c r="H5" s="7">
        <f>'IRA Calculations'!U176</f>
        <v>3190666222.2800102</v>
      </c>
      <c r="I5" s="7">
        <f>'IRA Calculations'!V176</f>
        <v>3014876472.3830638</v>
      </c>
      <c r="J5" s="7">
        <f>'IRA Calculations'!W176</f>
        <v>2853567688.639595</v>
      </c>
      <c r="K5" s="7">
        <f>'IRA Calculations'!X176</f>
        <v>2711072357.988193</v>
      </c>
      <c r="L5" s="7">
        <f>'IRA Calculations'!Y176</f>
        <v>2589516645.8252349</v>
      </c>
      <c r="M5" s="7">
        <f>'IRA Calculations'!Z176</f>
        <v>2491350684.0821667</v>
      </c>
      <c r="N5" s="7">
        <f>'IRA Calculations'!AA176</f>
        <v>2414885878.1075683</v>
      </c>
      <c r="O5" s="7">
        <f>'IRA Calculations'!AB176</f>
        <v>2359570519.943615</v>
      </c>
      <c r="P5" s="7">
        <f>'IRA Calculations'!AC176</f>
        <v>2318958610.0693383</v>
      </c>
      <c r="Q5" s="7">
        <f>'IRA Calculations'!AD176</f>
        <v>2290384735.9084573</v>
      </c>
      <c r="R5" s="7">
        <f>'IRA Calculations'!AE176</f>
        <v>2268255694.5377698</v>
      </c>
      <c r="S5" s="7">
        <f>'IRA Calculations'!AF176</f>
        <v>2249794282.7605243</v>
      </c>
      <c r="T5" s="7">
        <f>'IRA Calculations'!AG176</f>
        <v>2232087526.4082565</v>
      </c>
      <c r="U5" s="7">
        <f>'IRA Calculations'!AH176</f>
        <v>2214221301.6520147</v>
      </c>
      <c r="V5" s="7">
        <f>'IRA Calculations'!AI176</f>
        <v>2198083608.0011988</v>
      </c>
      <c r="W5" s="7">
        <f>'IRA Calculations'!AJ176</f>
        <v>2180492230.3677421</v>
      </c>
      <c r="X5" s="7">
        <f>'IRA Calculations'!AK176</f>
        <v>2161941736.8242359</v>
      </c>
      <c r="Y5" s="7">
        <f>'IRA Calculations'!AL176</f>
        <v>2143507439.9642153</v>
      </c>
      <c r="Z5" s="7">
        <f>'IRA Calculations'!AM176</f>
        <v>2123856084.8416691</v>
      </c>
      <c r="AA5" s="7">
        <f>'IRA Calculations'!AN176</f>
        <v>2103484877.2415929</v>
      </c>
      <c r="AB5" s="7">
        <f>'IRA Calculations'!AO176</f>
        <v>2083112037.2924619</v>
      </c>
      <c r="AC5" s="7">
        <f>'IRA Calculations'!AP176</f>
        <v>2061671614.7922425</v>
      </c>
      <c r="AD5" s="7">
        <f>'IRA Calculations'!AQ176</f>
        <v>2040367228.8355148</v>
      </c>
      <c r="AE5" s="7">
        <f>'IRA Calculations'!AR176</f>
        <v>2018572242.36023</v>
      </c>
      <c r="AF5" s="7">
        <f>'IRA Calculations'!AS176</f>
        <v>1995887051.7089694</v>
      </c>
      <c r="AG5" s="7">
        <f>'IRA Calculations'!AT176</f>
        <v>1973073670.5506256</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9275888433518.6094</v>
      </c>
      <c r="C2" s="7">
        <f>'IRA Calculations'!P186</f>
        <v>9275888433518.6094</v>
      </c>
      <c r="D2" s="7">
        <f>'IRA Calculations'!Q186</f>
        <v>9275888433518.6094</v>
      </c>
      <c r="E2" s="7">
        <f>'IRA Calculations'!R186</f>
        <v>9367602209273.0664</v>
      </c>
      <c r="F2" s="7">
        <f>'IRA Calculations'!S186</f>
        <v>9474048453606.7227</v>
      </c>
      <c r="G2" s="7">
        <f>'IRA Calculations'!T186</f>
        <v>9597775222225.3984</v>
      </c>
      <c r="H2" s="7">
        <f>'IRA Calculations'!U186</f>
        <v>9724804725469.0879</v>
      </c>
      <c r="I2" s="7">
        <f>'IRA Calculations'!V186</f>
        <v>9860667217998.6367</v>
      </c>
      <c r="J2" s="7">
        <f>'IRA Calculations'!W186</f>
        <v>10002465706543.447</v>
      </c>
      <c r="K2" s="7">
        <f>'IRA Calculations'!X186</f>
        <v>10147944269172.885</v>
      </c>
      <c r="L2" s="7">
        <f>'IRA Calculations'!Y186</f>
        <v>10299622559697.959</v>
      </c>
      <c r="M2" s="7">
        <f>'IRA Calculations'!Z186</f>
        <v>10455321747045.398</v>
      </c>
      <c r="N2" s="7">
        <f>'IRA Calculations'!AA186</f>
        <v>10614270922641.793</v>
      </c>
      <c r="O2" s="7">
        <f>'IRA Calculations'!AB186</f>
        <v>10780718198467.975</v>
      </c>
      <c r="P2" s="7">
        <f>'IRA Calculations'!AC186</f>
        <v>10950910466995.514</v>
      </c>
      <c r="Q2" s="7">
        <f>'IRA Calculations'!AD186</f>
        <v>11127164511358.182</v>
      </c>
      <c r="R2" s="7">
        <f>'IRA Calculations'!AE186</f>
        <v>11308551183854.318</v>
      </c>
      <c r="S2" s="7">
        <f>'IRA Calculations'!AF186</f>
        <v>11491857012956.912</v>
      </c>
      <c r="T2" s="7">
        <f>'IRA Calculations'!AG186</f>
        <v>11683224922771.93</v>
      </c>
      <c r="U2" s="7">
        <f>'IRA Calculations'!AH186</f>
        <v>11875846573372.139</v>
      </c>
      <c r="V2" s="7">
        <f>'IRA Calculations'!AI186</f>
        <v>12074436679295.947</v>
      </c>
      <c r="W2" s="7">
        <f>'IRA Calculations'!AJ186</f>
        <v>12278512408331.602</v>
      </c>
      <c r="X2" s="7">
        <f>'IRA Calculations'!AK186</f>
        <v>12488804094917.061</v>
      </c>
      <c r="Y2" s="7">
        <f>'IRA Calculations'!AL186</f>
        <v>12703420984340.699</v>
      </c>
      <c r="Z2" s="7">
        <f>'IRA Calculations'!AM186</f>
        <v>12924769122834.273</v>
      </c>
      <c r="AA2" s="7">
        <f>'IRA Calculations'!AN186</f>
        <v>13149841966961.416</v>
      </c>
      <c r="AB2" s="7">
        <f>'IRA Calculations'!AO186</f>
        <v>13377182905259.83</v>
      </c>
      <c r="AC2" s="7">
        <f>'IRA Calculations'!AP186</f>
        <v>13612922689594.953</v>
      </c>
      <c r="AD2" s="7">
        <f>'IRA Calculations'!AQ186</f>
        <v>13848354110500.598</v>
      </c>
      <c r="AE2" s="7">
        <f>'IRA Calculations'!AR186</f>
        <v>14091239000087.057</v>
      </c>
      <c r="AF2" s="7">
        <f>'IRA Calculations'!AS186</f>
        <v>14339666316575.084</v>
      </c>
      <c r="AG2" s="7">
        <f>'IRA Calculations'!AT186</f>
        <v>14595019637983.068</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3022013191503.5103</v>
      </c>
      <c r="C4" s="7">
        <f>'IRA Calculations'!P188</f>
        <v>3022013191503.5103</v>
      </c>
      <c r="D4" s="7">
        <f>'IRA Calculations'!Q188</f>
        <v>3022013191503.5103</v>
      </c>
      <c r="E4" s="7">
        <f>'IRA Calculations'!R188</f>
        <v>3011592216797.7612</v>
      </c>
      <c r="F4" s="7">
        <f>'IRA Calculations'!S188</f>
        <v>3008253162819.1299</v>
      </c>
      <c r="G4" s="7">
        <f>'IRA Calculations'!T188</f>
        <v>3003806880277.999</v>
      </c>
      <c r="H4" s="7">
        <f>'IRA Calculations'!U188</f>
        <v>2997719294220.7266</v>
      </c>
      <c r="I4" s="7">
        <f>'IRA Calculations'!V188</f>
        <v>2991549208780.3706</v>
      </c>
      <c r="J4" s="7">
        <f>'IRA Calculations'!W188</f>
        <v>2977728391076.8618</v>
      </c>
      <c r="K4" s="7">
        <f>'IRA Calculations'!X188</f>
        <v>2966035189042.4468</v>
      </c>
      <c r="L4" s="7">
        <f>'IRA Calculations'!Y188</f>
        <v>2957598541603.5806</v>
      </c>
      <c r="M4" s="7">
        <f>'IRA Calculations'!Z188</f>
        <v>2953820938272.7432</v>
      </c>
      <c r="N4" s="7">
        <f>'IRA Calculations'!AA188</f>
        <v>2951484903109.5454</v>
      </c>
      <c r="O4" s="7">
        <f>'IRA Calculations'!AB188</f>
        <v>2950772803171.3135</v>
      </c>
      <c r="P4" s="7">
        <f>'IRA Calculations'!AC188</f>
        <v>2952010293917.6279</v>
      </c>
      <c r="Q4" s="7">
        <f>'IRA Calculations'!AD188</f>
        <v>2951780164059.5405</v>
      </c>
      <c r="R4" s="7">
        <f>'IRA Calculations'!AE188</f>
        <v>2946604413289.0166</v>
      </c>
      <c r="S4" s="7">
        <f>'IRA Calculations'!AF188</f>
        <v>2942331813659.6533</v>
      </c>
      <c r="T4" s="7">
        <f>'IRA Calculations'!AG188</f>
        <v>2939270652339.8418</v>
      </c>
      <c r="U4" s="7">
        <f>'IRA Calculations'!AH188</f>
        <v>2938393553635.4438</v>
      </c>
      <c r="V4" s="7">
        <f>'IRA Calculations'!AI188</f>
        <v>2937620664678.0981</v>
      </c>
      <c r="W4" s="7">
        <f>'IRA Calculations'!AJ188</f>
        <v>2939279336485.4297</v>
      </c>
      <c r="X4" s="7">
        <f>'IRA Calculations'!AK188</f>
        <v>2940660115633.9404</v>
      </c>
      <c r="Y4" s="7">
        <f>'IRA Calculations'!AL188</f>
        <v>2940043541297.1875</v>
      </c>
      <c r="Z4" s="7">
        <f>'IRA Calculations'!AM188</f>
        <v>2937208167762.6553</v>
      </c>
      <c r="AA4" s="7">
        <f>'IRA Calculations'!AN188</f>
        <v>2933513063814.915</v>
      </c>
      <c r="AB4" s="7">
        <f>'IRA Calculations'!AO188</f>
        <v>2929335989787.0161</v>
      </c>
      <c r="AC4" s="7">
        <f>'IRA Calculations'!AP188</f>
        <v>2925541018165.0176</v>
      </c>
      <c r="AD4" s="7">
        <f>'IRA Calculations'!AQ188</f>
        <v>2922705644630.4858</v>
      </c>
      <c r="AE4" s="7">
        <f>'IRA Calculations'!AR188</f>
        <v>2918823831552.5962</v>
      </c>
      <c r="AF4" s="7">
        <f>'IRA Calculations'!AS188</f>
        <v>2916127404347.481</v>
      </c>
      <c r="AG4" s="7">
        <f>'IRA Calculations'!AT188</f>
        <v>2913135716192.3706</v>
      </c>
    </row>
    <row r="5" spans="1:35" x14ac:dyDescent="0.2">
      <c r="A5" s="1" t="s">
        <v>79</v>
      </c>
      <c r="B5" s="7">
        <f>'IRA Calculations'!O189</f>
        <v>976666779290.38525</v>
      </c>
      <c r="C5" s="7">
        <f>'IRA Calculations'!P189</f>
        <v>976666779290.38525</v>
      </c>
      <c r="D5" s="7">
        <f>'IRA Calculations'!Q189</f>
        <v>976666779290.38525</v>
      </c>
      <c r="E5" s="7">
        <f>'IRA Calculations'!R189</f>
        <v>977754626287.37354</v>
      </c>
      <c r="F5" s="7">
        <f>'IRA Calculations'!S189</f>
        <v>977484073666.36047</v>
      </c>
      <c r="G5" s="7">
        <f>'IRA Calculations'!T189</f>
        <v>976356771078.80823</v>
      </c>
      <c r="H5" s="7">
        <f>'IRA Calculations'!U189</f>
        <v>973284871527.72852</v>
      </c>
      <c r="I5" s="7">
        <f>'IRA Calculations'!V189</f>
        <v>970376430851.84473</v>
      </c>
      <c r="J5" s="7">
        <f>'IRA Calculations'!W189</f>
        <v>968578383224.70056</v>
      </c>
      <c r="K5" s="7">
        <f>'IRA Calculations'!X189</f>
        <v>968803843742.21045</v>
      </c>
      <c r="L5" s="7">
        <f>'IRA Calculations'!Y189</f>
        <v>968775661177.52124</v>
      </c>
      <c r="M5" s="7">
        <f>'IRA Calculations'!Z189</f>
        <v>967157981964.38342</v>
      </c>
      <c r="N5" s="7">
        <f>'IRA Calculations'!AA189</f>
        <v>964925922841.03052</v>
      </c>
      <c r="O5" s="7">
        <f>'IRA Calculations'!AB189</f>
        <v>962417674583.72876</v>
      </c>
      <c r="P5" s="7">
        <f>'IRA Calculations'!AC189</f>
        <v>962361309454.35059</v>
      </c>
      <c r="Q5" s="7">
        <f>'IRA Calculations'!AD189</f>
        <v>962282398273.22241</v>
      </c>
      <c r="R5" s="7">
        <f>'IRA Calculations'!AE189</f>
        <v>962575496945.98547</v>
      </c>
      <c r="S5" s="7">
        <f>'IRA Calculations'!AF189</f>
        <v>961110003582.16858</v>
      </c>
      <c r="T5" s="7">
        <f>'IRA Calculations'!AG189</f>
        <v>961025455888.10095</v>
      </c>
      <c r="U5" s="7">
        <f>'IRA Calculations'!AH189</f>
        <v>961673654875.9447</v>
      </c>
      <c r="V5" s="7">
        <f>'IRA Calculations'!AI189</f>
        <v>961870932828.76526</v>
      </c>
      <c r="W5" s="7">
        <f>'IRA Calculations'!AJ189</f>
        <v>962135848936.84082</v>
      </c>
      <c r="X5" s="7">
        <f>'IRA Calculations'!AK189</f>
        <v>963133511726.82385</v>
      </c>
      <c r="Y5" s="7">
        <f>'IRA Calculations'!AL189</f>
        <v>965016107048.03552</v>
      </c>
      <c r="Z5" s="7">
        <f>'IRA Calculations'!AM189</f>
        <v>967129799399.69617</v>
      </c>
      <c r="AA5" s="7">
        <f>'IRA Calculations'!AN189</f>
        <v>969091305902.03601</v>
      </c>
      <c r="AB5" s="7">
        <f>'IRA Calculations'!AO189</f>
        <v>970607527882.29382</v>
      </c>
      <c r="AC5" s="7">
        <f>'IRA Calculations'!AP189</f>
        <v>971464277848.83301</v>
      </c>
      <c r="AD5" s="7">
        <f>'IRA Calculations'!AQ189</f>
        <v>971678465340.46777</v>
      </c>
      <c r="AE5" s="7">
        <f>'IRA Calculations'!AR189</f>
        <v>972326664328.30981</v>
      </c>
      <c r="AF5" s="7">
        <f>'IRA Calculations'!AS189</f>
        <v>973132685678.40979</v>
      </c>
      <c r="AG5" s="7">
        <f>'IRA Calculations'!AT189</f>
        <v>973437057377.04956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2023-12-15T19:13:39Z</dcterms:modified>
</cp:coreProperties>
</file>