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ister\Dropbox\NEXT Group\20. 프로젝트 관리\2025 에너지 수요전망 모형 구축\EPS 모형\eps-southkorea-3.3.1\InputData\io-model\FoGPbEaIC\"/>
    </mc:Choice>
  </mc:AlternateContent>
  <xr:revisionPtr revIDLastSave="0" documentId="13_ncr:1_{C3E379F6-C1BB-4299-AE9E-25FD60E8A9DF}" xr6:coauthVersionLast="47" xr6:coauthVersionMax="47" xr10:uidLastSave="{00000000-0000-0000-0000-000000000000}"/>
  <bookViews>
    <workbookView xWindow="-105" yWindow="0" windowWidth="14610" windowHeight="15585" tabRatio="866" xr2:uid="{00000000-000D-0000-FFFF-FFFF00000000}"/>
  </bookViews>
  <sheets>
    <sheet name="About" sheetId="1" r:id="rId1"/>
    <sheet name="DLIM" sheetId="13" r:id="rId2"/>
    <sheet name="DLIM ISIC alignment" sheetId="23" r:id="rId3"/>
    <sheet name="BObIC" sheetId="14" r:id="rId4"/>
    <sheet name="SIOM from DLIM" sheetId="17" r:id="rId5"/>
    <sheet name="SIOM" sheetId="22" r:id="rId6"/>
    <sheet name="FoGPbEaIC-isic" sheetId="2" r:id="rId7"/>
    <sheet name="GaHEbIC-government" sheetId="24" r:id="rId8"/>
    <sheet name="GaHEbIC-household" sheetId="25" r:id="rId9"/>
    <sheet name="KOR WIOD IO-tables" sheetId="31" r:id="rId10"/>
    <sheet name="EXIOBASE output" sheetId="32" r:id="rId11"/>
    <sheet name="EXIOBASE imports exports" sheetId="33" r:id="rId12"/>
    <sheet name="ISIC SPLIT DATA" sheetId="34" r:id="rId13"/>
    <sheet name="All ISIC Splits" sheetId="35" r:id="rId14"/>
    <sheet name="ISIC Code Mapping" sheetId="37" r:id="rId15"/>
    <sheet name="OECD TTL - 2018" sheetId="20" r:id="rId16"/>
    <sheet name="OECD TTL - 2021" sheetId="39" r:id="rId17"/>
    <sheet name="OECD TTL - 2023" sheetId="38" r:id="rId18"/>
    <sheet name="KOR2020ttl" sheetId="41" r:id="rId19"/>
    <sheet name="natTTL" sheetId="42" r:id="rId20"/>
    <sheet name="Cross-walk" sheetId="36" r:id="rId21"/>
    <sheet name="FoGPbEaIC-entity" sheetId="8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localSheetId="9" hidden="1">'KOR WIOD IO-tables'!$A$2:$D$123</definedName>
    <definedName name="_xlnm._FilterDatabase" localSheetId="19" hidden="1">natTTL!$B$3:$D$3</definedName>
    <definedName name="a">[1]ISICrev3.1!$E:$F</definedName>
    <definedName name="Calculated_Relationship_HS12___HS07">'[2]Correlation HS2012-HS2007'!#REF!</definedName>
    <definedName name="CAP_CT" localSheetId="9">#REF!</definedName>
    <definedName name="CAP_CT" localSheetId="16">#REF!</definedName>
    <definedName name="CAP_CT" localSheetId="17">#REF!</definedName>
    <definedName name="CAP_CT">#REF!</definedName>
    <definedName name="CAP_GFCF" localSheetId="9">#REF!</definedName>
    <definedName name="CAP_GFCF" localSheetId="16">#REF!</definedName>
    <definedName name="CAP_GFCF" localSheetId="17">#REF!</definedName>
    <definedName name="CAP_GFCF">#REF!</definedName>
    <definedName name="CAP_IT" localSheetId="9">#REF!</definedName>
    <definedName name="CAP_IT" localSheetId="16">#REF!</definedName>
    <definedName name="CAP_IT" localSheetId="17">#REF!</definedName>
    <definedName name="CAP_IT">#REF!</definedName>
    <definedName name="CAP_OCon" localSheetId="9">#REF!</definedName>
    <definedName name="CAP_OCon" localSheetId="16">#REF!</definedName>
    <definedName name="CAP_OCon" localSheetId="17">#REF!</definedName>
    <definedName name="CAP_OCon">#REF!</definedName>
    <definedName name="CAP_OMach" localSheetId="9">#REF!</definedName>
    <definedName name="CAP_OMach" localSheetId="16">#REF!</definedName>
    <definedName name="CAP_OMach" localSheetId="17">#REF!</definedName>
    <definedName name="CAP_OMach">#REF!</definedName>
    <definedName name="CAP_Other" localSheetId="9">#REF!</definedName>
    <definedName name="CAP_Other" localSheetId="16">#REF!</definedName>
    <definedName name="CAP_Other" localSheetId="17">#REF!</definedName>
    <definedName name="CAP_Other">#REF!</definedName>
    <definedName name="CAP_QI" localSheetId="9">#REF!</definedName>
    <definedName name="CAP_QI" localSheetId="16">#REF!</definedName>
    <definedName name="CAP_QI" localSheetId="17">#REF!</definedName>
    <definedName name="CAP_QI">#REF!</definedName>
    <definedName name="CAP_RStruc" localSheetId="9">#REF!</definedName>
    <definedName name="CAP_RStruc" localSheetId="16">#REF!</definedName>
    <definedName name="CAP_RStruc" localSheetId="17">#REF!</definedName>
    <definedName name="CAP_RStruc">#REF!</definedName>
    <definedName name="CAP_Soft" localSheetId="9">#REF!</definedName>
    <definedName name="CAP_Soft" localSheetId="16">#REF!</definedName>
    <definedName name="CAP_Soft" localSheetId="17">#REF!</definedName>
    <definedName name="CAP_Soft">#REF!</definedName>
    <definedName name="CAP_TraEq" localSheetId="9">#REF!</definedName>
    <definedName name="CAP_TraEq" localSheetId="16">#REF!</definedName>
    <definedName name="CAP_TraEq" localSheetId="17">#REF!</definedName>
    <definedName name="CAP_TraEq">#REF!</definedName>
    <definedName name="CAPIT" localSheetId="9">#REF!</definedName>
    <definedName name="CAPIT" localSheetId="16">#REF!</definedName>
    <definedName name="CAPIT" localSheetId="17">#REF!</definedName>
    <definedName name="CAPIT">#REF!</definedName>
    <definedName name="CAPIT_QI" localSheetId="9">#REF!</definedName>
    <definedName name="CAPIT_QI" localSheetId="16">#REF!</definedName>
    <definedName name="CAPIT_QI" localSheetId="17">#REF!</definedName>
    <definedName name="CAPIT_QI">#REF!</definedName>
    <definedName name="capit_qph" localSheetId="9">#REF!</definedName>
    <definedName name="capit_qph" localSheetId="16">#REF!</definedName>
    <definedName name="capit_qph" localSheetId="17">#REF!</definedName>
    <definedName name="capit_qph">#REF!</definedName>
    <definedName name="CAPNIT" localSheetId="9">#REF!</definedName>
    <definedName name="CAPNIT" localSheetId="16">#REF!</definedName>
    <definedName name="CAPNIT" localSheetId="17">#REF!</definedName>
    <definedName name="CAPNIT">#REF!</definedName>
    <definedName name="CAPNIT_QI" localSheetId="9">#REF!</definedName>
    <definedName name="CAPNIT_QI" localSheetId="16">#REF!</definedName>
    <definedName name="CAPNIT_QI" localSheetId="17">#REF!</definedName>
    <definedName name="CAPNIT_QI">#REF!</definedName>
    <definedName name="capnit_qph" localSheetId="9">#REF!</definedName>
    <definedName name="capnit_qph" localSheetId="16">#REF!</definedName>
    <definedName name="capnit_qph" localSheetId="17">#REF!</definedName>
    <definedName name="capnit_qph">#REF!</definedName>
    <definedName name="FLAPPIE" localSheetId="9">#REF!</definedName>
    <definedName name="FLAPPIE" localSheetId="16">#REF!</definedName>
    <definedName name="FLAPPIE" localSheetId="17">#REF!</definedName>
    <definedName name="FLAPPIE">#REF!</definedName>
    <definedName name="gal_per_barrel">[3]About!$A$63</definedName>
    <definedName name="go_level_top1" localSheetId="14">OFFSET('[4]35-sector'!$E$36,MATCH(#REF!,'[4]35-sector'!$E$37:$E$71,0),2,1,8)</definedName>
    <definedName name="go_level_top1" localSheetId="16">OFFSET('[4]35-sector'!$E$36,MATCH(#REF!,'[4]35-sector'!$E$37:$E$71,0),2,1,8)</definedName>
    <definedName name="go_level_top1" localSheetId="17">OFFSET('[4]35-sector'!$E$36,MATCH(#REF!,'[4]35-sector'!$E$37:$E$71,0),2,1,8)</definedName>
    <definedName name="go_level_top1">OFFSET('[4]35-sector'!$E$36,MATCH(#REF!,'[4]35-sector'!$E$37:$E$71,0),2,1,8)</definedName>
    <definedName name="HS" localSheetId="16">'[5]HS02_CPC1.1_SITC3_ISIC3.1 (2)'!#REF!</definedName>
    <definedName name="HS" localSheetId="17">'[5]HS02_CPC1.1_SITC3_ISIC3.1 (2)'!#REF!</definedName>
    <definedName name="HS">'[5]HS02_CPC1.1_SITC3_ISIC3.1 (2)'!#REF!</definedName>
    <definedName name="ISIC05">#REF!</definedName>
    <definedName name="ISIC06">#REF!</definedName>
    <definedName name="ISIC231">#REF!</definedName>
    <definedName name="ISIC239">#REF!</definedName>
    <definedName name="ISIC241">#REF!</definedName>
    <definedName name="ISIC242">#REF!</definedName>
    <definedName name="ISIC351">#REF!</definedName>
    <definedName name="ISIC352T353">#REF!</definedName>
    <definedName name="kasdnsa">#REF!</definedName>
    <definedName name="M1_stone">'[4]2000'!$E$1382:$BV$1451</definedName>
    <definedName name="M2_stone">'[4]2000'!$E$1524:$BV$1593</definedName>
    <definedName name="M3_stone">'[4]2000'!$E$1737:$BV$1806</definedName>
    <definedName name="Matrix1" localSheetId="14">#REF!</definedName>
    <definedName name="Matrix1" localSheetId="16">#REF!</definedName>
    <definedName name="Matrix1" localSheetId="17">#REF!</definedName>
    <definedName name="Matrix1">#REF!</definedName>
    <definedName name="new">#REF!</definedName>
    <definedName name="one">#REF!</definedName>
    <definedName name="preferences.energyunits">[6]Preferences!$C$3</definedName>
    <definedName name="Preferences.PowerUnits">[6]Preferences!$C$5</definedName>
    <definedName name="_xlnm.Print_Area" localSheetId="19">natTTL!$B$1:$H$50</definedName>
    <definedName name="rca_trad_2010">'[7]13-sector VAX_G_2010'!$C$141:$P$203</definedName>
    <definedName name="rca_trad_2011">'[7]13-sector VAX_G_2011'!$C$141:$P$203</definedName>
    <definedName name="rca_trad_2012">'[7]13-sector VAX_G_2012'!$C$141:$P$203</definedName>
    <definedName name="rca_trad_2013">'[7]13-sector VAX_G_2013'!$C$141:$P$203</definedName>
    <definedName name="rca_trad_2014">'[7]13-sector VAX_G_2014'!$C$141:$P$203</definedName>
    <definedName name="rca_trad_2015">'[7]13-sector VAX_G_2015'!$C$141:$P$203</definedName>
    <definedName name="rca_trad_2016">'[7]13-sector VAX_G_2016'!$C$141:$P$203</definedName>
    <definedName name="rca_trad_2017">'[7]13-sector VAX_G_2017'!$C$141:$P$203</definedName>
    <definedName name="rca_vax_2010">'[7]13-sector VAX_G_2010'!$C$209:$P$271</definedName>
    <definedName name="rca_vax_2011">'[7]13-sector VAX_G_2011'!$C$209:$P$271</definedName>
    <definedName name="rca_vax_2012">'[7]13-sector VAX_G_2012'!$C$209:$P$271</definedName>
    <definedName name="rca_vax_2013">'[7]13-sector VAX_G_2013'!$C$209:$P$271</definedName>
    <definedName name="rca_vax_2014">'[7]13-sector VAX_G_2014'!$C$209:$P$271</definedName>
    <definedName name="rca_vax_2015">'[7]13-sector VAX_G_2015'!$C$209:$P$271</definedName>
    <definedName name="rca_vax_2016">'[7]13-sector VAX_G_2016'!$C$209:$P$271</definedName>
    <definedName name="rca_vax_2017">'[7]13-sector VAX_G_2017'!$C$209:$P$271</definedName>
    <definedName name="sector_list" localSheetId="14">#REF!</definedName>
    <definedName name="sector_list" localSheetId="16">#REF!</definedName>
    <definedName name="sector_list" localSheetId="17">#REF!</definedName>
    <definedName name="sector_list">#REF!</definedName>
    <definedName name="Sectors" localSheetId="14">#REF!</definedName>
    <definedName name="Sectors" localSheetId="16">#REF!</definedName>
    <definedName name="Sectors" localSheetId="17">#REF!</definedName>
    <definedName name="Sectors">#REF!</definedName>
    <definedName name="SUNBURST" localSheetId="14">'[7]35-sector'!#REF!</definedName>
    <definedName name="SUNBURST" localSheetId="16">'[7]35-sector'!#REF!</definedName>
    <definedName name="SUNBURST" localSheetId="17">'[7]35-sector'!#REF!</definedName>
    <definedName name="SUNBURST">'[7]35-sector'!#REF!</definedName>
    <definedName name="VAConL" localSheetId="14">#REF!</definedName>
    <definedName name="VAConL" localSheetId="9">#REF!</definedName>
    <definedName name="VAConL" localSheetId="16">#REF!</definedName>
    <definedName name="VAConL" localSheetId="17">#REF!</definedName>
    <definedName name="VAConL">#REF!</definedName>
    <definedName name="vax_g_2010">'[7]13-sector VAX_G_2010'!$T$5:$AI$67</definedName>
    <definedName name="vax_g_2011">'[7]13-sector VAX_G_2011'!$T$5:$AI$67</definedName>
    <definedName name="vax_g_2012">'[7]13-sector VAX_G_2012'!$T$5:$AI$67</definedName>
    <definedName name="vax_g_2013">'[7]13-sector VAX_G_2013'!$T$5:$AI$67</definedName>
    <definedName name="vax_g_2014">'[7]13-sector VAX_G_2014'!$T$5:$AI$67</definedName>
    <definedName name="vax_g_2015">'[7]13-sector VAX_G_2015'!$T$5:$AI$67</definedName>
    <definedName name="vax_g_2016">'[7]13-sector VAX_G_2016'!$T$5:$AI$67</definedName>
    <definedName name="vax_g_2017">'[7]13-sector VAX_G_2017'!$T$5:$AI$67</definedName>
    <definedName name="x_2010">'[7]13-sector VAX_G_2010'!$C$5:$R$67</definedName>
    <definedName name="x_2011">'[7]13-sector VAX_G_2011'!$C$5:$R$67</definedName>
    <definedName name="x_2012">'[7]13-sector VAX_G_2012'!$C$5:$R$67</definedName>
    <definedName name="x_2013">'[7]13-sector VAX_G_2013'!$C$5:$R$67</definedName>
    <definedName name="x_2014">'[7]13-sector VAX_G_2014'!$C$5:$R$67</definedName>
    <definedName name="x_2015">'[7]13-sector VAX_G_2015'!$C$5:$R$67</definedName>
    <definedName name="x_2016">'[7]13-sector VAX_G_2016'!$C$5:$R$67</definedName>
    <definedName name="x_2017">'[7]13-sector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8" l="1"/>
  <c r="E7" i="38"/>
  <c r="F7" i="38"/>
  <c r="G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AC7" i="38"/>
  <c r="AD7" i="38"/>
  <c r="AE7" i="38"/>
  <c r="AF7" i="38"/>
  <c r="AG7" i="38"/>
  <c r="AH7" i="38"/>
  <c r="AI7" i="38"/>
  <c r="AJ7" i="38"/>
  <c r="AK7" i="38"/>
  <c r="AL7" i="38"/>
  <c r="AM7" i="38"/>
  <c r="AN7" i="38"/>
  <c r="AO7" i="38"/>
  <c r="AP7" i="38"/>
  <c r="AQ7" i="38"/>
  <c r="AR7" i="38"/>
  <c r="AS7" i="38"/>
  <c r="AT7" i="38"/>
  <c r="AU7" i="38"/>
  <c r="AV7" i="38"/>
  <c r="AW7" i="38"/>
  <c r="AX7" i="38"/>
  <c r="AY7" i="38"/>
  <c r="AZ7" i="38"/>
  <c r="BA7" i="38"/>
  <c r="BB7" i="38"/>
  <c r="BC7" i="38"/>
  <c r="BD7" i="38"/>
  <c r="C7" i="38"/>
  <c r="A58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9" i="38"/>
  <c r="D9" i="38"/>
  <c r="E9" i="38"/>
  <c r="F9" i="38"/>
  <c r="G9" i="38"/>
  <c r="H9" i="38"/>
  <c r="I9" i="38"/>
  <c r="J9" i="38"/>
  <c r="K9" i="38"/>
  <c r="L9" i="38"/>
  <c r="M9" i="38"/>
  <c r="N9" i="38"/>
  <c r="O9" i="38"/>
  <c r="P9" i="38"/>
  <c r="Q9" i="38"/>
  <c r="R9" i="38"/>
  <c r="S9" i="38"/>
  <c r="T9" i="38"/>
  <c r="U9" i="38"/>
  <c r="V9" i="38"/>
  <c r="W9" i="38"/>
  <c r="X9" i="38"/>
  <c r="Y9" i="38"/>
  <c r="Z9" i="38"/>
  <c r="AA9" i="38"/>
  <c r="AB9" i="38"/>
  <c r="AC9" i="38"/>
  <c r="AD9" i="38"/>
  <c r="AE9" i="38"/>
  <c r="AF9" i="38"/>
  <c r="AG9" i="38"/>
  <c r="AH9" i="38"/>
  <c r="AI9" i="38"/>
  <c r="AJ9" i="38"/>
  <c r="AK9" i="38"/>
  <c r="AL9" i="38"/>
  <c r="AM9" i="38"/>
  <c r="AN9" i="38"/>
  <c r="AO9" i="38"/>
  <c r="AP9" i="38"/>
  <c r="AQ9" i="38"/>
  <c r="AR9" i="38"/>
  <c r="AS9" i="38"/>
  <c r="AT9" i="38"/>
  <c r="AU9" i="38"/>
  <c r="AV9" i="38"/>
  <c r="AW9" i="38"/>
  <c r="AX9" i="38"/>
  <c r="AY9" i="38"/>
  <c r="AZ9" i="38"/>
  <c r="BA9" i="38"/>
  <c r="BB9" i="38"/>
  <c r="BC9" i="38"/>
  <c r="BD9" i="38"/>
  <c r="D10" i="38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AK10" i="38"/>
  <c r="AL10" i="38"/>
  <c r="AM10" i="38"/>
  <c r="AN10" i="38"/>
  <c r="AO10" i="38"/>
  <c r="AP10" i="38"/>
  <c r="AQ10" i="38"/>
  <c r="AR10" i="38"/>
  <c r="AS10" i="38"/>
  <c r="AT10" i="38"/>
  <c r="AU10" i="38"/>
  <c r="AV10" i="38"/>
  <c r="AW10" i="38"/>
  <c r="AX10" i="38"/>
  <c r="AY10" i="38"/>
  <c r="AZ10" i="38"/>
  <c r="BA10" i="38"/>
  <c r="BB10" i="38"/>
  <c r="BC10" i="38"/>
  <c r="BD10" i="38"/>
  <c r="D11" i="38"/>
  <c r="E11" i="38"/>
  <c r="F11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W11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AK11" i="38"/>
  <c r="AL11" i="38"/>
  <c r="AM11" i="38"/>
  <c r="AN11" i="38"/>
  <c r="AO11" i="38"/>
  <c r="AP11" i="38"/>
  <c r="AQ11" i="38"/>
  <c r="AR11" i="38"/>
  <c r="AS11" i="38"/>
  <c r="AT11" i="38"/>
  <c r="AU11" i="38"/>
  <c r="AV11" i="38"/>
  <c r="AW11" i="38"/>
  <c r="AX11" i="38"/>
  <c r="AY11" i="38"/>
  <c r="AZ11" i="38"/>
  <c r="BA11" i="38"/>
  <c r="BB11" i="38"/>
  <c r="BC11" i="38"/>
  <c r="BD11" i="38"/>
  <c r="D12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AJ12" i="38"/>
  <c r="AK12" i="38"/>
  <c r="AL12" i="38"/>
  <c r="AM12" i="38"/>
  <c r="AN12" i="38"/>
  <c r="AO12" i="38"/>
  <c r="AP12" i="38"/>
  <c r="AQ12" i="38"/>
  <c r="AR12" i="38"/>
  <c r="AS12" i="38"/>
  <c r="AT12" i="38"/>
  <c r="AU12" i="38"/>
  <c r="AV12" i="38"/>
  <c r="AW12" i="38"/>
  <c r="AX12" i="38"/>
  <c r="AY12" i="38"/>
  <c r="AZ12" i="38"/>
  <c r="BA12" i="38"/>
  <c r="BB12" i="38"/>
  <c r="BC12" i="38"/>
  <c r="BD12" i="38"/>
  <c r="D13" i="38"/>
  <c r="E13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W13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J13" i="38"/>
  <c r="AK13" i="38"/>
  <c r="AL13" i="38"/>
  <c r="AM13" i="38"/>
  <c r="AN13" i="38"/>
  <c r="AO13" i="38"/>
  <c r="AP13" i="38"/>
  <c r="AQ13" i="38"/>
  <c r="AR13" i="38"/>
  <c r="AS13" i="38"/>
  <c r="AT13" i="38"/>
  <c r="AU13" i="38"/>
  <c r="AV13" i="38"/>
  <c r="AW13" i="38"/>
  <c r="AX13" i="38"/>
  <c r="AY13" i="38"/>
  <c r="AZ13" i="38"/>
  <c r="BA13" i="38"/>
  <c r="BB13" i="38"/>
  <c r="BC13" i="38"/>
  <c r="BD13" i="38"/>
  <c r="D14" i="38"/>
  <c r="E14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AL14" i="38"/>
  <c r="AM14" i="38"/>
  <c r="AN14" i="38"/>
  <c r="AO14" i="38"/>
  <c r="AP14" i="38"/>
  <c r="AQ14" i="38"/>
  <c r="AR14" i="38"/>
  <c r="AS14" i="38"/>
  <c r="AT14" i="38"/>
  <c r="AU14" i="38"/>
  <c r="AV14" i="38"/>
  <c r="AW14" i="38"/>
  <c r="AX14" i="38"/>
  <c r="AY14" i="38"/>
  <c r="AZ14" i="38"/>
  <c r="BA14" i="38"/>
  <c r="BB14" i="38"/>
  <c r="BC14" i="38"/>
  <c r="BD14" i="38"/>
  <c r="D15" i="38"/>
  <c r="E15" i="38"/>
  <c r="F15" i="38"/>
  <c r="G15" i="38"/>
  <c r="BF15" i="38" s="1"/>
  <c r="B7" i="8" s="1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W15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AJ15" i="38"/>
  <c r="AK15" i="38"/>
  <c r="AL15" i="38"/>
  <c r="AM15" i="38"/>
  <c r="AN15" i="38"/>
  <c r="AO15" i="38"/>
  <c r="AP15" i="38"/>
  <c r="AQ15" i="38"/>
  <c r="AR15" i="38"/>
  <c r="AS15" i="38"/>
  <c r="AT15" i="38"/>
  <c r="AU15" i="38"/>
  <c r="AV15" i="38"/>
  <c r="AW15" i="38"/>
  <c r="AX15" i="38"/>
  <c r="AY15" i="38"/>
  <c r="AZ15" i="38"/>
  <c r="BA15" i="38"/>
  <c r="BB15" i="38"/>
  <c r="BC15" i="38"/>
  <c r="BD15" i="38"/>
  <c r="D16" i="38"/>
  <c r="E16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AJ16" i="38"/>
  <c r="AK16" i="38"/>
  <c r="AL16" i="38"/>
  <c r="AM16" i="38"/>
  <c r="AN16" i="38"/>
  <c r="AO16" i="38"/>
  <c r="AP16" i="38"/>
  <c r="AQ16" i="38"/>
  <c r="AR16" i="38"/>
  <c r="AS16" i="38"/>
  <c r="AT16" i="38"/>
  <c r="AU16" i="38"/>
  <c r="AV16" i="38"/>
  <c r="AW16" i="38"/>
  <c r="AX16" i="38"/>
  <c r="AY16" i="38"/>
  <c r="AZ16" i="38"/>
  <c r="BA16" i="38"/>
  <c r="BB16" i="38"/>
  <c r="BC16" i="38"/>
  <c r="BD16" i="38"/>
  <c r="D17" i="38"/>
  <c r="E17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U17" i="38"/>
  <c r="V17" i="38"/>
  <c r="W17" i="38"/>
  <c r="X17" i="38"/>
  <c r="Y17" i="38"/>
  <c r="Z17" i="38"/>
  <c r="AA17" i="38"/>
  <c r="AB17" i="38"/>
  <c r="AC17" i="38"/>
  <c r="AD17" i="38"/>
  <c r="AE17" i="38"/>
  <c r="AF17" i="38"/>
  <c r="AG17" i="38"/>
  <c r="AH17" i="38"/>
  <c r="AI17" i="38"/>
  <c r="AJ17" i="38"/>
  <c r="AK17" i="38"/>
  <c r="AL17" i="38"/>
  <c r="AM17" i="38"/>
  <c r="AN17" i="38"/>
  <c r="AO17" i="38"/>
  <c r="AP17" i="38"/>
  <c r="AQ17" i="38"/>
  <c r="AR17" i="38"/>
  <c r="AS17" i="38"/>
  <c r="AT17" i="38"/>
  <c r="AU17" i="38"/>
  <c r="AV17" i="38"/>
  <c r="AW17" i="38"/>
  <c r="AX17" i="38"/>
  <c r="AY17" i="38"/>
  <c r="AZ17" i="38"/>
  <c r="BA17" i="38"/>
  <c r="BB17" i="38"/>
  <c r="BC17" i="38"/>
  <c r="BD17" i="38"/>
  <c r="D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AD18" i="38"/>
  <c r="AE18" i="38"/>
  <c r="AF18" i="38"/>
  <c r="AG18" i="38"/>
  <c r="AH18" i="38"/>
  <c r="AI18" i="38"/>
  <c r="AJ18" i="38"/>
  <c r="AK18" i="38"/>
  <c r="AL18" i="38"/>
  <c r="AM18" i="38"/>
  <c r="AN18" i="38"/>
  <c r="AO18" i="38"/>
  <c r="AP18" i="38"/>
  <c r="AQ18" i="38"/>
  <c r="AR18" i="38"/>
  <c r="AS18" i="38"/>
  <c r="AT18" i="38"/>
  <c r="AU18" i="38"/>
  <c r="AV18" i="38"/>
  <c r="AW18" i="38"/>
  <c r="AX18" i="38"/>
  <c r="AY18" i="38"/>
  <c r="AZ18" i="38"/>
  <c r="BA18" i="38"/>
  <c r="BB18" i="38"/>
  <c r="BC18" i="38"/>
  <c r="BD18" i="38"/>
  <c r="D19" i="38"/>
  <c r="E19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AE19" i="38"/>
  <c r="AF19" i="38"/>
  <c r="AG19" i="38"/>
  <c r="AH19" i="38"/>
  <c r="AI19" i="38"/>
  <c r="AJ19" i="38"/>
  <c r="AK19" i="38"/>
  <c r="AL19" i="38"/>
  <c r="AM19" i="38"/>
  <c r="AN19" i="38"/>
  <c r="AO19" i="38"/>
  <c r="AP19" i="38"/>
  <c r="AQ19" i="38"/>
  <c r="AR19" i="38"/>
  <c r="AS19" i="38"/>
  <c r="AT19" i="38"/>
  <c r="AU19" i="38"/>
  <c r="AV19" i="38"/>
  <c r="AW19" i="38"/>
  <c r="AX19" i="38"/>
  <c r="AY19" i="38"/>
  <c r="AZ19" i="38"/>
  <c r="BA19" i="38"/>
  <c r="BB19" i="38"/>
  <c r="BC19" i="38"/>
  <c r="BD19" i="38"/>
  <c r="D20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Z20" i="38"/>
  <c r="AA20" i="38"/>
  <c r="AB20" i="38"/>
  <c r="AC20" i="38"/>
  <c r="AD20" i="38"/>
  <c r="AE20" i="38"/>
  <c r="AF20" i="38"/>
  <c r="AG20" i="38"/>
  <c r="AH20" i="38"/>
  <c r="AI20" i="38"/>
  <c r="AJ20" i="38"/>
  <c r="AK20" i="38"/>
  <c r="AL20" i="38"/>
  <c r="AM20" i="38"/>
  <c r="AN20" i="38"/>
  <c r="AO20" i="38"/>
  <c r="AP20" i="38"/>
  <c r="AQ20" i="38"/>
  <c r="AR20" i="38"/>
  <c r="AS20" i="38"/>
  <c r="AT20" i="38"/>
  <c r="AU20" i="38"/>
  <c r="AV20" i="38"/>
  <c r="AW20" i="38"/>
  <c r="AX20" i="38"/>
  <c r="AY20" i="38"/>
  <c r="AZ20" i="38"/>
  <c r="BA20" i="38"/>
  <c r="BB20" i="38"/>
  <c r="BC20" i="38"/>
  <c r="BD20" i="38"/>
  <c r="D21" i="38"/>
  <c r="E21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W21" i="38"/>
  <c r="X21" i="38"/>
  <c r="Y21" i="38"/>
  <c r="Z21" i="38"/>
  <c r="AA21" i="38"/>
  <c r="AB21" i="38"/>
  <c r="AC21" i="38"/>
  <c r="AD21" i="38"/>
  <c r="AE21" i="38"/>
  <c r="AF21" i="38"/>
  <c r="AG21" i="38"/>
  <c r="AH21" i="38"/>
  <c r="AI21" i="38"/>
  <c r="AJ21" i="38"/>
  <c r="AK21" i="38"/>
  <c r="AL21" i="38"/>
  <c r="AM21" i="38"/>
  <c r="AN21" i="38"/>
  <c r="AO21" i="38"/>
  <c r="AP21" i="38"/>
  <c r="AQ21" i="38"/>
  <c r="AR21" i="38"/>
  <c r="AS21" i="38"/>
  <c r="AT21" i="38"/>
  <c r="AU21" i="38"/>
  <c r="AV21" i="38"/>
  <c r="AW21" i="38"/>
  <c r="AX21" i="38"/>
  <c r="AY21" i="38"/>
  <c r="AZ21" i="38"/>
  <c r="BA21" i="38"/>
  <c r="BB21" i="38"/>
  <c r="BC21" i="38"/>
  <c r="BD21" i="38"/>
  <c r="D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W22" i="38"/>
  <c r="X22" i="38"/>
  <c r="Y22" i="38"/>
  <c r="Z22" i="38"/>
  <c r="AA22" i="38"/>
  <c r="AB22" i="38"/>
  <c r="AC22" i="38"/>
  <c r="AD22" i="38"/>
  <c r="AE22" i="38"/>
  <c r="AF22" i="38"/>
  <c r="AG22" i="38"/>
  <c r="AH22" i="38"/>
  <c r="AI22" i="38"/>
  <c r="AJ22" i="38"/>
  <c r="AK22" i="38"/>
  <c r="AL22" i="38"/>
  <c r="AM22" i="38"/>
  <c r="AN22" i="38"/>
  <c r="AO22" i="38"/>
  <c r="AP22" i="38"/>
  <c r="AQ22" i="38"/>
  <c r="AR22" i="38"/>
  <c r="AS22" i="38"/>
  <c r="AT22" i="38"/>
  <c r="AU22" i="38"/>
  <c r="AV22" i="38"/>
  <c r="AW22" i="38"/>
  <c r="AX22" i="38"/>
  <c r="AY22" i="38"/>
  <c r="AZ22" i="38"/>
  <c r="BA22" i="38"/>
  <c r="BB22" i="38"/>
  <c r="BC22" i="38"/>
  <c r="BD22" i="38"/>
  <c r="D23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Z23" i="38"/>
  <c r="AA23" i="38"/>
  <c r="AB23" i="38"/>
  <c r="AC23" i="38"/>
  <c r="AD23" i="38"/>
  <c r="AE23" i="38"/>
  <c r="AF23" i="38"/>
  <c r="AG23" i="38"/>
  <c r="AH23" i="38"/>
  <c r="AI23" i="38"/>
  <c r="AJ23" i="38"/>
  <c r="AK23" i="38"/>
  <c r="AL23" i="38"/>
  <c r="AM23" i="38"/>
  <c r="AN23" i="38"/>
  <c r="AO23" i="38"/>
  <c r="AP23" i="38"/>
  <c r="AQ23" i="38"/>
  <c r="AR23" i="38"/>
  <c r="AS23" i="38"/>
  <c r="AT23" i="38"/>
  <c r="AU23" i="38"/>
  <c r="AV23" i="38"/>
  <c r="AW23" i="38"/>
  <c r="AX23" i="38"/>
  <c r="AY23" i="38"/>
  <c r="AZ23" i="38"/>
  <c r="BA23" i="38"/>
  <c r="BB23" i="38"/>
  <c r="BC23" i="38"/>
  <c r="BD23" i="38"/>
  <c r="D24" i="38"/>
  <c r="E24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W24" i="38"/>
  <c r="X24" i="38"/>
  <c r="Y24" i="38"/>
  <c r="Z24" i="38"/>
  <c r="AA24" i="38"/>
  <c r="AB24" i="38"/>
  <c r="AC24" i="38"/>
  <c r="AD24" i="38"/>
  <c r="AE24" i="38"/>
  <c r="AF24" i="38"/>
  <c r="AG24" i="38"/>
  <c r="AH24" i="38"/>
  <c r="AI24" i="38"/>
  <c r="AJ24" i="38"/>
  <c r="AK24" i="38"/>
  <c r="AL24" i="38"/>
  <c r="AM24" i="38"/>
  <c r="AN24" i="38"/>
  <c r="AO24" i="38"/>
  <c r="AP24" i="38"/>
  <c r="AQ24" i="38"/>
  <c r="AR24" i="38"/>
  <c r="AS24" i="38"/>
  <c r="AT24" i="38"/>
  <c r="AU24" i="38"/>
  <c r="AV24" i="38"/>
  <c r="AW24" i="38"/>
  <c r="AX24" i="38"/>
  <c r="AY24" i="38"/>
  <c r="AZ24" i="38"/>
  <c r="BA24" i="38"/>
  <c r="BB24" i="38"/>
  <c r="BC24" i="38"/>
  <c r="BD24" i="38"/>
  <c r="D25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X25" i="38"/>
  <c r="Y25" i="38"/>
  <c r="Z25" i="38"/>
  <c r="AA25" i="38"/>
  <c r="AB25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AO25" i="38"/>
  <c r="AP25" i="38"/>
  <c r="AQ25" i="38"/>
  <c r="AR25" i="38"/>
  <c r="AS25" i="38"/>
  <c r="AT25" i="38"/>
  <c r="AU25" i="38"/>
  <c r="AV25" i="38"/>
  <c r="AW25" i="38"/>
  <c r="AX25" i="38"/>
  <c r="AY25" i="38"/>
  <c r="AZ25" i="38"/>
  <c r="BA25" i="38"/>
  <c r="BB25" i="38"/>
  <c r="BC25" i="38"/>
  <c r="BD25" i="38"/>
  <c r="D26" i="38"/>
  <c r="E26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W26" i="38"/>
  <c r="X26" i="38"/>
  <c r="Y26" i="38"/>
  <c r="Z26" i="38"/>
  <c r="AA26" i="38"/>
  <c r="AB26" i="38"/>
  <c r="AC26" i="38"/>
  <c r="AD26" i="38"/>
  <c r="AE26" i="38"/>
  <c r="AF26" i="38"/>
  <c r="AG26" i="38"/>
  <c r="AH26" i="38"/>
  <c r="AI26" i="38"/>
  <c r="AJ26" i="38"/>
  <c r="AK26" i="38"/>
  <c r="AL26" i="38"/>
  <c r="AM26" i="38"/>
  <c r="AN26" i="38"/>
  <c r="AO26" i="38"/>
  <c r="AP26" i="38"/>
  <c r="AQ26" i="38"/>
  <c r="AR26" i="38"/>
  <c r="AS26" i="38"/>
  <c r="AT26" i="38"/>
  <c r="AU26" i="38"/>
  <c r="AV26" i="38"/>
  <c r="AW26" i="38"/>
  <c r="AX26" i="38"/>
  <c r="AY26" i="38"/>
  <c r="AZ26" i="38"/>
  <c r="BA26" i="38"/>
  <c r="BB26" i="38"/>
  <c r="BC26" i="38"/>
  <c r="BD26" i="38"/>
  <c r="D27" i="38"/>
  <c r="E27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U27" i="38"/>
  <c r="V27" i="38"/>
  <c r="W27" i="38"/>
  <c r="X27" i="38"/>
  <c r="Y27" i="38"/>
  <c r="Z27" i="38"/>
  <c r="AA27" i="38"/>
  <c r="AB27" i="38"/>
  <c r="AC27" i="38"/>
  <c r="AD27" i="38"/>
  <c r="AE27" i="38"/>
  <c r="AF27" i="38"/>
  <c r="AG27" i="38"/>
  <c r="AH27" i="38"/>
  <c r="AI27" i="38"/>
  <c r="AJ27" i="38"/>
  <c r="AK27" i="38"/>
  <c r="AL27" i="38"/>
  <c r="AM27" i="38"/>
  <c r="AN27" i="38"/>
  <c r="AO27" i="38"/>
  <c r="AP27" i="38"/>
  <c r="AQ27" i="38"/>
  <c r="AR27" i="38"/>
  <c r="AS27" i="38"/>
  <c r="AT27" i="38"/>
  <c r="AU27" i="38"/>
  <c r="AV27" i="38"/>
  <c r="AW27" i="38"/>
  <c r="AX27" i="38"/>
  <c r="AY27" i="38"/>
  <c r="AZ27" i="38"/>
  <c r="BA27" i="38"/>
  <c r="BB27" i="38"/>
  <c r="BC27" i="38"/>
  <c r="BD27" i="38"/>
  <c r="D28" i="38"/>
  <c r="E28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X28" i="38"/>
  <c r="Y28" i="38"/>
  <c r="Z28" i="38"/>
  <c r="AA28" i="38"/>
  <c r="AB28" i="38"/>
  <c r="AC28" i="38"/>
  <c r="AD28" i="38"/>
  <c r="AE28" i="38"/>
  <c r="AF28" i="38"/>
  <c r="AG28" i="38"/>
  <c r="AH28" i="38"/>
  <c r="AI28" i="38"/>
  <c r="AJ28" i="38"/>
  <c r="AK28" i="38"/>
  <c r="AL28" i="38"/>
  <c r="AM28" i="38"/>
  <c r="AN28" i="38"/>
  <c r="AO28" i="38"/>
  <c r="AP28" i="38"/>
  <c r="AQ28" i="38"/>
  <c r="AR28" i="38"/>
  <c r="AS28" i="38"/>
  <c r="AT28" i="38"/>
  <c r="AU28" i="38"/>
  <c r="AV28" i="38"/>
  <c r="AW28" i="38"/>
  <c r="AX28" i="38"/>
  <c r="AY28" i="38"/>
  <c r="AZ28" i="38"/>
  <c r="BA28" i="38"/>
  <c r="BB28" i="38"/>
  <c r="BC28" i="38"/>
  <c r="BD28" i="38"/>
  <c r="D29" i="38"/>
  <c r="E29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W29" i="38"/>
  <c r="X29" i="38"/>
  <c r="Y29" i="38"/>
  <c r="Z29" i="38"/>
  <c r="AA29" i="38"/>
  <c r="AB29" i="38"/>
  <c r="AC29" i="38"/>
  <c r="AD29" i="38"/>
  <c r="AE29" i="38"/>
  <c r="AF29" i="38"/>
  <c r="AG29" i="38"/>
  <c r="AH29" i="38"/>
  <c r="AI29" i="38"/>
  <c r="AJ29" i="38"/>
  <c r="AK29" i="38"/>
  <c r="AL29" i="38"/>
  <c r="AM29" i="38"/>
  <c r="AN29" i="38"/>
  <c r="AO29" i="38"/>
  <c r="AP29" i="38"/>
  <c r="AQ29" i="38"/>
  <c r="AR29" i="38"/>
  <c r="AS29" i="38"/>
  <c r="AT29" i="38"/>
  <c r="AU29" i="38"/>
  <c r="AV29" i="38"/>
  <c r="AW29" i="38"/>
  <c r="AX29" i="38"/>
  <c r="AY29" i="38"/>
  <c r="AZ29" i="38"/>
  <c r="BA29" i="38"/>
  <c r="BB29" i="38"/>
  <c r="BC29" i="38"/>
  <c r="BD29" i="38"/>
  <c r="D30" i="38"/>
  <c r="BF30" i="38" s="1"/>
  <c r="B23" i="8" s="1"/>
  <c r="E30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U30" i="38"/>
  <c r="V30" i="38"/>
  <c r="W30" i="38"/>
  <c r="X30" i="38"/>
  <c r="Y30" i="38"/>
  <c r="Z30" i="38"/>
  <c r="AA30" i="38"/>
  <c r="AB30" i="38"/>
  <c r="AC30" i="38"/>
  <c r="AD30" i="38"/>
  <c r="AE30" i="38"/>
  <c r="AF30" i="38"/>
  <c r="AG30" i="38"/>
  <c r="AH30" i="38"/>
  <c r="AI30" i="38"/>
  <c r="AJ30" i="38"/>
  <c r="AK30" i="38"/>
  <c r="AL30" i="38"/>
  <c r="AM30" i="38"/>
  <c r="AN30" i="38"/>
  <c r="AO30" i="38"/>
  <c r="AP30" i="38"/>
  <c r="AQ30" i="38"/>
  <c r="AR30" i="38"/>
  <c r="AS30" i="38"/>
  <c r="AT30" i="38"/>
  <c r="AU30" i="38"/>
  <c r="AV30" i="38"/>
  <c r="AW30" i="38"/>
  <c r="AX30" i="38"/>
  <c r="AY30" i="38"/>
  <c r="AZ30" i="38"/>
  <c r="BA30" i="38"/>
  <c r="BB30" i="38"/>
  <c r="BC30" i="38"/>
  <c r="BD30" i="38"/>
  <c r="D31" i="38"/>
  <c r="E31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X31" i="38"/>
  <c r="Y31" i="38"/>
  <c r="Z31" i="38"/>
  <c r="AA31" i="38"/>
  <c r="AB31" i="38"/>
  <c r="AC31" i="38"/>
  <c r="AD31" i="38"/>
  <c r="AE31" i="38"/>
  <c r="AF31" i="38"/>
  <c r="AG31" i="38"/>
  <c r="AH31" i="38"/>
  <c r="AI31" i="38"/>
  <c r="AJ31" i="38"/>
  <c r="AK31" i="38"/>
  <c r="AL31" i="38"/>
  <c r="AM31" i="38"/>
  <c r="AN31" i="38"/>
  <c r="AO31" i="38"/>
  <c r="AP31" i="38"/>
  <c r="AQ31" i="38"/>
  <c r="AR31" i="38"/>
  <c r="AS31" i="38"/>
  <c r="AT31" i="38"/>
  <c r="AU31" i="38"/>
  <c r="AV31" i="38"/>
  <c r="AW31" i="38"/>
  <c r="AX31" i="38"/>
  <c r="AY31" i="38"/>
  <c r="AZ31" i="38"/>
  <c r="BA31" i="38"/>
  <c r="BB31" i="38"/>
  <c r="BC31" i="38"/>
  <c r="BD31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AO32" i="38"/>
  <c r="AP32" i="38"/>
  <c r="AQ32" i="38"/>
  <c r="AR32" i="38"/>
  <c r="AS32" i="38"/>
  <c r="AT32" i="38"/>
  <c r="AU32" i="38"/>
  <c r="AV32" i="38"/>
  <c r="AW32" i="38"/>
  <c r="AX32" i="38"/>
  <c r="AY32" i="38"/>
  <c r="AZ32" i="38"/>
  <c r="BA32" i="38"/>
  <c r="BB32" i="38"/>
  <c r="BC32" i="38"/>
  <c r="BD32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U33" i="38"/>
  <c r="V33" i="38"/>
  <c r="W33" i="38"/>
  <c r="X33" i="38"/>
  <c r="Y33" i="38"/>
  <c r="Z33" i="38"/>
  <c r="AA33" i="38"/>
  <c r="AB33" i="38"/>
  <c r="AC33" i="38"/>
  <c r="AD33" i="38"/>
  <c r="AE33" i="38"/>
  <c r="AF33" i="38"/>
  <c r="AG33" i="38"/>
  <c r="AH33" i="38"/>
  <c r="AI33" i="38"/>
  <c r="AJ33" i="38"/>
  <c r="AK33" i="38"/>
  <c r="AL33" i="38"/>
  <c r="AM33" i="38"/>
  <c r="AN33" i="38"/>
  <c r="AO33" i="38"/>
  <c r="AP33" i="38"/>
  <c r="AQ33" i="38"/>
  <c r="AR33" i="38"/>
  <c r="AS33" i="38"/>
  <c r="AT33" i="38"/>
  <c r="AU33" i="38"/>
  <c r="AV33" i="38"/>
  <c r="AW33" i="38"/>
  <c r="AX33" i="38"/>
  <c r="AY33" i="38"/>
  <c r="AZ33" i="38"/>
  <c r="BA33" i="38"/>
  <c r="BB33" i="38"/>
  <c r="BC33" i="38"/>
  <c r="BD33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U34" i="38"/>
  <c r="V34" i="38"/>
  <c r="W34" i="38"/>
  <c r="X34" i="38"/>
  <c r="Y34" i="38"/>
  <c r="Z34" i="38"/>
  <c r="AA34" i="38"/>
  <c r="AB34" i="38"/>
  <c r="AC34" i="38"/>
  <c r="AD34" i="38"/>
  <c r="AE34" i="38"/>
  <c r="AF34" i="38"/>
  <c r="AG34" i="38"/>
  <c r="AH34" i="38"/>
  <c r="AI34" i="38"/>
  <c r="AJ34" i="38"/>
  <c r="AK34" i="38"/>
  <c r="AL34" i="38"/>
  <c r="AM34" i="38"/>
  <c r="AN34" i="38"/>
  <c r="AO34" i="38"/>
  <c r="AP34" i="38"/>
  <c r="AQ34" i="38"/>
  <c r="AR34" i="38"/>
  <c r="AS34" i="38"/>
  <c r="AT34" i="38"/>
  <c r="AU34" i="38"/>
  <c r="AV34" i="38"/>
  <c r="AW34" i="38"/>
  <c r="AX34" i="38"/>
  <c r="AY34" i="38"/>
  <c r="AZ34" i="38"/>
  <c r="BA34" i="38"/>
  <c r="BB34" i="38"/>
  <c r="BC34" i="38"/>
  <c r="BD34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R35" i="38"/>
  <c r="S35" i="38"/>
  <c r="T35" i="38"/>
  <c r="U35" i="38"/>
  <c r="V35" i="38"/>
  <c r="W35" i="38"/>
  <c r="X35" i="38"/>
  <c r="Y35" i="38"/>
  <c r="Z35" i="38"/>
  <c r="AA35" i="38"/>
  <c r="AB35" i="38"/>
  <c r="AC35" i="38"/>
  <c r="AD35" i="38"/>
  <c r="AE35" i="38"/>
  <c r="AF35" i="38"/>
  <c r="AG35" i="38"/>
  <c r="AH35" i="38"/>
  <c r="AI35" i="38"/>
  <c r="AJ35" i="38"/>
  <c r="AK35" i="38"/>
  <c r="AL35" i="38"/>
  <c r="AM35" i="38"/>
  <c r="AN35" i="38"/>
  <c r="AO35" i="38"/>
  <c r="AP35" i="38"/>
  <c r="AQ35" i="38"/>
  <c r="AR35" i="38"/>
  <c r="AS35" i="38"/>
  <c r="AT35" i="38"/>
  <c r="AU35" i="38"/>
  <c r="AV35" i="38"/>
  <c r="AW35" i="38"/>
  <c r="AX35" i="38"/>
  <c r="AY35" i="38"/>
  <c r="AZ35" i="38"/>
  <c r="BA35" i="38"/>
  <c r="BB35" i="38"/>
  <c r="BC35" i="38"/>
  <c r="BD35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R36" i="38"/>
  <c r="S36" i="38"/>
  <c r="T36" i="38"/>
  <c r="U36" i="38"/>
  <c r="V36" i="38"/>
  <c r="W36" i="38"/>
  <c r="X36" i="38"/>
  <c r="Y36" i="38"/>
  <c r="Z36" i="38"/>
  <c r="AA36" i="38"/>
  <c r="AB36" i="38"/>
  <c r="AC36" i="38"/>
  <c r="AD36" i="38"/>
  <c r="AE36" i="38"/>
  <c r="AF36" i="38"/>
  <c r="AG36" i="38"/>
  <c r="AH36" i="38"/>
  <c r="AI36" i="38"/>
  <c r="AJ36" i="38"/>
  <c r="AK36" i="38"/>
  <c r="AL36" i="38"/>
  <c r="AM36" i="38"/>
  <c r="AN36" i="38"/>
  <c r="AO36" i="38"/>
  <c r="AP36" i="38"/>
  <c r="AQ36" i="38"/>
  <c r="AR36" i="38"/>
  <c r="AS36" i="38"/>
  <c r="AT36" i="38"/>
  <c r="AU36" i="38"/>
  <c r="AV36" i="38"/>
  <c r="AW36" i="38"/>
  <c r="AX36" i="38"/>
  <c r="AY36" i="38"/>
  <c r="AZ36" i="38"/>
  <c r="BA36" i="38"/>
  <c r="BB36" i="38"/>
  <c r="BC36" i="38"/>
  <c r="BD36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R37" i="38"/>
  <c r="S37" i="38"/>
  <c r="T37" i="38"/>
  <c r="U37" i="38"/>
  <c r="V37" i="38"/>
  <c r="W37" i="38"/>
  <c r="X37" i="38"/>
  <c r="Y37" i="38"/>
  <c r="Z37" i="38"/>
  <c r="AA37" i="38"/>
  <c r="AB37" i="38"/>
  <c r="AC37" i="38"/>
  <c r="AD37" i="38"/>
  <c r="AE37" i="38"/>
  <c r="AF37" i="38"/>
  <c r="AG37" i="38"/>
  <c r="AH37" i="38"/>
  <c r="AI37" i="38"/>
  <c r="AJ37" i="38"/>
  <c r="AK37" i="38"/>
  <c r="AL37" i="38"/>
  <c r="AM37" i="38"/>
  <c r="AN37" i="38"/>
  <c r="AO37" i="38"/>
  <c r="AP37" i="38"/>
  <c r="AQ37" i="38"/>
  <c r="AR37" i="38"/>
  <c r="AS37" i="38"/>
  <c r="AT37" i="38"/>
  <c r="AU37" i="38"/>
  <c r="AV37" i="38"/>
  <c r="AW37" i="38"/>
  <c r="AX37" i="38"/>
  <c r="AY37" i="38"/>
  <c r="AZ37" i="38"/>
  <c r="BA37" i="38"/>
  <c r="BB37" i="38"/>
  <c r="BC37" i="38"/>
  <c r="BD37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W38" i="38"/>
  <c r="X38" i="38"/>
  <c r="Y38" i="38"/>
  <c r="Z38" i="38"/>
  <c r="AA38" i="38"/>
  <c r="AB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AQ38" i="38"/>
  <c r="AR38" i="38"/>
  <c r="AS38" i="38"/>
  <c r="AT38" i="38"/>
  <c r="AU38" i="38"/>
  <c r="AV38" i="38"/>
  <c r="AW38" i="38"/>
  <c r="AX38" i="38"/>
  <c r="AY38" i="38"/>
  <c r="AZ38" i="38"/>
  <c r="BA38" i="38"/>
  <c r="BB38" i="38"/>
  <c r="BC38" i="38"/>
  <c r="BD38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R39" i="38"/>
  <c r="S39" i="38"/>
  <c r="T39" i="38"/>
  <c r="U39" i="38"/>
  <c r="V39" i="38"/>
  <c r="W39" i="38"/>
  <c r="X39" i="38"/>
  <c r="Y39" i="38"/>
  <c r="Z39" i="38"/>
  <c r="AA39" i="38"/>
  <c r="AB39" i="38"/>
  <c r="AC39" i="38"/>
  <c r="AD39" i="38"/>
  <c r="AE39" i="38"/>
  <c r="AF39" i="38"/>
  <c r="AG39" i="38"/>
  <c r="AH39" i="38"/>
  <c r="AI39" i="38"/>
  <c r="AJ39" i="38"/>
  <c r="AK39" i="38"/>
  <c r="AL39" i="38"/>
  <c r="AM39" i="38"/>
  <c r="AN39" i="38"/>
  <c r="AO39" i="38"/>
  <c r="AP39" i="38"/>
  <c r="AQ39" i="38"/>
  <c r="AR39" i="38"/>
  <c r="AS39" i="38"/>
  <c r="AT39" i="38"/>
  <c r="AU39" i="38"/>
  <c r="AV39" i="38"/>
  <c r="AW39" i="38"/>
  <c r="AX39" i="38"/>
  <c r="AY39" i="38"/>
  <c r="AZ39" i="38"/>
  <c r="BA39" i="38"/>
  <c r="BB39" i="38"/>
  <c r="BC39" i="38"/>
  <c r="BD39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R40" i="38"/>
  <c r="S40" i="38"/>
  <c r="T40" i="38"/>
  <c r="U40" i="38"/>
  <c r="V40" i="38"/>
  <c r="W40" i="38"/>
  <c r="X40" i="38"/>
  <c r="Y40" i="38"/>
  <c r="Z40" i="38"/>
  <c r="AA40" i="38"/>
  <c r="AB40" i="38"/>
  <c r="AC40" i="38"/>
  <c r="AD40" i="38"/>
  <c r="AE40" i="38"/>
  <c r="AF40" i="38"/>
  <c r="AG40" i="38"/>
  <c r="AH40" i="38"/>
  <c r="AI40" i="38"/>
  <c r="AJ40" i="38"/>
  <c r="AK40" i="38"/>
  <c r="AL40" i="38"/>
  <c r="AM40" i="38"/>
  <c r="AN40" i="38"/>
  <c r="AO40" i="38"/>
  <c r="AP40" i="38"/>
  <c r="AQ40" i="38"/>
  <c r="AR40" i="38"/>
  <c r="AS40" i="38"/>
  <c r="AT40" i="38"/>
  <c r="AU40" i="38"/>
  <c r="AV40" i="38"/>
  <c r="AW40" i="38"/>
  <c r="AX40" i="38"/>
  <c r="AY40" i="38"/>
  <c r="AZ40" i="38"/>
  <c r="BA40" i="38"/>
  <c r="BB40" i="38"/>
  <c r="BC40" i="38"/>
  <c r="BD40" i="38"/>
  <c r="D41" i="38"/>
  <c r="E41" i="38"/>
  <c r="F41" i="38"/>
  <c r="G41" i="38"/>
  <c r="H41" i="38"/>
  <c r="I41" i="38"/>
  <c r="J41" i="38"/>
  <c r="K41" i="38"/>
  <c r="L41" i="38"/>
  <c r="M41" i="38"/>
  <c r="N41" i="38"/>
  <c r="O41" i="38"/>
  <c r="P41" i="38"/>
  <c r="Q41" i="38"/>
  <c r="R41" i="38"/>
  <c r="S41" i="38"/>
  <c r="T41" i="38"/>
  <c r="U41" i="38"/>
  <c r="V41" i="38"/>
  <c r="W41" i="38"/>
  <c r="X41" i="38"/>
  <c r="Y41" i="38"/>
  <c r="Z41" i="38"/>
  <c r="AA41" i="38"/>
  <c r="AB41" i="38"/>
  <c r="AC41" i="38"/>
  <c r="AD41" i="38"/>
  <c r="AE41" i="38"/>
  <c r="AF41" i="38"/>
  <c r="AG41" i="38"/>
  <c r="AH41" i="38"/>
  <c r="AI41" i="38"/>
  <c r="AJ41" i="38"/>
  <c r="AK41" i="38"/>
  <c r="AL41" i="38"/>
  <c r="AM41" i="38"/>
  <c r="AN41" i="38"/>
  <c r="AO41" i="38"/>
  <c r="AP41" i="38"/>
  <c r="AQ41" i="38"/>
  <c r="AR41" i="38"/>
  <c r="AS41" i="38"/>
  <c r="AT41" i="38"/>
  <c r="AU41" i="38"/>
  <c r="AV41" i="38"/>
  <c r="AW41" i="38"/>
  <c r="AX41" i="38"/>
  <c r="AY41" i="38"/>
  <c r="AZ41" i="38"/>
  <c r="BA41" i="38"/>
  <c r="BB41" i="38"/>
  <c r="BC41" i="38"/>
  <c r="BD41" i="38"/>
  <c r="D42" i="38"/>
  <c r="E42" i="38"/>
  <c r="F42" i="38"/>
  <c r="G42" i="38"/>
  <c r="H42" i="38"/>
  <c r="I42" i="38"/>
  <c r="J42" i="38"/>
  <c r="K42" i="38"/>
  <c r="L42" i="38"/>
  <c r="M42" i="38"/>
  <c r="N42" i="38"/>
  <c r="O42" i="38"/>
  <c r="P42" i="38"/>
  <c r="Q42" i="38"/>
  <c r="R42" i="38"/>
  <c r="S42" i="38"/>
  <c r="T42" i="38"/>
  <c r="U42" i="38"/>
  <c r="V42" i="38"/>
  <c r="W42" i="38"/>
  <c r="X42" i="38"/>
  <c r="Y42" i="38"/>
  <c r="Z42" i="38"/>
  <c r="AA42" i="38"/>
  <c r="AB42" i="38"/>
  <c r="AC42" i="38"/>
  <c r="AD42" i="38"/>
  <c r="AE42" i="38"/>
  <c r="AF42" i="38"/>
  <c r="AG42" i="38"/>
  <c r="AH42" i="38"/>
  <c r="AI42" i="38"/>
  <c r="AJ42" i="38"/>
  <c r="AK42" i="38"/>
  <c r="AL42" i="38"/>
  <c r="AM42" i="38"/>
  <c r="AN42" i="38"/>
  <c r="AO42" i="38"/>
  <c r="AP42" i="38"/>
  <c r="AQ42" i="38"/>
  <c r="AR42" i="38"/>
  <c r="AS42" i="38"/>
  <c r="AT42" i="38"/>
  <c r="AU42" i="38"/>
  <c r="AV42" i="38"/>
  <c r="AW42" i="38"/>
  <c r="AX42" i="38"/>
  <c r="AY42" i="38"/>
  <c r="AZ42" i="38"/>
  <c r="BA42" i="38"/>
  <c r="BB42" i="38"/>
  <c r="BC42" i="38"/>
  <c r="BD42" i="38"/>
  <c r="D43" i="38"/>
  <c r="E43" i="38"/>
  <c r="F43" i="38"/>
  <c r="G43" i="38"/>
  <c r="H43" i="38"/>
  <c r="I43" i="38"/>
  <c r="J43" i="38"/>
  <c r="K43" i="38"/>
  <c r="L43" i="38"/>
  <c r="M43" i="38"/>
  <c r="N43" i="38"/>
  <c r="O43" i="38"/>
  <c r="P43" i="38"/>
  <c r="Q43" i="38"/>
  <c r="R43" i="38"/>
  <c r="S43" i="38"/>
  <c r="T43" i="38"/>
  <c r="U43" i="38"/>
  <c r="V43" i="38"/>
  <c r="W43" i="38"/>
  <c r="X43" i="38"/>
  <c r="Y43" i="38"/>
  <c r="Z43" i="38"/>
  <c r="AA43" i="38"/>
  <c r="AB43" i="38"/>
  <c r="AC43" i="38"/>
  <c r="AD43" i="38"/>
  <c r="AE43" i="38"/>
  <c r="AF43" i="38"/>
  <c r="AG43" i="38"/>
  <c r="AH43" i="38"/>
  <c r="AI43" i="38"/>
  <c r="AJ43" i="38"/>
  <c r="AK43" i="38"/>
  <c r="AL43" i="38"/>
  <c r="AM43" i="38"/>
  <c r="AN43" i="38"/>
  <c r="AO43" i="38"/>
  <c r="AP43" i="38"/>
  <c r="AQ43" i="38"/>
  <c r="AR43" i="38"/>
  <c r="AS43" i="38"/>
  <c r="AT43" i="38"/>
  <c r="AU43" i="38"/>
  <c r="AV43" i="38"/>
  <c r="AW43" i="38"/>
  <c r="AX43" i="38"/>
  <c r="AY43" i="38"/>
  <c r="AZ43" i="38"/>
  <c r="BA43" i="38"/>
  <c r="BB43" i="38"/>
  <c r="BC43" i="38"/>
  <c r="BD43" i="38"/>
  <c r="D44" i="38"/>
  <c r="E44" i="38"/>
  <c r="F44" i="38"/>
  <c r="G44" i="38"/>
  <c r="H44" i="38"/>
  <c r="I44" i="38"/>
  <c r="J44" i="38"/>
  <c r="K44" i="38"/>
  <c r="L44" i="38"/>
  <c r="M44" i="38"/>
  <c r="N44" i="38"/>
  <c r="O44" i="38"/>
  <c r="P44" i="38"/>
  <c r="Q44" i="38"/>
  <c r="R44" i="38"/>
  <c r="S44" i="38"/>
  <c r="T44" i="38"/>
  <c r="U44" i="38"/>
  <c r="V44" i="38"/>
  <c r="W44" i="38"/>
  <c r="X44" i="38"/>
  <c r="Y44" i="38"/>
  <c r="Z44" i="38"/>
  <c r="AA44" i="38"/>
  <c r="AB44" i="38"/>
  <c r="AC44" i="38"/>
  <c r="AD44" i="38"/>
  <c r="AE44" i="38"/>
  <c r="AF44" i="38"/>
  <c r="AG44" i="38"/>
  <c r="AH44" i="38"/>
  <c r="AI44" i="38"/>
  <c r="AJ44" i="38"/>
  <c r="AK44" i="38"/>
  <c r="AL44" i="38"/>
  <c r="AM44" i="38"/>
  <c r="AN44" i="38"/>
  <c r="AO44" i="38"/>
  <c r="AP44" i="38"/>
  <c r="AQ44" i="38"/>
  <c r="AR44" i="38"/>
  <c r="AS44" i="38"/>
  <c r="AT44" i="38"/>
  <c r="AU44" i="38"/>
  <c r="AV44" i="38"/>
  <c r="AW44" i="38"/>
  <c r="AX44" i="38"/>
  <c r="AY44" i="38"/>
  <c r="AZ44" i="38"/>
  <c r="BA44" i="38"/>
  <c r="BB44" i="38"/>
  <c r="BC44" i="38"/>
  <c r="BD44" i="38"/>
  <c r="D45" i="38"/>
  <c r="E45" i="38"/>
  <c r="F45" i="38"/>
  <c r="G45" i="38"/>
  <c r="H45" i="38"/>
  <c r="I45" i="38"/>
  <c r="J45" i="38"/>
  <c r="K45" i="38"/>
  <c r="L45" i="38"/>
  <c r="M45" i="38"/>
  <c r="N45" i="38"/>
  <c r="O45" i="38"/>
  <c r="P45" i="38"/>
  <c r="Q45" i="38"/>
  <c r="R45" i="38"/>
  <c r="S45" i="38"/>
  <c r="T45" i="38"/>
  <c r="U45" i="38"/>
  <c r="V45" i="38"/>
  <c r="W45" i="38"/>
  <c r="X45" i="38"/>
  <c r="Y45" i="38"/>
  <c r="Z45" i="38"/>
  <c r="AA45" i="38"/>
  <c r="AB45" i="38"/>
  <c r="AC45" i="38"/>
  <c r="AD45" i="38"/>
  <c r="AE45" i="38"/>
  <c r="AF45" i="38"/>
  <c r="AG45" i="38"/>
  <c r="AH45" i="38"/>
  <c r="AI45" i="38"/>
  <c r="AJ45" i="38"/>
  <c r="AK45" i="38"/>
  <c r="AL45" i="38"/>
  <c r="AM45" i="38"/>
  <c r="AN45" i="38"/>
  <c r="AO45" i="38"/>
  <c r="AP45" i="38"/>
  <c r="AQ45" i="38"/>
  <c r="AR45" i="38"/>
  <c r="AS45" i="38"/>
  <c r="AT45" i="38"/>
  <c r="AU45" i="38"/>
  <c r="AV45" i="38"/>
  <c r="AW45" i="38"/>
  <c r="AX45" i="38"/>
  <c r="AY45" i="38"/>
  <c r="AZ45" i="38"/>
  <c r="BA45" i="38"/>
  <c r="BB45" i="38"/>
  <c r="BC45" i="38"/>
  <c r="BD45" i="38"/>
  <c r="D46" i="38"/>
  <c r="BF46" i="38" s="1"/>
  <c r="E46" i="38"/>
  <c r="F46" i="38"/>
  <c r="G46" i="38"/>
  <c r="H46" i="38"/>
  <c r="I46" i="38"/>
  <c r="J46" i="38"/>
  <c r="K46" i="38"/>
  <c r="L46" i="38"/>
  <c r="M46" i="38"/>
  <c r="N46" i="38"/>
  <c r="O46" i="38"/>
  <c r="P46" i="38"/>
  <c r="Q46" i="38"/>
  <c r="R46" i="38"/>
  <c r="S46" i="38"/>
  <c r="T46" i="38"/>
  <c r="U46" i="38"/>
  <c r="V46" i="38"/>
  <c r="W46" i="38"/>
  <c r="X46" i="38"/>
  <c r="Y46" i="38"/>
  <c r="Z46" i="38"/>
  <c r="AA46" i="38"/>
  <c r="AB46" i="38"/>
  <c r="AC46" i="38"/>
  <c r="AD46" i="38"/>
  <c r="AE46" i="38"/>
  <c r="AF46" i="38"/>
  <c r="AG46" i="38"/>
  <c r="AH46" i="38"/>
  <c r="AI46" i="38"/>
  <c r="AJ46" i="38"/>
  <c r="AK46" i="38"/>
  <c r="AL46" i="38"/>
  <c r="AM46" i="38"/>
  <c r="AN46" i="38"/>
  <c r="AO46" i="38"/>
  <c r="AP46" i="38"/>
  <c r="AQ46" i="38"/>
  <c r="AR46" i="38"/>
  <c r="AS46" i="38"/>
  <c r="AT46" i="38"/>
  <c r="AU46" i="38"/>
  <c r="AV46" i="38"/>
  <c r="AW46" i="38"/>
  <c r="AX46" i="38"/>
  <c r="AY46" i="38"/>
  <c r="AZ46" i="38"/>
  <c r="BA46" i="38"/>
  <c r="BB46" i="38"/>
  <c r="BC46" i="38"/>
  <c r="BD46" i="38"/>
  <c r="D47" i="38"/>
  <c r="E47" i="38"/>
  <c r="F47" i="38"/>
  <c r="G47" i="38"/>
  <c r="H47" i="38"/>
  <c r="I47" i="38"/>
  <c r="J47" i="38"/>
  <c r="K47" i="38"/>
  <c r="L47" i="38"/>
  <c r="M47" i="38"/>
  <c r="N47" i="38"/>
  <c r="O47" i="38"/>
  <c r="P47" i="38"/>
  <c r="Q47" i="38"/>
  <c r="R47" i="38"/>
  <c r="S47" i="38"/>
  <c r="T47" i="38"/>
  <c r="U47" i="38"/>
  <c r="V47" i="38"/>
  <c r="W47" i="38"/>
  <c r="X47" i="38"/>
  <c r="Y47" i="38"/>
  <c r="Z47" i="38"/>
  <c r="AA47" i="38"/>
  <c r="AB47" i="38"/>
  <c r="AC47" i="38"/>
  <c r="AD47" i="38"/>
  <c r="AE47" i="38"/>
  <c r="AF47" i="38"/>
  <c r="AG47" i="38"/>
  <c r="AH47" i="38"/>
  <c r="AI47" i="38"/>
  <c r="AJ47" i="38"/>
  <c r="AK47" i="38"/>
  <c r="AL47" i="38"/>
  <c r="AM47" i="38"/>
  <c r="AN47" i="38"/>
  <c r="AO47" i="38"/>
  <c r="AP47" i="38"/>
  <c r="AQ47" i="38"/>
  <c r="AR47" i="38"/>
  <c r="AS47" i="38"/>
  <c r="AT47" i="38"/>
  <c r="AU47" i="38"/>
  <c r="AV47" i="38"/>
  <c r="AW47" i="38"/>
  <c r="AX47" i="38"/>
  <c r="AY47" i="38"/>
  <c r="AZ47" i="38"/>
  <c r="BA47" i="38"/>
  <c r="BB47" i="38"/>
  <c r="BC47" i="38"/>
  <c r="BD47" i="38"/>
  <c r="D48" i="38"/>
  <c r="E48" i="38"/>
  <c r="F48" i="38"/>
  <c r="G48" i="38"/>
  <c r="H48" i="38"/>
  <c r="I48" i="38"/>
  <c r="J48" i="38"/>
  <c r="K48" i="38"/>
  <c r="L48" i="38"/>
  <c r="M48" i="38"/>
  <c r="N48" i="38"/>
  <c r="O48" i="38"/>
  <c r="P48" i="38"/>
  <c r="Q48" i="38"/>
  <c r="R48" i="38"/>
  <c r="S48" i="38"/>
  <c r="T48" i="38"/>
  <c r="U48" i="38"/>
  <c r="V48" i="38"/>
  <c r="W48" i="38"/>
  <c r="X48" i="38"/>
  <c r="Y48" i="38"/>
  <c r="Z48" i="38"/>
  <c r="AA48" i="38"/>
  <c r="AB48" i="38"/>
  <c r="AC48" i="38"/>
  <c r="AD48" i="38"/>
  <c r="AE48" i="38"/>
  <c r="AF48" i="38"/>
  <c r="AG48" i="38"/>
  <c r="AH48" i="38"/>
  <c r="AI48" i="38"/>
  <c r="AJ48" i="38"/>
  <c r="AK48" i="38"/>
  <c r="AL48" i="38"/>
  <c r="AM48" i="38"/>
  <c r="AN48" i="38"/>
  <c r="AO48" i="38"/>
  <c r="AP48" i="38"/>
  <c r="AQ48" i="38"/>
  <c r="AR48" i="38"/>
  <c r="AS48" i="38"/>
  <c r="AT48" i="38"/>
  <c r="AU48" i="38"/>
  <c r="AV48" i="38"/>
  <c r="AW48" i="38"/>
  <c r="AX48" i="38"/>
  <c r="AY48" i="38"/>
  <c r="AZ48" i="38"/>
  <c r="BA48" i="38"/>
  <c r="BB48" i="38"/>
  <c r="BC48" i="38"/>
  <c r="BD48" i="38"/>
  <c r="D49" i="38"/>
  <c r="E49" i="38"/>
  <c r="F49" i="38"/>
  <c r="G49" i="38"/>
  <c r="H49" i="38"/>
  <c r="I49" i="38"/>
  <c r="J49" i="38"/>
  <c r="K49" i="38"/>
  <c r="L49" i="38"/>
  <c r="M49" i="38"/>
  <c r="N49" i="38"/>
  <c r="O49" i="38"/>
  <c r="P49" i="38"/>
  <c r="Q49" i="38"/>
  <c r="R49" i="38"/>
  <c r="S49" i="38"/>
  <c r="T49" i="38"/>
  <c r="U49" i="38"/>
  <c r="V49" i="38"/>
  <c r="W49" i="38"/>
  <c r="X49" i="38"/>
  <c r="Y49" i="38"/>
  <c r="Z49" i="38"/>
  <c r="AA49" i="38"/>
  <c r="AB49" i="38"/>
  <c r="AC49" i="38"/>
  <c r="AD49" i="38"/>
  <c r="AE49" i="38"/>
  <c r="AF49" i="38"/>
  <c r="AG49" i="38"/>
  <c r="AH49" i="38"/>
  <c r="AI49" i="38"/>
  <c r="AJ49" i="38"/>
  <c r="AK49" i="38"/>
  <c r="AL49" i="38"/>
  <c r="AM49" i="38"/>
  <c r="AN49" i="38"/>
  <c r="AO49" i="38"/>
  <c r="AP49" i="38"/>
  <c r="AQ49" i="38"/>
  <c r="AR49" i="38"/>
  <c r="AS49" i="38"/>
  <c r="AT49" i="38"/>
  <c r="AU49" i="38"/>
  <c r="AV49" i="38"/>
  <c r="AW49" i="38"/>
  <c r="AX49" i="38"/>
  <c r="AY49" i="38"/>
  <c r="AZ49" i="38"/>
  <c r="BA49" i="38"/>
  <c r="BB49" i="38"/>
  <c r="BC49" i="38"/>
  <c r="BD49" i="38"/>
  <c r="D50" i="38"/>
  <c r="E50" i="38"/>
  <c r="F50" i="38"/>
  <c r="G50" i="38"/>
  <c r="H50" i="38"/>
  <c r="I50" i="38"/>
  <c r="J50" i="38"/>
  <c r="K50" i="38"/>
  <c r="L50" i="38"/>
  <c r="M50" i="38"/>
  <c r="N50" i="38"/>
  <c r="O50" i="38"/>
  <c r="P50" i="38"/>
  <c r="Q50" i="38"/>
  <c r="R50" i="38"/>
  <c r="S50" i="38"/>
  <c r="T50" i="38"/>
  <c r="U50" i="38"/>
  <c r="V50" i="38"/>
  <c r="W50" i="38"/>
  <c r="X50" i="38"/>
  <c r="Y50" i="38"/>
  <c r="Z50" i="38"/>
  <c r="AA50" i="38"/>
  <c r="AB50" i="38"/>
  <c r="AC50" i="38"/>
  <c r="AD50" i="38"/>
  <c r="AE50" i="38"/>
  <c r="AF50" i="38"/>
  <c r="AG50" i="38"/>
  <c r="AH50" i="38"/>
  <c r="AI50" i="38"/>
  <c r="AJ50" i="38"/>
  <c r="AK50" i="38"/>
  <c r="AL50" i="38"/>
  <c r="AM50" i="38"/>
  <c r="AN50" i="38"/>
  <c r="AO50" i="38"/>
  <c r="AP50" i="38"/>
  <c r="AQ50" i="38"/>
  <c r="AR50" i="38"/>
  <c r="AS50" i="38"/>
  <c r="AT50" i="38"/>
  <c r="AU50" i="38"/>
  <c r="AV50" i="38"/>
  <c r="AW50" i="38"/>
  <c r="AX50" i="38"/>
  <c r="AY50" i="38"/>
  <c r="AZ50" i="38"/>
  <c r="BA50" i="38"/>
  <c r="BB50" i="38"/>
  <c r="BC50" i="38"/>
  <c r="BD50" i="38"/>
  <c r="D51" i="38"/>
  <c r="E51" i="38"/>
  <c r="F51" i="38"/>
  <c r="G51" i="38"/>
  <c r="H51" i="38"/>
  <c r="I51" i="38"/>
  <c r="J51" i="38"/>
  <c r="K51" i="38"/>
  <c r="L51" i="38"/>
  <c r="M51" i="38"/>
  <c r="N51" i="38"/>
  <c r="O51" i="38"/>
  <c r="P51" i="38"/>
  <c r="Q51" i="38"/>
  <c r="R51" i="38"/>
  <c r="S51" i="38"/>
  <c r="T51" i="38"/>
  <c r="U51" i="38"/>
  <c r="V51" i="38"/>
  <c r="W51" i="38"/>
  <c r="X51" i="38"/>
  <c r="Y51" i="38"/>
  <c r="Z51" i="38"/>
  <c r="AA51" i="38"/>
  <c r="AB51" i="38"/>
  <c r="AC51" i="38"/>
  <c r="AD51" i="38"/>
  <c r="AE51" i="38"/>
  <c r="AF51" i="38"/>
  <c r="AG51" i="38"/>
  <c r="AH51" i="38"/>
  <c r="AI51" i="38"/>
  <c r="AJ51" i="38"/>
  <c r="AK51" i="38"/>
  <c r="AL51" i="38"/>
  <c r="AM51" i="38"/>
  <c r="AN51" i="38"/>
  <c r="AO51" i="38"/>
  <c r="AP51" i="38"/>
  <c r="AQ51" i="38"/>
  <c r="AR51" i="38"/>
  <c r="AS51" i="38"/>
  <c r="AT51" i="38"/>
  <c r="AU51" i="38"/>
  <c r="AV51" i="38"/>
  <c r="AW51" i="38"/>
  <c r="AX51" i="38"/>
  <c r="AY51" i="38"/>
  <c r="AZ51" i="38"/>
  <c r="BA51" i="38"/>
  <c r="BB51" i="38"/>
  <c r="BC51" i="38"/>
  <c r="BD51" i="38"/>
  <c r="D52" i="38"/>
  <c r="E52" i="38"/>
  <c r="F52" i="38"/>
  <c r="G52" i="38"/>
  <c r="H52" i="38"/>
  <c r="I52" i="38"/>
  <c r="J52" i="38"/>
  <c r="K52" i="38"/>
  <c r="L52" i="38"/>
  <c r="M52" i="38"/>
  <c r="N52" i="38"/>
  <c r="O52" i="38"/>
  <c r="P52" i="38"/>
  <c r="Q52" i="38"/>
  <c r="R52" i="38"/>
  <c r="S52" i="38"/>
  <c r="T52" i="38"/>
  <c r="U52" i="38"/>
  <c r="V52" i="38"/>
  <c r="W52" i="38"/>
  <c r="X52" i="38"/>
  <c r="Y52" i="38"/>
  <c r="Z52" i="38"/>
  <c r="AA52" i="38"/>
  <c r="AB52" i="38"/>
  <c r="AC52" i="38"/>
  <c r="AD52" i="38"/>
  <c r="AE52" i="38"/>
  <c r="AF52" i="38"/>
  <c r="AG52" i="38"/>
  <c r="AH52" i="38"/>
  <c r="AI52" i="38"/>
  <c r="AJ52" i="38"/>
  <c r="AK52" i="38"/>
  <c r="AL52" i="38"/>
  <c r="AM52" i="38"/>
  <c r="AN52" i="38"/>
  <c r="AO52" i="38"/>
  <c r="AP52" i="38"/>
  <c r="AQ52" i="38"/>
  <c r="AR52" i="38"/>
  <c r="AS52" i="38"/>
  <c r="AT52" i="38"/>
  <c r="AU52" i="38"/>
  <c r="AV52" i="38"/>
  <c r="AW52" i="38"/>
  <c r="AX52" i="38"/>
  <c r="AY52" i="38"/>
  <c r="AZ52" i="38"/>
  <c r="BA52" i="38"/>
  <c r="BB52" i="38"/>
  <c r="BC52" i="38"/>
  <c r="BD52" i="38"/>
  <c r="D53" i="38"/>
  <c r="E53" i="38"/>
  <c r="F53" i="38"/>
  <c r="G53" i="38"/>
  <c r="H53" i="38"/>
  <c r="I53" i="38"/>
  <c r="J53" i="38"/>
  <c r="K53" i="38"/>
  <c r="L53" i="38"/>
  <c r="M53" i="38"/>
  <c r="N53" i="38"/>
  <c r="O53" i="38"/>
  <c r="P53" i="38"/>
  <c r="Q53" i="38"/>
  <c r="R53" i="38"/>
  <c r="S53" i="38"/>
  <c r="T53" i="38"/>
  <c r="U53" i="38"/>
  <c r="V53" i="38"/>
  <c r="W53" i="38"/>
  <c r="X53" i="38"/>
  <c r="Y53" i="38"/>
  <c r="Z53" i="38"/>
  <c r="AA53" i="38"/>
  <c r="AB53" i="38"/>
  <c r="AC53" i="38"/>
  <c r="AD53" i="38"/>
  <c r="AE53" i="38"/>
  <c r="AF53" i="38"/>
  <c r="AG53" i="38"/>
  <c r="AH53" i="38"/>
  <c r="AI53" i="38"/>
  <c r="AJ53" i="38"/>
  <c r="AK53" i="38"/>
  <c r="AL53" i="38"/>
  <c r="AM53" i="38"/>
  <c r="AN53" i="38"/>
  <c r="AO53" i="38"/>
  <c r="AP53" i="38"/>
  <c r="AQ53" i="38"/>
  <c r="AR53" i="38"/>
  <c r="AS53" i="38"/>
  <c r="AT53" i="38"/>
  <c r="AU53" i="38"/>
  <c r="AV53" i="38"/>
  <c r="AW53" i="38"/>
  <c r="AX53" i="38"/>
  <c r="AY53" i="38"/>
  <c r="AZ53" i="38"/>
  <c r="BA53" i="38"/>
  <c r="BB53" i="38"/>
  <c r="BC53" i="38"/>
  <c r="BD53" i="38"/>
  <c r="D54" i="38"/>
  <c r="E54" i="38"/>
  <c r="F54" i="38"/>
  <c r="G54" i="38"/>
  <c r="H54" i="38"/>
  <c r="I54" i="38"/>
  <c r="J54" i="38"/>
  <c r="K54" i="38"/>
  <c r="L54" i="38"/>
  <c r="M54" i="38"/>
  <c r="N54" i="38"/>
  <c r="O54" i="38"/>
  <c r="P54" i="38"/>
  <c r="Q54" i="38"/>
  <c r="R54" i="38"/>
  <c r="S54" i="38"/>
  <c r="T54" i="38"/>
  <c r="U54" i="38"/>
  <c r="V54" i="38"/>
  <c r="W54" i="38"/>
  <c r="X54" i="38"/>
  <c r="Y54" i="38"/>
  <c r="Z54" i="38"/>
  <c r="AA54" i="38"/>
  <c r="AB54" i="38"/>
  <c r="AC54" i="38"/>
  <c r="AD54" i="38"/>
  <c r="AE54" i="38"/>
  <c r="AF54" i="38"/>
  <c r="AG54" i="38"/>
  <c r="AH54" i="38"/>
  <c r="AI54" i="38"/>
  <c r="AJ54" i="38"/>
  <c r="AK54" i="38"/>
  <c r="AL54" i="38"/>
  <c r="AM54" i="38"/>
  <c r="AN54" i="38"/>
  <c r="AO54" i="38"/>
  <c r="AP54" i="38"/>
  <c r="AQ54" i="38"/>
  <c r="AR54" i="38"/>
  <c r="AS54" i="38"/>
  <c r="AT54" i="38"/>
  <c r="AU54" i="38"/>
  <c r="AV54" i="38"/>
  <c r="AW54" i="38"/>
  <c r="AX54" i="38"/>
  <c r="AY54" i="38"/>
  <c r="AZ54" i="38"/>
  <c r="BA54" i="38"/>
  <c r="BB54" i="38"/>
  <c r="BC54" i="38"/>
  <c r="BD54" i="38"/>
  <c r="D55" i="38"/>
  <c r="E55" i="38"/>
  <c r="F55" i="38"/>
  <c r="G55" i="38"/>
  <c r="H55" i="38"/>
  <c r="I55" i="38"/>
  <c r="J55" i="38"/>
  <c r="K55" i="38"/>
  <c r="L55" i="38"/>
  <c r="M55" i="38"/>
  <c r="N55" i="38"/>
  <c r="O55" i="38"/>
  <c r="P55" i="38"/>
  <c r="Q55" i="38"/>
  <c r="R55" i="38"/>
  <c r="S55" i="38"/>
  <c r="T55" i="38"/>
  <c r="U55" i="38"/>
  <c r="V55" i="38"/>
  <c r="W55" i="38"/>
  <c r="X55" i="38"/>
  <c r="Y55" i="38"/>
  <c r="Z55" i="38"/>
  <c r="AA55" i="38"/>
  <c r="AB55" i="38"/>
  <c r="AC55" i="38"/>
  <c r="AD55" i="38"/>
  <c r="AE55" i="38"/>
  <c r="AF55" i="38"/>
  <c r="AG55" i="38"/>
  <c r="AH55" i="38"/>
  <c r="AI55" i="38"/>
  <c r="AJ55" i="38"/>
  <c r="AK55" i="38"/>
  <c r="AL55" i="38"/>
  <c r="AM55" i="38"/>
  <c r="AN55" i="38"/>
  <c r="AO55" i="38"/>
  <c r="AP55" i="38"/>
  <c r="AQ55" i="38"/>
  <c r="AR55" i="38"/>
  <c r="AS55" i="38"/>
  <c r="AT55" i="38"/>
  <c r="AU55" i="38"/>
  <c r="AV55" i="38"/>
  <c r="AW55" i="38"/>
  <c r="AX55" i="38"/>
  <c r="AY55" i="38"/>
  <c r="AZ55" i="38"/>
  <c r="BA55" i="38"/>
  <c r="BB55" i="38"/>
  <c r="BC55" i="38"/>
  <c r="BD55" i="38"/>
  <c r="D56" i="38"/>
  <c r="E56" i="38"/>
  <c r="F56" i="38"/>
  <c r="G56" i="38"/>
  <c r="H56" i="38"/>
  <c r="I56" i="38"/>
  <c r="J56" i="38"/>
  <c r="K56" i="38"/>
  <c r="L56" i="38"/>
  <c r="M56" i="38"/>
  <c r="N56" i="38"/>
  <c r="O56" i="38"/>
  <c r="P56" i="38"/>
  <c r="Q56" i="38"/>
  <c r="R56" i="38"/>
  <c r="S56" i="38"/>
  <c r="T56" i="38"/>
  <c r="U56" i="38"/>
  <c r="V56" i="38"/>
  <c r="W56" i="38"/>
  <c r="X56" i="38"/>
  <c r="Y56" i="38"/>
  <c r="Z56" i="38"/>
  <c r="AA56" i="38"/>
  <c r="AB56" i="38"/>
  <c r="AC56" i="38"/>
  <c r="AD56" i="38"/>
  <c r="AE56" i="38"/>
  <c r="AF56" i="38"/>
  <c r="AG56" i="38"/>
  <c r="AH56" i="38"/>
  <c r="AI56" i="38"/>
  <c r="AJ56" i="38"/>
  <c r="AK56" i="38"/>
  <c r="AL56" i="38"/>
  <c r="AM56" i="38"/>
  <c r="AN56" i="38"/>
  <c r="AO56" i="38"/>
  <c r="AP56" i="38"/>
  <c r="AQ56" i="38"/>
  <c r="AR56" i="38"/>
  <c r="AS56" i="38"/>
  <c r="AT56" i="38"/>
  <c r="AU56" i="38"/>
  <c r="AV56" i="38"/>
  <c r="AW56" i="38"/>
  <c r="AX56" i="38"/>
  <c r="AY56" i="38"/>
  <c r="AZ56" i="38"/>
  <c r="BA56" i="38"/>
  <c r="BB56" i="38"/>
  <c r="BC56" i="38"/>
  <c r="BD56" i="38"/>
  <c r="D57" i="38"/>
  <c r="E57" i="38"/>
  <c r="F57" i="38"/>
  <c r="G57" i="38"/>
  <c r="H57" i="38"/>
  <c r="I57" i="38"/>
  <c r="J57" i="38"/>
  <c r="K57" i="38"/>
  <c r="L57" i="38"/>
  <c r="M57" i="38"/>
  <c r="N57" i="38"/>
  <c r="O57" i="38"/>
  <c r="P57" i="38"/>
  <c r="Q57" i="38"/>
  <c r="R57" i="38"/>
  <c r="S57" i="38"/>
  <c r="T57" i="38"/>
  <c r="U57" i="38"/>
  <c r="V57" i="38"/>
  <c r="W57" i="38"/>
  <c r="X57" i="38"/>
  <c r="Y57" i="38"/>
  <c r="Z57" i="38"/>
  <c r="AA57" i="38"/>
  <c r="AB57" i="38"/>
  <c r="AC57" i="38"/>
  <c r="AD57" i="38"/>
  <c r="AE57" i="38"/>
  <c r="AF57" i="38"/>
  <c r="AG57" i="38"/>
  <c r="AH57" i="38"/>
  <c r="AI57" i="38"/>
  <c r="AJ57" i="38"/>
  <c r="AK57" i="38"/>
  <c r="AL57" i="38"/>
  <c r="AM57" i="38"/>
  <c r="AN57" i="38"/>
  <c r="AO57" i="38"/>
  <c r="AP57" i="38"/>
  <c r="AQ57" i="38"/>
  <c r="AR57" i="38"/>
  <c r="AS57" i="38"/>
  <c r="AT57" i="38"/>
  <c r="AU57" i="38"/>
  <c r="AV57" i="38"/>
  <c r="AW57" i="38"/>
  <c r="AX57" i="38"/>
  <c r="AY57" i="38"/>
  <c r="AZ57" i="38"/>
  <c r="BA57" i="38"/>
  <c r="BB57" i="38"/>
  <c r="BC57" i="38"/>
  <c r="BD57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AL58" i="38"/>
  <c r="AM58" i="38"/>
  <c r="AN58" i="38"/>
  <c r="AO58" i="38"/>
  <c r="AP58" i="38"/>
  <c r="AQ58" i="38"/>
  <c r="AR58" i="38"/>
  <c r="AS58" i="38"/>
  <c r="AT58" i="38"/>
  <c r="AU58" i="38"/>
  <c r="AV58" i="38"/>
  <c r="AW58" i="38"/>
  <c r="AX58" i="38"/>
  <c r="AY58" i="38"/>
  <c r="AZ58" i="38"/>
  <c r="BA58" i="38"/>
  <c r="BB58" i="38"/>
  <c r="BC58" i="38"/>
  <c r="BD58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9" i="38"/>
  <c r="BF59" i="39"/>
  <c r="BE59" i="39"/>
  <c r="BF58" i="39"/>
  <c r="BE58" i="39"/>
  <c r="BF57" i="39"/>
  <c r="BE57" i="39"/>
  <c r="BF56" i="39"/>
  <c r="BE56" i="39"/>
  <c r="BF55" i="39"/>
  <c r="BE55" i="39"/>
  <c r="BF54" i="39"/>
  <c r="BE54" i="39"/>
  <c r="BF53" i="39"/>
  <c r="BE53" i="39"/>
  <c r="BF52" i="39"/>
  <c r="BE52" i="39"/>
  <c r="BF51" i="39"/>
  <c r="BE51" i="39"/>
  <c r="BF50" i="39"/>
  <c r="BE50" i="39"/>
  <c r="BF49" i="39"/>
  <c r="BE49" i="39"/>
  <c r="BF48" i="39"/>
  <c r="BE48" i="39"/>
  <c r="BF47" i="39"/>
  <c r="BE47" i="39"/>
  <c r="BF46" i="39"/>
  <c r="BE46" i="39"/>
  <c r="BF45" i="39"/>
  <c r="BE45" i="39"/>
  <c r="BF44" i="39"/>
  <c r="BE44" i="39"/>
  <c r="BF43" i="39"/>
  <c r="BE43" i="39"/>
  <c r="BF42" i="39"/>
  <c r="BE42" i="39"/>
  <c r="BF41" i="39"/>
  <c r="BE41" i="39"/>
  <c r="BF40" i="39"/>
  <c r="BE40" i="39"/>
  <c r="BF39" i="39"/>
  <c r="BE39" i="39"/>
  <c r="BF38" i="39"/>
  <c r="BE38" i="39"/>
  <c r="BF37" i="39"/>
  <c r="BE37" i="39"/>
  <c r="BF36" i="39"/>
  <c r="BE36" i="39"/>
  <c r="BF35" i="39"/>
  <c r="BE35" i="39"/>
  <c r="BF34" i="39"/>
  <c r="BE34" i="39"/>
  <c r="BF33" i="39"/>
  <c r="BE33" i="39"/>
  <c r="BF32" i="39"/>
  <c r="BE32" i="39"/>
  <c r="BF31" i="39"/>
  <c r="BE31" i="39"/>
  <c r="BF30" i="39"/>
  <c r="BE30" i="39"/>
  <c r="BF29" i="39"/>
  <c r="BE29" i="39"/>
  <c r="BF28" i="39"/>
  <c r="BE28" i="39"/>
  <c r="BF27" i="39"/>
  <c r="BE27" i="39"/>
  <c r="BF26" i="39"/>
  <c r="BE26" i="39"/>
  <c r="BF25" i="39"/>
  <c r="BE25" i="39"/>
  <c r="BF24" i="39"/>
  <c r="BE24" i="39"/>
  <c r="BF23" i="39"/>
  <c r="BE23" i="39"/>
  <c r="BF22" i="39"/>
  <c r="BE22" i="39"/>
  <c r="BF21" i="39"/>
  <c r="BE21" i="39"/>
  <c r="BF20" i="39"/>
  <c r="BE20" i="39"/>
  <c r="BF19" i="39"/>
  <c r="BE19" i="39"/>
  <c r="BF18" i="39"/>
  <c r="BE18" i="39"/>
  <c r="BF17" i="39"/>
  <c r="BE17" i="39"/>
  <c r="BF16" i="39"/>
  <c r="BE16" i="39"/>
  <c r="BF15" i="39"/>
  <c r="BE15" i="39"/>
  <c r="BF14" i="39"/>
  <c r="BE14" i="39"/>
  <c r="BF13" i="39"/>
  <c r="BE13" i="39"/>
  <c r="BF12" i="39"/>
  <c r="BE12" i="39"/>
  <c r="BF11" i="39"/>
  <c r="BE11" i="39"/>
  <c r="BF10" i="39"/>
  <c r="BE10" i="39"/>
  <c r="BF9" i="39"/>
  <c r="BE9" i="39"/>
  <c r="A1" i="39"/>
  <c r="BE59" i="38"/>
  <c r="BF59" i="38"/>
  <c r="AV9" i="20"/>
  <c r="AV10" i="20"/>
  <c r="AV11" i="20"/>
  <c r="AV12" i="20"/>
  <c r="AV13" i="20"/>
  <c r="AV14" i="20"/>
  <c r="AV15" i="20"/>
  <c r="AV16" i="20"/>
  <c r="AV17" i="20"/>
  <c r="AV18" i="20"/>
  <c r="AV19" i="20"/>
  <c r="AV20" i="20"/>
  <c r="AV21" i="20"/>
  <c r="AV22" i="20"/>
  <c r="AV23" i="20"/>
  <c r="AV24" i="20"/>
  <c r="AV25" i="20"/>
  <c r="AV26" i="20"/>
  <c r="AV27" i="20"/>
  <c r="AV28" i="20"/>
  <c r="AV29" i="20"/>
  <c r="AV30" i="20"/>
  <c r="AV31" i="20"/>
  <c r="AV32" i="20"/>
  <c r="AV33" i="20"/>
  <c r="AV34" i="20"/>
  <c r="AV35" i="20"/>
  <c r="AV36" i="20"/>
  <c r="AV37" i="20"/>
  <c r="AV38" i="20"/>
  <c r="AV39" i="20"/>
  <c r="AV40" i="20"/>
  <c r="AV41" i="20"/>
  <c r="AV42" i="20"/>
  <c r="AV43" i="20"/>
  <c r="AV44" i="20"/>
  <c r="AV45" i="20"/>
  <c r="AV46" i="20"/>
  <c r="AV47" i="20"/>
  <c r="AV48" i="20"/>
  <c r="AV49" i="20"/>
  <c r="AV50" i="20"/>
  <c r="AW9" i="20"/>
  <c r="AW10" i="20"/>
  <c r="AW11" i="20"/>
  <c r="AW12" i="20"/>
  <c r="AW13" i="20"/>
  <c r="AW14" i="20"/>
  <c r="AW15" i="20"/>
  <c r="AW16" i="20"/>
  <c r="AW17" i="20"/>
  <c r="AW18" i="20"/>
  <c r="AW19" i="20"/>
  <c r="AW20" i="20"/>
  <c r="AW21" i="20"/>
  <c r="AW22" i="20"/>
  <c r="AW23" i="20"/>
  <c r="AW24" i="20"/>
  <c r="AW25" i="20"/>
  <c r="AW26" i="20"/>
  <c r="AW27" i="20"/>
  <c r="AW28" i="20"/>
  <c r="AW29" i="20"/>
  <c r="AW30" i="20"/>
  <c r="AW31" i="20"/>
  <c r="AW32" i="20"/>
  <c r="AW33" i="20"/>
  <c r="AW34" i="20"/>
  <c r="AW35" i="20"/>
  <c r="AW36" i="20"/>
  <c r="AW37" i="20"/>
  <c r="AW38" i="20"/>
  <c r="AW39" i="20"/>
  <c r="AW40" i="20"/>
  <c r="AW41" i="20"/>
  <c r="AW42" i="20"/>
  <c r="AW43" i="20"/>
  <c r="AW44" i="20"/>
  <c r="AW45" i="20"/>
  <c r="AW46" i="20"/>
  <c r="AW47" i="20"/>
  <c r="AW48" i="20"/>
  <c r="AW49" i="20"/>
  <c r="AW50" i="20"/>
  <c r="A1" i="38"/>
  <c r="E205" i="33"/>
  <c r="E204" i="33"/>
  <c r="E203" i="33"/>
  <c r="E202" i="33"/>
  <c r="E201" i="33"/>
  <c r="E200" i="33"/>
  <c r="E199" i="33"/>
  <c r="E198" i="33"/>
  <c r="E197" i="33"/>
  <c r="E196" i="33"/>
  <c r="E195" i="33"/>
  <c r="E194" i="33"/>
  <c r="E193" i="33"/>
  <c r="E192" i="33"/>
  <c r="E191" i="33"/>
  <c r="E190" i="33"/>
  <c r="E189" i="33"/>
  <c r="E188" i="33"/>
  <c r="E187" i="33"/>
  <c r="E186" i="33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9" i="33"/>
  <c r="E168" i="33"/>
  <c r="E167" i="33"/>
  <c r="E166" i="33"/>
  <c r="E165" i="33"/>
  <c r="E164" i="33"/>
  <c r="E163" i="33"/>
  <c r="E162" i="33"/>
  <c r="E161" i="33"/>
  <c r="E160" i="33"/>
  <c r="E159" i="33"/>
  <c r="E158" i="33"/>
  <c r="E157" i="33"/>
  <c r="E156" i="33"/>
  <c r="E155" i="33"/>
  <c r="E154" i="33"/>
  <c r="E153" i="33"/>
  <c r="E152" i="33"/>
  <c r="E151" i="33"/>
  <c r="E150" i="33"/>
  <c r="E149" i="33"/>
  <c r="E148" i="33"/>
  <c r="E147" i="33"/>
  <c r="E146" i="33"/>
  <c r="E145" i="33"/>
  <c r="E144" i="33"/>
  <c r="E143" i="33"/>
  <c r="E142" i="33"/>
  <c r="E141" i="33"/>
  <c r="E140" i="33"/>
  <c r="E139" i="33"/>
  <c r="E138" i="33"/>
  <c r="E137" i="33"/>
  <c r="E136" i="33"/>
  <c r="E135" i="33"/>
  <c r="E134" i="33"/>
  <c r="E133" i="33"/>
  <c r="E132" i="33"/>
  <c r="E131" i="33"/>
  <c r="E130" i="33"/>
  <c r="E129" i="33"/>
  <c r="E128" i="33"/>
  <c r="E127" i="33"/>
  <c r="E126" i="33"/>
  <c r="E125" i="33"/>
  <c r="E124" i="33"/>
  <c r="E123" i="33"/>
  <c r="E122" i="33"/>
  <c r="E121" i="33"/>
  <c r="E120" i="33"/>
  <c r="E119" i="33"/>
  <c r="E118" i="33"/>
  <c r="E117" i="33"/>
  <c r="E116" i="33"/>
  <c r="E115" i="33"/>
  <c r="E114" i="33"/>
  <c r="E113" i="33"/>
  <c r="E112" i="33"/>
  <c r="E111" i="33"/>
  <c r="E110" i="33"/>
  <c r="E109" i="33"/>
  <c r="E108" i="33"/>
  <c r="E107" i="33"/>
  <c r="E106" i="33"/>
  <c r="E105" i="33"/>
  <c r="E104" i="33"/>
  <c r="E103" i="33"/>
  <c r="E102" i="33"/>
  <c r="E101" i="33"/>
  <c r="E100" i="33"/>
  <c r="E99" i="33"/>
  <c r="E98" i="33"/>
  <c r="E97" i="33"/>
  <c r="E96" i="33"/>
  <c r="E95" i="33"/>
  <c r="E94" i="33"/>
  <c r="E93" i="33"/>
  <c r="E92" i="33"/>
  <c r="E91" i="33"/>
  <c r="E90" i="33"/>
  <c r="E89" i="33"/>
  <c r="E88" i="33"/>
  <c r="E87" i="33"/>
  <c r="E86" i="33"/>
  <c r="E85" i="33"/>
  <c r="E84" i="33"/>
  <c r="E83" i="33"/>
  <c r="E82" i="33"/>
  <c r="E81" i="33"/>
  <c r="E80" i="33"/>
  <c r="E79" i="33"/>
  <c r="E78" i="33"/>
  <c r="E77" i="33"/>
  <c r="E76" i="33"/>
  <c r="E75" i="33"/>
  <c r="E74" i="33"/>
  <c r="E73" i="33"/>
  <c r="E72" i="33"/>
  <c r="E71" i="33"/>
  <c r="E70" i="33"/>
  <c r="E69" i="33"/>
  <c r="E68" i="33"/>
  <c r="E67" i="33"/>
  <c r="E66" i="33"/>
  <c r="E65" i="33"/>
  <c r="E64" i="33"/>
  <c r="E63" i="33"/>
  <c r="E62" i="33"/>
  <c r="E61" i="33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BE54" i="38" l="1"/>
  <c r="BF50" i="38"/>
  <c r="BF34" i="38"/>
  <c r="BE14" i="38"/>
  <c r="BF12" i="38"/>
  <c r="B5" i="8" s="1"/>
  <c r="BE50" i="38"/>
  <c r="BF53" i="38"/>
  <c r="BF51" i="38"/>
  <c r="BF37" i="38"/>
  <c r="BE37" i="38"/>
  <c r="BE41" i="38"/>
  <c r="BE23" i="38"/>
  <c r="BE57" i="38"/>
  <c r="BE56" i="38"/>
  <c r="BE47" i="38"/>
  <c r="BE46" i="38"/>
  <c r="BE35" i="38"/>
  <c r="BE32" i="38"/>
  <c r="BE30" i="38"/>
  <c r="BE28" i="38"/>
  <c r="BE19" i="38"/>
  <c r="BE17" i="38"/>
  <c r="BE16" i="38"/>
  <c r="BE15" i="38"/>
  <c r="BE10" i="38"/>
  <c r="BF56" i="38"/>
  <c r="BF55" i="38"/>
  <c r="BE51" i="38"/>
  <c r="BF48" i="38"/>
  <c r="BE38" i="38"/>
  <c r="BE33" i="38"/>
  <c r="BF32" i="38"/>
  <c r="BE29" i="38"/>
  <c r="BF18" i="38"/>
  <c r="D10" i="8" s="1"/>
  <c r="BF16" i="38"/>
  <c r="D8" i="8" s="1"/>
  <c r="BF14" i="38"/>
  <c r="D6" i="8" s="1"/>
  <c r="BE12" i="38"/>
  <c r="BE11" i="38"/>
  <c r="BE55" i="38"/>
  <c r="BF54" i="38"/>
  <c r="BE53" i="38"/>
  <c r="BE52" i="38"/>
  <c r="BF38" i="38"/>
  <c r="BF35" i="38"/>
  <c r="BE34" i="38"/>
  <c r="BF19" i="38"/>
  <c r="B11" i="8" s="1"/>
  <c r="BE18" i="38"/>
  <c r="BE36" i="38"/>
  <c r="BE20" i="38"/>
  <c r="BF57" i="38"/>
  <c r="BF39" i="38"/>
  <c r="BF21" i="38"/>
  <c r="B12" i="8" s="1"/>
  <c r="BE9" i="38"/>
  <c r="BF47" i="38"/>
  <c r="BF9" i="38"/>
  <c r="D2" i="8"/>
  <c r="E2" i="8"/>
  <c r="B2" i="8"/>
  <c r="BE22" i="38"/>
  <c r="BF29" i="38"/>
  <c r="B22" i="8" s="1"/>
  <c r="BE39" i="38"/>
  <c r="BF28" i="38"/>
  <c r="B21" i="8" s="1"/>
  <c r="BF52" i="38"/>
  <c r="BF36" i="38"/>
  <c r="BF20" i="38"/>
  <c r="BF10" i="38"/>
  <c r="BE40" i="38"/>
  <c r="BF11" i="38"/>
  <c r="BE21" i="38"/>
  <c r="BE49" i="38"/>
  <c r="BE31" i="38"/>
  <c r="BE13" i="38"/>
  <c r="BE58" i="38"/>
  <c r="BE45" i="38"/>
  <c r="BE27" i="38"/>
  <c r="BE48" i="38"/>
  <c r="BE26" i="38"/>
  <c r="BF33" i="38"/>
  <c r="BF17" i="38"/>
  <c r="BE44" i="38"/>
  <c r="D7" i="8"/>
  <c r="BE43" i="38"/>
  <c r="BE25" i="38"/>
  <c r="BE42" i="38"/>
  <c r="BE24" i="38"/>
  <c r="D11" i="8"/>
  <c r="E7" i="8"/>
  <c r="E5" i="8"/>
  <c r="BF27" i="38"/>
  <c r="E11" i="8"/>
  <c r="BF43" i="38"/>
  <c r="BF25" i="38"/>
  <c r="E23" i="8"/>
  <c r="D5" i="8"/>
  <c r="BF45" i="38"/>
  <c r="BF44" i="38"/>
  <c r="BF26" i="38"/>
  <c r="BF42" i="38"/>
  <c r="BF24" i="38"/>
  <c r="BF41" i="38"/>
  <c r="BF23" i="38"/>
  <c r="D23" i="8"/>
  <c r="BF58" i="38"/>
  <c r="BF49" i="38"/>
  <c r="BF40" i="38"/>
  <c r="BF31" i="38"/>
  <c r="BF22" i="38"/>
  <c r="BF13" i="38"/>
  <c r="D14" i="35"/>
  <c r="D13" i="35"/>
  <c r="D25" i="8" s="1"/>
  <c r="D12" i="35"/>
  <c r="D24" i="8" s="1"/>
  <c r="D11" i="35"/>
  <c r="D16" i="8" s="1"/>
  <c r="D10" i="35"/>
  <c r="D15" i="8" s="1"/>
  <c r="D9" i="35"/>
  <c r="D14" i="8" s="1"/>
  <c r="D8" i="35"/>
  <c r="D13" i="8" s="1"/>
  <c r="D7" i="35"/>
  <c r="D6" i="35"/>
  <c r="D5" i="35"/>
  <c r="D4" i="8" s="1"/>
  <c r="D4" i="35"/>
  <c r="D3" i="8" s="1"/>
  <c r="C14" i="35"/>
  <c r="C13" i="35"/>
  <c r="B25" i="8" s="1"/>
  <c r="C12" i="35"/>
  <c r="B24" i="8" s="1"/>
  <c r="C11" i="35"/>
  <c r="C10" i="35"/>
  <c r="C9" i="35"/>
  <c r="C8" i="35"/>
  <c r="C7" i="35"/>
  <c r="C6" i="35"/>
  <c r="C5" i="35"/>
  <c r="C4" i="35"/>
  <c r="B15" i="34"/>
  <c r="B14" i="34"/>
  <c r="C13" i="34"/>
  <c r="B13" i="34"/>
  <c r="B12" i="34"/>
  <c r="C12" i="34" s="1"/>
  <c r="B11" i="34"/>
  <c r="C11" i="34" s="1"/>
  <c r="C10" i="34"/>
  <c r="B9" i="34"/>
  <c r="B8" i="34"/>
  <c r="C7" i="34"/>
  <c r="B6" i="34"/>
  <c r="C6" i="34" s="1"/>
  <c r="B5" i="34"/>
  <c r="C5" i="34" s="1"/>
  <c r="B4" i="34"/>
  <c r="C4" i="34" s="1"/>
  <c r="B3" i="34"/>
  <c r="P128" i="31"/>
  <c r="O128" i="31"/>
  <c r="P127" i="31"/>
  <c r="O127" i="31"/>
  <c r="P126" i="31"/>
  <c r="O126" i="31"/>
  <c r="H4" i="34" l="1"/>
  <c r="D21" i="8"/>
  <c r="B10" i="8"/>
  <c r="E10" i="8"/>
  <c r="E12" i="8"/>
  <c r="E6" i="8"/>
  <c r="B6" i="8"/>
  <c r="D12" i="8"/>
  <c r="H12" i="34"/>
  <c r="E8" i="8"/>
  <c r="B8" i="8"/>
  <c r="B4" i="8"/>
  <c r="E9" i="8"/>
  <c r="D9" i="8"/>
  <c r="B9" i="8"/>
  <c r="B26" i="8"/>
  <c r="D26" i="8"/>
  <c r="E26" i="8"/>
  <c r="E21" i="8"/>
  <c r="D22" i="8"/>
  <c r="B3" i="8"/>
  <c r="E22" i="8"/>
  <c r="B14" i="8"/>
  <c r="B13" i="8"/>
  <c r="E19" i="8"/>
  <c r="B19" i="8"/>
  <c r="D19" i="8"/>
  <c r="E18" i="8"/>
  <c r="B18" i="8"/>
  <c r="D18" i="8"/>
  <c r="D20" i="8"/>
  <c r="E20" i="8"/>
  <c r="B20" i="8"/>
  <c r="B15" i="8"/>
  <c r="B16" i="8"/>
  <c r="B17" i="8"/>
  <c r="D17" i="8"/>
  <c r="E17" i="8"/>
  <c r="H11" i="34"/>
  <c r="P131" i="31"/>
  <c r="P130" i="31"/>
  <c r="O132" i="31"/>
  <c r="O130" i="31"/>
  <c r="O131" i="31"/>
  <c r="P132" i="31"/>
  <c r="C14" i="34"/>
  <c r="C15" i="34"/>
  <c r="H5" i="34"/>
  <c r="E15" i="34"/>
  <c r="D8" i="34"/>
  <c r="D12" i="34"/>
  <c r="D4" i="34"/>
  <c r="E13" i="34"/>
  <c r="D9" i="34"/>
  <c r="D5" i="34"/>
  <c r="E14" i="34"/>
  <c r="D11" i="34"/>
  <c r="E4" i="34"/>
  <c r="E12" i="34"/>
  <c r="E5" i="34"/>
  <c r="E11" i="34"/>
  <c r="C8" i="34"/>
  <c r="C9" i="34"/>
  <c r="D10" i="34"/>
  <c r="D7" i="34"/>
  <c r="E10" i="34"/>
  <c r="E7" i="34"/>
  <c r="E8" i="34"/>
  <c r="E9" i="34"/>
  <c r="D6" i="34"/>
  <c r="E6" i="34"/>
  <c r="D13" i="34"/>
  <c r="D14" i="34"/>
  <c r="D15" i="34"/>
  <c r="H7" i="34" l="1" a="1"/>
  <c r="H6" i="34" a="1"/>
  <c r="H6" i="34" s="1"/>
  <c r="H15" i="34"/>
  <c r="C2" i="8"/>
  <c r="J13" i="34"/>
  <c r="E12" i="35" s="1"/>
  <c r="E24" i="8" s="1"/>
  <c r="I9" i="34"/>
  <c r="J14" i="34"/>
  <c r="E13" i="35" s="1"/>
  <c r="E25" i="8" s="1"/>
  <c r="I4" i="34"/>
  <c r="I12" i="34"/>
  <c r="H13" i="34"/>
  <c r="E6" i="35"/>
  <c r="H9" i="34"/>
  <c r="I8" i="34"/>
  <c r="I11" i="34"/>
  <c r="J11" i="34"/>
  <c r="E10" i="35" s="1"/>
  <c r="E15" i="8" s="1"/>
  <c r="I5" i="34"/>
  <c r="H14" i="34"/>
  <c r="J5" i="34"/>
  <c r="E5" i="35" s="1"/>
  <c r="E4" i="8" s="1"/>
  <c r="I15" i="34"/>
  <c r="J8" i="34"/>
  <c r="E8" i="35" s="1"/>
  <c r="E13" i="8" s="1"/>
  <c r="J15" i="34"/>
  <c r="E14" i="35" s="1"/>
  <c r="I14" i="34"/>
  <c r="H8" i="34"/>
  <c r="E7" i="35"/>
  <c r="H7" i="34"/>
  <c r="I13" i="34"/>
  <c r="J12" i="34"/>
  <c r="E11" i="35" s="1"/>
  <c r="E16" i="8" s="1"/>
  <c r="J9" i="34"/>
  <c r="E9" i="35" s="1"/>
  <c r="E14" i="8" s="1"/>
  <c r="J4" i="34"/>
  <c r="E4" i="35" s="1"/>
  <c r="E3" i="8" s="1"/>
  <c r="A2" i="23" l="1"/>
  <c r="B2" i="23"/>
  <c r="C2" i="23"/>
  <c r="D2" i="23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AG2" i="23"/>
  <c r="AH2" i="23"/>
  <c r="AI2" i="23"/>
  <c r="AJ2" i="23"/>
  <c r="AK2" i="23"/>
  <c r="AL2" i="23"/>
  <c r="AM2" i="23"/>
  <c r="AN2" i="23"/>
  <c r="AO2" i="23"/>
  <c r="AP2" i="23"/>
  <c r="AQ2" i="23"/>
  <c r="A3" i="23"/>
  <c r="B3" i="23"/>
  <c r="C3" i="23"/>
  <c r="D3" i="23"/>
  <c r="E3" i="23"/>
  <c r="F3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AG3" i="23"/>
  <c r="AH3" i="23"/>
  <c r="AI3" i="23"/>
  <c r="AJ3" i="23"/>
  <c r="AK3" i="23"/>
  <c r="AL3" i="23"/>
  <c r="AM3" i="23"/>
  <c r="AN3" i="23"/>
  <c r="AO3" i="23"/>
  <c r="AP3" i="23"/>
  <c r="AQ3" i="23"/>
  <c r="A4" i="23"/>
  <c r="B4" i="23"/>
  <c r="C4" i="23"/>
  <c r="D4" i="23"/>
  <c r="E4" i="23"/>
  <c r="F4" i="23"/>
  <c r="G4" i="23"/>
  <c r="H4" i="23"/>
  <c r="I4" i="23"/>
  <c r="J4" i="23"/>
  <c r="K4" i="23"/>
  <c r="L4" i="23"/>
  <c r="M4" i="23"/>
  <c r="N4" i="23"/>
  <c r="O4" i="23"/>
  <c r="P4" i="23"/>
  <c r="Q4" i="23"/>
  <c r="R4" i="23"/>
  <c r="S4" i="23"/>
  <c r="T4" i="23"/>
  <c r="U4" i="23"/>
  <c r="V4" i="23"/>
  <c r="W4" i="23"/>
  <c r="X4" i="23"/>
  <c r="Y4" i="23"/>
  <c r="Z4" i="23"/>
  <c r="AA4" i="23"/>
  <c r="AB4" i="23"/>
  <c r="AC4" i="23"/>
  <c r="AD4" i="23"/>
  <c r="AE4" i="23"/>
  <c r="AF4" i="23"/>
  <c r="AG4" i="23"/>
  <c r="AH4" i="23"/>
  <c r="AI4" i="23"/>
  <c r="AJ4" i="23"/>
  <c r="AK4" i="23"/>
  <c r="AL4" i="23"/>
  <c r="AM4" i="23"/>
  <c r="AN4" i="23"/>
  <c r="AO4" i="23"/>
  <c r="AP4" i="23"/>
  <c r="AQ4" i="23"/>
  <c r="A5" i="23"/>
  <c r="B5" i="23"/>
  <c r="C5" i="23"/>
  <c r="D5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AO5" i="23"/>
  <c r="AP5" i="23"/>
  <c r="AQ5" i="23"/>
  <c r="A6" i="23"/>
  <c r="B6" i="23"/>
  <c r="C6" i="23"/>
  <c r="D6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7" i="23"/>
  <c r="B7" i="23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8" i="23"/>
  <c r="B8" i="23"/>
  <c r="C8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9" i="23"/>
  <c r="B9" i="23"/>
  <c r="C9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10" i="23"/>
  <c r="B10" i="23"/>
  <c r="C10" i="23"/>
  <c r="D10" i="23"/>
  <c r="E10" i="23"/>
  <c r="F10" i="23"/>
  <c r="G10" i="23"/>
  <c r="H10" i="23"/>
  <c r="I10" i="23"/>
  <c r="J10" i="23"/>
  <c r="K10" i="23"/>
  <c r="L10" i="23"/>
  <c r="M10" i="23"/>
  <c r="N10" i="23"/>
  <c r="O10" i="23"/>
  <c r="P10" i="23"/>
  <c r="Q10" i="23"/>
  <c r="R10" i="23"/>
  <c r="S10" i="23"/>
  <c r="T10" i="23"/>
  <c r="U10" i="23"/>
  <c r="V10" i="23"/>
  <c r="W10" i="23"/>
  <c r="X10" i="23"/>
  <c r="Y10" i="23"/>
  <c r="Z10" i="23"/>
  <c r="AA10" i="23"/>
  <c r="AB10" i="23"/>
  <c r="AC10" i="23"/>
  <c r="AD10" i="23"/>
  <c r="AE10" i="23"/>
  <c r="AF10" i="23"/>
  <c r="AG10" i="23"/>
  <c r="AH10" i="23"/>
  <c r="AI10" i="23"/>
  <c r="AJ10" i="23"/>
  <c r="AK10" i="23"/>
  <c r="AL10" i="23"/>
  <c r="AM10" i="23"/>
  <c r="AN10" i="23"/>
  <c r="AO10" i="23"/>
  <c r="AP10" i="23"/>
  <c r="AQ10" i="23"/>
  <c r="A11" i="23"/>
  <c r="B11" i="23"/>
  <c r="C11" i="23"/>
  <c r="D11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AG11" i="23"/>
  <c r="AH11" i="23"/>
  <c r="AI11" i="23"/>
  <c r="AJ11" i="23"/>
  <c r="AK11" i="23"/>
  <c r="AL11" i="23"/>
  <c r="AM11" i="23"/>
  <c r="AN11" i="23"/>
  <c r="AO11" i="23"/>
  <c r="AP11" i="23"/>
  <c r="AQ11" i="23"/>
  <c r="A12" i="23"/>
  <c r="B12" i="23"/>
  <c r="C12" i="23"/>
  <c r="D12" i="23"/>
  <c r="E12" i="23"/>
  <c r="F12" i="23"/>
  <c r="G12" i="23"/>
  <c r="H12" i="23"/>
  <c r="I12" i="23"/>
  <c r="J12" i="23"/>
  <c r="K12" i="23"/>
  <c r="L12" i="23"/>
  <c r="M12" i="23"/>
  <c r="N12" i="23"/>
  <c r="O12" i="23"/>
  <c r="P12" i="23"/>
  <c r="Q12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AD12" i="23"/>
  <c r="AE12" i="23"/>
  <c r="AF12" i="23"/>
  <c r="AG12" i="23"/>
  <c r="AH12" i="23"/>
  <c r="AI12" i="23"/>
  <c r="AJ12" i="23"/>
  <c r="AK12" i="23"/>
  <c r="AL12" i="23"/>
  <c r="AM12" i="23"/>
  <c r="AN12" i="23"/>
  <c r="AO12" i="23"/>
  <c r="AP12" i="23"/>
  <c r="AQ12" i="23"/>
  <c r="A13" i="23"/>
  <c r="B13" i="23"/>
  <c r="C13" i="23"/>
  <c r="D13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AG13" i="23"/>
  <c r="AH13" i="23"/>
  <c r="AI13" i="23"/>
  <c r="AJ13" i="23"/>
  <c r="AK13" i="23"/>
  <c r="AL13" i="23"/>
  <c r="AM13" i="23"/>
  <c r="AN13" i="23"/>
  <c r="AO13" i="23"/>
  <c r="AP13" i="23"/>
  <c r="AQ13" i="23"/>
  <c r="A14" i="23"/>
  <c r="B14" i="23"/>
  <c r="C14" i="23"/>
  <c r="D14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AH14" i="23"/>
  <c r="AI14" i="23"/>
  <c r="AJ14" i="23"/>
  <c r="AK14" i="23"/>
  <c r="AL14" i="23"/>
  <c r="AM14" i="23"/>
  <c r="AN14" i="23"/>
  <c r="AO14" i="23"/>
  <c r="AP14" i="23"/>
  <c r="AQ14" i="23"/>
  <c r="A15" i="23"/>
  <c r="B15" i="23"/>
  <c r="C15" i="23"/>
  <c r="D15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AH15" i="23"/>
  <c r="AI15" i="23"/>
  <c r="AJ15" i="23"/>
  <c r="AK15" i="23"/>
  <c r="AL15" i="23"/>
  <c r="AM15" i="23"/>
  <c r="AN15" i="23"/>
  <c r="AO15" i="23"/>
  <c r="AP15" i="23"/>
  <c r="AQ15" i="23"/>
  <c r="A16" i="23"/>
  <c r="B16" i="23"/>
  <c r="C16" i="23"/>
  <c r="D16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AF16" i="23"/>
  <c r="AG16" i="23"/>
  <c r="AH16" i="23"/>
  <c r="AI16" i="23"/>
  <c r="AJ16" i="23"/>
  <c r="AK16" i="23"/>
  <c r="AL16" i="23"/>
  <c r="AM16" i="23"/>
  <c r="AN16" i="23"/>
  <c r="AO16" i="23"/>
  <c r="AP16" i="23"/>
  <c r="AQ16" i="23"/>
  <c r="A17" i="23"/>
  <c r="B17" i="23"/>
  <c r="C17" i="23"/>
  <c r="D17" i="23"/>
  <c r="E17" i="23"/>
  <c r="F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AG17" i="23"/>
  <c r="AH17" i="23"/>
  <c r="AI17" i="23"/>
  <c r="AJ17" i="23"/>
  <c r="AK17" i="23"/>
  <c r="AL17" i="23"/>
  <c r="AM17" i="23"/>
  <c r="AN17" i="23"/>
  <c r="AO17" i="23"/>
  <c r="AP17" i="23"/>
  <c r="AQ17" i="23"/>
  <c r="A18" i="23"/>
  <c r="B18" i="23"/>
  <c r="C18" i="23"/>
  <c r="D18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AG18" i="23"/>
  <c r="AH18" i="23"/>
  <c r="AI18" i="23"/>
  <c r="AJ18" i="23"/>
  <c r="AK18" i="23"/>
  <c r="AL18" i="23"/>
  <c r="AM18" i="23"/>
  <c r="AN18" i="23"/>
  <c r="AO18" i="23"/>
  <c r="AP18" i="23"/>
  <c r="AQ18" i="23"/>
  <c r="A19" i="23"/>
  <c r="B19" i="23"/>
  <c r="C19" i="23"/>
  <c r="D19" i="23"/>
  <c r="E19" i="23"/>
  <c r="F19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AB19" i="23"/>
  <c r="AC19" i="23"/>
  <c r="AD19" i="23"/>
  <c r="AE19" i="23"/>
  <c r="AF19" i="23"/>
  <c r="AG19" i="23"/>
  <c r="AH19" i="23"/>
  <c r="AI19" i="23"/>
  <c r="AJ19" i="23"/>
  <c r="AK19" i="23"/>
  <c r="AL19" i="23"/>
  <c r="AM19" i="23"/>
  <c r="AN19" i="23"/>
  <c r="AO19" i="23"/>
  <c r="AP19" i="23"/>
  <c r="AQ19" i="23"/>
  <c r="A20" i="23"/>
  <c r="B20" i="23"/>
  <c r="C20" i="23"/>
  <c r="D20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AB20" i="23"/>
  <c r="AC20" i="23"/>
  <c r="AD20" i="23"/>
  <c r="AE20" i="23"/>
  <c r="AF20" i="23"/>
  <c r="AG20" i="23"/>
  <c r="AH20" i="23"/>
  <c r="AI20" i="23"/>
  <c r="AJ20" i="23"/>
  <c r="AK20" i="23"/>
  <c r="AL20" i="23"/>
  <c r="AM20" i="23"/>
  <c r="AN20" i="23"/>
  <c r="AO20" i="23"/>
  <c r="AP20" i="23"/>
  <c r="AQ20" i="23"/>
  <c r="A21" i="23"/>
  <c r="B21" i="23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AJ21" i="23"/>
  <c r="AK21" i="23"/>
  <c r="AL21" i="23"/>
  <c r="AM21" i="23"/>
  <c r="AN21" i="23"/>
  <c r="AO21" i="23"/>
  <c r="AP21" i="23"/>
  <c r="AQ21" i="23"/>
  <c r="A22" i="23"/>
  <c r="B22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AH22" i="23"/>
  <c r="AI22" i="23"/>
  <c r="AJ22" i="23"/>
  <c r="AK22" i="23"/>
  <c r="AL22" i="23"/>
  <c r="AM22" i="23"/>
  <c r="AN22" i="23"/>
  <c r="AO22" i="23"/>
  <c r="AP22" i="23"/>
  <c r="AQ22" i="23"/>
  <c r="A23" i="23"/>
  <c r="B23" i="23"/>
  <c r="C23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AH23" i="23"/>
  <c r="AI23" i="23"/>
  <c r="AJ23" i="23"/>
  <c r="AK23" i="23"/>
  <c r="AL23" i="23"/>
  <c r="AM23" i="23"/>
  <c r="AN23" i="23"/>
  <c r="AO23" i="23"/>
  <c r="AP23" i="23"/>
  <c r="AQ23" i="23"/>
  <c r="A24" i="23"/>
  <c r="B24" i="23"/>
  <c r="C24" i="23"/>
  <c r="D24" i="23"/>
  <c r="E24" i="23"/>
  <c r="F24" i="23"/>
  <c r="G24" i="23"/>
  <c r="H24" i="23"/>
  <c r="I24" i="23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C24" i="23"/>
  <c r="AD24" i="23"/>
  <c r="AE24" i="23"/>
  <c r="AF24" i="23"/>
  <c r="AG24" i="23"/>
  <c r="AH24" i="23"/>
  <c r="AI24" i="23"/>
  <c r="AJ24" i="23"/>
  <c r="AK24" i="23"/>
  <c r="AL24" i="23"/>
  <c r="AM24" i="23"/>
  <c r="AN24" i="23"/>
  <c r="AO24" i="23"/>
  <c r="AP24" i="23"/>
  <c r="AQ24" i="23"/>
  <c r="A25" i="23"/>
  <c r="B25" i="23"/>
  <c r="C25" i="23"/>
  <c r="D25" i="23"/>
  <c r="E25" i="23"/>
  <c r="F25" i="23"/>
  <c r="G25" i="23"/>
  <c r="H25" i="23"/>
  <c r="I25" i="23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Z25" i="23"/>
  <c r="AA25" i="23"/>
  <c r="AB25" i="23"/>
  <c r="AC25" i="23"/>
  <c r="AD25" i="23"/>
  <c r="AE25" i="23"/>
  <c r="AF25" i="23"/>
  <c r="AG25" i="23"/>
  <c r="AH25" i="23"/>
  <c r="AI25" i="23"/>
  <c r="AJ25" i="23"/>
  <c r="AK25" i="23"/>
  <c r="AL25" i="23"/>
  <c r="AM25" i="23"/>
  <c r="AN25" i="23"/>
  <c r="AO25" i="23"/>
  <c r="AP25" i="23"/>
  <c r="AQ25" i="23"/>
  <c r="A26" i="23"/>
  <c r="B26" i="23"/>
  <c r="C26" i="23"/>
  <c r="D26" i="23"/>
  <c r="E26" i="23"/>
  <c r="F26" i="23"/>
  <c r="G26" i="23"/>
  <c r="H26" i="23"/>
  <c r="I26" i="23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W26" i="23"/>
  <c r="X26" i="23"/>
  <c r="Y26" i="23"/>
  <c r="Z26" i="23"/>
  <c r="AA26" i="23"/>
  <c r="AB26" i="23"/>
  <c r="AC26" i="23"/>
  <c r="AD26" i="23"/>
  <c r="AE26" i="23"/>
  <c r="AF26" i="23"/>
  <c r="AG26" i="23"/>
  <c r="AH26" i="23"/>
  <c r="AI26" i="23"/>
  <c r="AJ26" i="23"/>
  <c r="AK26" i="23"/>
  <c r="AL26" i="23"/>
  <c r="AM26" i="23"/>
  <c r="AN26" i="23"/>
  <c r="AO26" i="23"/>
  <c r="AP26" i="23"/>
  <c r="AQ26" i="23"/>
  <c r="A27" i="23"/>
  <c r="B27" i="23"/>
  <c r="C27" i="23"/>
  <c r="D27" i="23"/>
  <c r="E27" i="23"/>
  <c r="F27" i="23"/>
  <c r="G27" i="23"/>
  <c r="H27" i="23"/>
  <c r="I27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/>
  <c r="X27" i="23"/>
  <c r="Y27" i="23"/>
  <c r="Z27" i="23"/>
  <c r="AA27" i="23"/>
  <c r="AB27" i="23"/>
  <c r="AC27" i="23"/>
  <c r="AD27" i="23"/>
  <c r="AE27" i="23"/>
  <c r="AF27" i="23"/>
  <c r="AG27" i="23"/>
  <c r="AH27" i="23"/>
  <c r="AI27" i="23"/>
  <c r="AJ27" i="23"/>
  <c r="AK27" i="23"/>
  <c r="AL27" i="23"/>
  <c r="AM27" i="23"/>
  <c r="AN27" i="23"/>
  <c r="AO27" i="23"/>
  <c r="AP27" i="23"/>
  <c r="AQ27" i="23"/>
  <c r="A28" i="23"/>
  <c r="B28" i="23"/>
  <c r="C28" i="23"/>
  <c r="D28" i="23"/>
  <c r="E28" i="23"/>
  <c r="F28" i="23"/>
  <c r="G28" i="23"/>
  <c r="H28" i="23"/>
  <c r="I28" i="23"/>
  <c r="J28" i="23"/>
  <c r="K28" i="23"/>
  <c r="L28" i="23"/>
  <c r="M28" i="23"/>
  <c r="N28" i="23"/>
  <c r="O28" i="23"/>
  <c r="P28" i="23"/>
  <c r="Q28" i="23"/>
  <c r="R28" i="23"/>
  <c r="S28" i="23"/>
  <c r="T28" i="23"/>
  <c r="U28" i="23"/>
  <c r="V28" i="23"/>
  <c r="W28" i="23"/>
  <c r="X28" i="23"/>
  <c r="Y28" i="23"/>
  <c r="Z28" i="23"/>
  <c r="AA28" i="23"/>
  <c r="AB28" i="23"/>
  <c r="AC28" i="23"/>
  <c r="AD28" i="23"/>
  <c r="AE28" i="23"/>
  <c r="AF28" i="23"/>
  <c r="AG28" i="23"/>
  <c r="AH28" i="23"/>
  <c r="AI28" i="23"/>
  <c r="AJ28" i="23"/>
  <c r="AK28" i="23"/>
  <c r="AL28" i="23"/>
  <c r="AM28" i="23"/>
  <c r="AN28" i="23"/>
  <c r="AO28" i="23"/>
  <c r="AP28" i="23"/>
  <c r="AQ28" i="23"/>
  <c r="A29" i="23"/>
  <c r="B29" i="23"/>
  <c r="C29" i="23"/>
  <c r="D29" i="23"/>
  <c r="E29" i="23"/>
  <c r="F29" i="23"/>
  <c r="G29" i="23"/>
  <c r="H29" i="23"/>
  <c r="I29" i="23"/>
  <c r="J29" i="23"/>
  <c r="K29" i="23"/>
  <c r="L29" i="23"/>
  <c r="M29" i="23"/>
  <c r="N29" i="23"/>
  <c r="O29" i="23"/>
  <c r="P29" i="23"/>
  <c r="Q29" i="23"/>
  <c r="R29" i="23"/>
  <c r="S29" i="23"/>
  <c r="T29" i="23"/>
  <c r="U29" i="23"/>
  <c r="V29" i="23"/>
  <c r="W29" i="23"/>
  <c r="X29" i="23"/>
  <c r="Y29" i="23"/>
  <c r="Z29" i="23"/>
  <c r="AA29" i="23"/>
  <c r="AB29" i="23"/>
  <c r="AC29" i="23"/>
  <c r="AD29" i="23"/>
  <c r="AE29" i="23"/>
  <c r="AF29" i="23"/>
  <c r="AG29" i="23"/>
  <c r="AH29" i="23"/>
  <c r="AI29" i="23"/>
  <c r="AJ29" i="23"/>
  <c r="AK29" i="23"/>
  <c r="AL29" i="23"/>
  <c r="AM29" i="23"/>
  <c r="AN29" i="23"/>
  <c r="AO29" i="23"/>
  <c r="AP29" i="23"/>
  <c r="AQ29" i="23"/>
  <c r="A30" i="23"/>
  <c r="B30" i="23"/>
  <c r="C30" i="23"/>
  <c r="D30" i="23"/>
  <c r="E30" i="23"/>
  <c r="F30" i="23"/>
  <c r="G30" i="23"/>
  <c r="H30" i="23"/>
  <c r="I30" i="23"/>
  <c r="J30" i="23"/>
  <c r="K30" i="23"/>
  <c r="L30" i="23"/>
  <c r="M30" i="23"/>
  <c r="N30" i="23"/>
  <c r="O30" i="23"/>
  <c r="P30" i="23"/>
  <c r="Q30" i="23"/>
  <c r="R30" i="23"/>
  <c r="S30" i="23"/>
  <c r="T30" i="23"/>
  <c r="U30" i="23"/>
  <c r="V30" i="23"/>
  <c r="W30" i="23"/>
  <c r="X30" i="23"/>
  <c r="Y30" i="23"/>
  <c r="Z30" i="23"/>
  <c r="AA30" i="23"/>
  <c r="AB30" i="23"/>
  <c r="AC30" i="23"/>
  <c r="AD30" i="23"/>
  <c r="AE30" i="23"/>
  <c r="AF30" i="23"/>
  <c r="AG30" i="23"/>
  <c r="AH30" i="23"/>
  <c r="AI30" i="23"/>
  <c r="AJ30" i="23"/>
  <c r="AK30" i="23"/>
  <c r="AL30" i="23"/>
  <c r="AM30" i="23"/>
  <c r="AN30" i="23"/>
  <c r="AO30" i="23"/>
  <c r="AP30" i="23"/>
  <c r="AQ30" i="23"/>
  <c r="A31" i="23"/>
  <c r="B31" i="23"/>
  <c r="C31" i="23"/>
  <c r="D31" i="23"/>
  <c r="E31" i="23"/>
  <c r="F31" i="23"/>
  <c r="G31" i="23"/>
  <c r="H31" i="23"/>
  <c r="I31" i="23"/>
  <c r="J31" i="23"/>
  <c r="K31" i="23"/>
  <c r="L31" i="23"/>
  <c r="M31" i="23"/>
  <c r="N31" i="23"/>
  <c r="O31" i="23"/>
  <c r="P31" i="23"/>
  <c r="Q31" i="23"/>
  <c r="R31" i="23"/>
  <c r="S31" i="23"/>
  <c r="T31" i="23"/>
  <c r="U31" i="23"/>
  <c r="V31" i="23"/>
  <c r="W31" i="23"/>
  <c r="X31" i="23"/>
  <c r="Y31" i="23"/>
  <c r="Z31" i="23"/>
  <c r="AA31" i="23"/>
  <c r="AB31" i="23"/>
  <c r="AC31" i="23"/>
  <c r="AD31" i="23"/>
  <c r="AE31" i="23"/>
  <c r="AF31" i="23"/>
  <c r="AG31" i="23"/>
  <c r="AH31" i="23"/>
  <c r="AI31" i="23"/>
  <c r="AJ31" i="23"/>
  <c r="AK31" i="23"/>
  <c r="AL31" i="23"/>
  <c r="AM31" i="23"/>
  <c r="AN31" i="23"/>
  <c r="AO31" i="23"/>
  <c r="AP31" i="23"/>
  <c r="AQ31" i="23"/>
  <c r="A32" i="23"/>
  <c r="B32" i="23"/>
  <c r="C32" i="23"/>
  <c r="D32" i="23"/>
  <c r="E32" i="23"/>
  <c r="F32" i="23"/>
  <c r="G32" i="23"/>
  <c r="H32" i="23"/>
  <c r="I32" i="23"/>
  <c r="J32" i="23"/>
  <c r="K32" i="23"/>
  <c r="L32" i="23"/>
  <c r="M32" i="23"/>
  <c r="N32" i="23"/>
  <c r="O32" i="23"/>
  <c r="P32" i="23"/>
  <c r="Q32" i="23"/>
  <c r="R32" i="23"/>
  <c r="S32" i="23"/>
  <c r="T32" i="23"/>
  <c r="U32" i="23"/>
  <c r="V32" i="23"/>
  <c r="W32" i="23"/>
  <c r="X32" i="23"/>
  <c r="Y32" i="23"/>
  <c r="Z32" i="23"/>
  <c r="AA32" i="23"/>
  <c r="AB32" i="23"/>
  <c r="AC32" i="23"/>
  <c r="AD32" i="23"/>
  <c r="AE32" i="23"/>
  <c r="AF32" i="23"/>
  <c r="AG32" i="23"/>
  <c r="AH32" i="23"/>
  <c r="AI32" i="23"/>
  <c r="AJ32" i="23"/>
  <c r="AK32" i="23"/>
  <c r="AL32" i="23"/>
  <c r="AM32" i="23"/>
  <c r="AN32" i="23"/>
  <c r="AO32" i="23"/>
  <c r="AP32" i="23"/>
  <c r="AQ32" i="23"/>
  <c r="A33" i="23"/>
  <c r="B33" i="23"/>
  <c r="C33" i="23"/>
  <c r="D33" i="23"/>
  <c r="E33" i="23"/>
  <c r="F33" i="23"/>
  <c r="G33" i="23"/>
  <c r="H33" i="23"/>
  <c r="I33" i="23"/>
  <c r="J33" i="23"/>
  <c r="K33" i="23"/>
  <c r="L33" i="23"/>
  <c r="M33" i="23"/>
  <c r="N33" i="23"/>
  <c r="O33" i="23"/>
  <c r="P33" i="23"/>
  <c r="Q33" i="23"/>
  <c r="R33" i="23"/>
  <c r="S33" i="23"/>
  <c r="T33" i="23"/>
  <c r="U33" i="23"/>
  <c r="V33" i="23"/>
  <c r="W33" i="23"/>
  <c r="X33" i="23"/>
  <c r="Y33" i="23"/>
  <c r="Z33" i="23"/>
  <c r="AA33" i="23"/>
  <c r="AB33" i="23"/>
  <c r="AC33" i="23"/>
  <c r="AD33" i="23"/>
  <c r="AE33" i="23"/>
  <c r="AF33" i="23"/>
  <c r="AG33" i="23"/>
  <c r="AH33" i="23"/>
  <c r="AI33" i="23"/>
  <c r="AJ33" i="23"/>
  <c r="AK33" i="23"/>
  <c r="AL33" i="23"/>
  <c r="AM33" i="23"/>
  <c r="AN33" i="23"/>
  <c r="AO33" i="23"/>
  <c r="AP33" i="23"/>
  <c r="AQ33" i="23"/>
  <c r="A34" i="23"/>
  <c r="B34" i="23"/>
  <c r="C34" i="23"/>
  <c r="D34" i="23"/>
  <c r="E34" i="23"/>
  <c r="F34" i="23"/>
  <c r="G34" i="23"/>
  <c r="H34" i="23"/>
  <c r="I34" i="23"/>
  <c r="J34" i="23"/>
  <c r="K34" i="23"/>
  <c r="L34" i="23"/>
  <c r="M34" i="23"/>
  <c r="N34" i="23"/>
  <c r="O34" i="23"/>
  <c r="P34" i="23"/>
  <c r="Q34" i="23"/>
  <c r="R34" i="23"/>
  <c r="S34" i="23"/>
  <c r="T34" i="23"/>
  <c r="U34" i="23"/>
  <c r="V34" i="23"/>
  <c r="W34" i="23"/>
  <c r="X34" i="23"/>
  <c r="Y34" i="23"/>
  <c r="Z34" i="23"/>
  <c r="AA34" i="23"/>
  <c r="AB34" i="23"/>
  <c r="AC34" i="23"/>
  <c r="AD34" i="23"/>
  <c r="AE34" i="23"/>
  <c r="AF34" i="23"/>
  <c r="AG34" i="23"/>
  <c r="AH34" i="23"/>
  <c r="AI34" i="23"/>
  <c r="AJ34" i="23"/>
  <c r="AK34" i="23"/>
  <c r="AL34" i="23"/>
  <c r="AM34" i="23"/>
  <c r="AN34" i="23"/>
  <c r="AO34" i="23"/>
  <c r="AP34" i="23"/>
  <c r="AQ34" i="23"/>
  <c r="A35" i="23"/>
  <c r="B35" i="23"/>
  <c r="C35" i="23"/>
  <c r="D35" i="23"/>
  <c r="E35" i="23"/>
  <c r="F35" i="23"/>
  <c r="G35" i="23"/>
  <c r="H35" i="23"/>
  <c r="I35" i="23"/>
  <c r="J35" i="23"/>
  <c r="K35" i="23"/>
  <c r="L35" i="23"/>
  <c r="M35" i="23"/>
  <c r="N35" i="23"/>
  <c r="O35" i="23"/>
  <c r="P35" i="23"/>
  <c r="Q35" i="23"/>
  <c r="R35" i="23"/>
  <c r="S35" i="23"/>
  <c r="T35" i="23"/>
  <c r="U35" i="23"/>
  <c r="V35" i="23"/>
  <c r="W35" i="23"/>
  <c r="X35" i="23"/>
  <c r="Y35" i="23"/>
  <c r="Z35" i="23"/>
  <c r="AA35" i="23"/>
  <c r="AB35" i="23"/>
  <c r="AC35" i="23"/>
  <c r="AD35" i="23"/>
  <c r="AE35" i="23"/>
  <c r="AF35" i="23"/>
  <c r="AG35" i="23"/>
  <c r="AH35" i="23"/>
  <c r="AI35" i="23"/>
  <c r="AJ35" i="23"/>
  <c r="AK35" i="23"/>
  <c r="AL35" i="23"/>
  <c r="AM35" i="23"/>
  <c r="AN35" i="23"/>
  <c r="AO35" i="23"/>
  <c r="AP35" i="23"/>
  <c r="AQ35" i="23"/>
  <c r="A36" i="23"/>
  <c r="B36" i="23"/>
  <c r="C36" i="23"/>
  <c r="D36" i="23"/>
  <c r="E36" i="23"/>
  <c r="F36" i="23"/>
  <c r="G36" i="23"/>
  <c r="H36" i="23"/>
  <c r="I36" i="23"/>
  <c r="J36" i="23"/>
  <c r="K36" i="23"/>
  <c r="L36" i="23"/>
  <c r="M36" i="23"/>
  <c r="N36" i="23"/>
  <c r="O36" i="23"/>
  <c r="P36" i="23"/>
  <c r="Q36" i="23"/>
  <c r="R36" i="23"/>
  <c r="S36" i="23"/>
  <c r="T36" i="23"/>
  <c r="U36" i="23"/>
  <c r="V36" i="23"/>
  <c r="W36" i="23"/>
  <c r="X36" i="23"/>
  <c r="Y36" i="23"/>
  <c r="Z36" i="23"/>
  <c r="AA36" i="23"/>
  <c r="AB36" i="23"/>
  <c r="AC36" i="23"/>
  <c r="AD36" i="23"/>
  <c r="AE36" i="23"/>
  <c r="AF36" i="23"/>
  <c r="AG36" i="23"/>
  <c r="AH36" i="23"/>
  <c r="AI36" i="23"/>
  <c r="AJ36" i="23"/>
  <c r="AK36" i="23"/>
  <c r="AL36" i="23"/>
  <c r="AM36" i="23"/>
  <c r="AN36" i="23"/>
  <c r="AO36" i="23"/>
  <c r="AP36" i="23"/>
  <c r="AQ36" i="23"/>
  <c r="A37" i="23"/>
  <c r="B37" i="23"/>
  <c r="C37" i="23"/>
  <c r="D37" i="23"/>
  <c r="E37" i="23"/>
  <c r="F37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AK37" i="23"/>
  <c r="AL37" i="23"/>
  <c r="AM37" i="23"/>
  <c r="AN37" i="23"/>
  <c r="AO37" i="23"/>
  <c r="AP37" i="23"/>
  <c r="AQ37" i="23"/>
  <c r="A38" i="23"/>
  <c r="B38" i="23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AK38" i="23"/>
  <c r="AL38" i="23"/>
  <c r="AM38" i="23"/>
  <c r="AN38" i="23"/>
  <c r="AO38" i="23"/>
  <c r="AP38" i="23"/>
  <c r="AQ38" i="23"/>
  <c r="A39" i="23"/>
  <c r="B39" i="23"/>
  <c r="C39" i="23"/>
  <c r="D39" i="23"/>
  <c r="E39" i="23"/>
  <c r="F39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AK39" i="23"/>
  <c r="AL39" i="23"/>
  <c r="AM39" i="23"/>
  <c r="AN39" i="23"/>
  <c r="AO39" i="23"/>
  <c r="AP39" i="23"/>
  <c r="AQ39" i="23"/>
  <c r="A40" i="23"/>
  <c r="B40" i="23"/>
  <c r="C40" i="23"/>
  <c r="D40" i="23"/>
  <c r="E40" i="23"/>
  <c r="F40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AK40" i="23"/>
  <c r="AL40" i="23"/>
  <c r="AM40" i="23"/>
  <c r="AN40" i="23"/>
  <c r="AO40" i="23"/>
  <c r="AP40" i="23"/>
  <c r="AQ40" i="23"/>
  <c r="A41" i="23"/>
  <c r="B41" i="23"/>
  <c r="C41" i="23"/>
  <c r="D41" i="23"/>
  <c r="E41" i="23"/>
  <c r="F41" i="23"/>
  <c r="G41" i="23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AK41" i="23"/>
  <c r="AL41" i="23"/>
  <c r="AM41" i="23"/>
  <c r="AN41" i="23"/>
  <c r="AO41" i="23"/>
  <c r="AP41" i="23"/>
  <c r="AQ41" i="23"/>
  <c r="A42" i="23"/>
  <c r="B42" i="23"/>
  <c r="C42" i="23"/>
  <c r="D42" i="23"/>
  <c r="E42" i="23"/>
  <c r="F42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W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AK42" i="23"/>
  <c r="AL42" i="23"/>
  <c r="AM42" i="23"/>
  <c r="AN42" i="23"/>
  <c r="AO42" i="23"/>
  <c r="AP42" i="23"/>
  <c r="AQ42" i="23"/>
  <c r="A43" i="23"/>
  <c r="B43" i="23"/>
  <c r="C43" i="23"/>
  <c r="D43" i="23"/>
  <c r="E43" i="23"/>
  <c r="F43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AK43" i="23"/>
  <c r="AL43" i="23"/>
  <c r="AM43" i="23"/>
  <c r="AN43" i="23"/>
  <c r="AO43" i="23"/>
  <c r="AP43" i="23"/>
  <c r="AQ43" i="23"/>
  <c r="B1" i="23"/>
  <c r="C1" i="23"/>
  <c r="D1" i="23"/>
  <c r="E1" i="23"/>
  <c r="F1" i="23"/>
  <c r="G1" i="23"/>
  <c r="H1" i="23"/>
  <c r="I1" i="23"/>
  <c r="J1" i="23"/>
  <c r="K1" i="23"/>
  <c r="L1" i="23"/>
  <c r="M1" i="23"/>
  <c r="N1" i="23"/>
  <c r="O1" i="23"/>
  <c r="P1" i="23"/>
  <c r="Q1" i="23"/>
  <c r="R1" i="23"/>
  <c r="S1" i="23"/>
  <c r="T1" i="23"/>
  <c r="U1" i="23"/>
  <c r="V1" i="23"/>
  <c r="W1" i="23"/>
  <c r="X1" i="23"/>
  <c r="Y1" i="23"/>
  <c r="Z1" i="23"/>
  <c r="AA1" i="23"/>
  <c r="AB1" i="23"/>
  <c r="AC1" i="23"/>
  <c r="AD1" i="23"/>
  <c r="AE1" i="23"/>
  <c r="AF1" i="23"/>
  <c r="AG1" i="23"/>
  <c r="AH1" i="23"/>
  <c r="AI1" i="23"/>
  <c r="AJ1" i="23"/>
  <c r="AK1" i="23"/>
  <c r="AL1" i="23"/>
  <c r="AM1" i="23"/>
  <c r="AN1" i="23"/>
  <c r="AO1" i="23"/>
  <c r="AP1" i="23"/>
  <c r="AQ1" i="23"/>
  <c r="A1" i="23"/>
  <c r="M58" i="22" l="1"/>
  <c r="N58" i="22"/>
  <c r="M59" i="22"/>
  <c r="N59" i="22"/>
  <c r="F3" i="22"/>
  <c r="F48" i="22" s="1"/>
  <c r="G3" i="22"/>
  <c r="G48" i="22" s="1"/>
  <c r="H3" i="22"/>
  <c r="H48" i="22" s="1"/>
  <c r="I3" i="22"/>
  <c r="I48" i="22" s="1"/>
  <c r="J3" i="22"/>
  <c r="J48" i="22" s="1"/>
  <c r="K3" i="22"/>
  <c r="K48" i="22" s="1"/>
  <c r="L3" i="22"/>
  <c r="L48" i="22" s="1"/>
  <c r="O3" i="22"/>
  <c r="O48" i="22" s="1"/>
  <c r="T3" i="22"/>
  <c r="T48" i="22" s="1"/>
  <c r="U3" i="22"/>
  <c r="U48" i="22" s="1"/>
  <c r="V3" i="22"/>
  <c r="V48" i="22" s="1"/>
  <c r="W3" i="22"/>
  <c r="W48" i="22" s="1"/>
  <c r="X3" i="22"/>
  <c r="X48" i="22" s="1"/>
  <c r="Y3" i="22"/>
  <c r="Y48" i="22" s="1"/>
  <c r="Z3" i="22"/>
  <c r="Z48" i="22" s="1"/>
  <c r="AD3" i="22"/>
  <c r="AD48" i="22" s="1"/>
  <c r="AE3" i="22"/>
  <c r="AE48" i="22" s="1"/>
  <c r="AF3" i="22"/>
  <c r="AF48" i="22" s="1"/>
  <c r="AG3" i="22"/>
  <c r="AG48" i="22" s="1"/>
  <c r="AH3" i="22"/>
  <c r="AH48" i="22" s="1"/>
  <c r="AI3" i="22"/>
  <c r="AI48" i="22" s="1"/>
  <c r="AJ3" i="22"/>
  <c r="AJ48" i="22" s="1"/>
  <c r="AK3" i="22"/>
  <c r="AK48" i="22" s="1"/>
  <c r="AL3" i="22"/>
  <c r="AL48" i="22" s="1"/>
  <c r="AM3" i="22"/>
  <c r="AM48" i="22" s="1"/>
  <c r="AN3" i="22"/>
  <c r="AN48" i="22" s="1"/>
  <c r="AO3" i="22"/>
  <c r="AO48" i="22" s="1"/>
  <c r="AP3" i="22"/>
  <c r="AP48" i="22" s="1"/>
  <c r="AQ3" i="22"/>
  <c r="AQ48" i="22" s="1"/>
  <c r="AR3" i="22"/>
  <c r="AR48" i="22" s="1"/>
  <c r="F6" i="22"/>
  <c r="F51" i="22" s="1"/>
  <c r="G6" i="22"/>
  <c r="G51" i="22" s="1"/>
  <c r="H6" i="22"/>
  <c r="H51" i="22" s="1"/>
  <c r="I6" i="22"/>
  <c r="I51" i="22" s="1"/>
  <c r="J6" i="22"/>
  <c r="J51" i="22" s="1"/>
  <c r="K6" i="22"/>
  <c r="K51" i="22" s="1"/>
  <c r="L6" i="22"/>
  <c r="L51" i="22" s="1"/>
  <c r="O6" i="22"/>
  <c r="O51" i="22" s="1"/>
  <c r="T6" i="22"/>
  <c r="T51" i="22" s="1"/>
  <c r="U6" i="22"/>
  <c r="U51" i="22" s="1"/>
  <c r="V6" i="22"/>
  <c r="V51" i="22" s="1"/>
  <c r="W6" i="22"/>
  <c r="W51" i="22" s="1"/>
  <c r="X6" i="22"/>
  <c r="X51" i="22" s="1"/>
  <c r="Y6" i="22"/>
  <c r="Y51" i="22" s="1"/>
  <c r="Z6" i="22"/>
  <c r="Z51" i="22" s="1"/>
  <c r="AD6" i="22"/>
  <c r="AD51" i="22" s="1"/>
  <c r="AE6" i="22"/>
  <c r="AE51" i="22" s="1"/>
  <c r="AF6" i="22"/>
  <c r="AF51" i="22" s="1"/>
  <c r="AG6" i="22"/>
  <c r="AG51" i="22" s="1"/>
  <c r="AH6" i="22"/>
  <c r="AH51" i="22" s="1"/>
  <c r="AI6" i="22"/>
  <c r="AI51" i="22" s="1"/>
  <c r="AJ6" i="22"/>
  <c r="AJ51" i="22" s="1"/>
  <c r="AK6" i="22"/>
  <c r="AK51" i="22" s="1"/>
  <c r="AL6" i="22"/>
  <c r="AL51" i="22" s="1"/>
  <c r="AM6" i="22"/>
  <c r="AM51" i="22" s="1"/>
  <c r="AN6" i="22"/>
  <c r="AN51" i="22" s="1"/>
  <c r="AO6" i="22"/>
  <c r="AO51" i="22" s="1"/>
  <c r="AP6" i="22"/>
  <c r="AP51" i="22" s="1"/>
  <c r="AQ6" i="22"/>
  <c r="AQ51" i="22" s="1"/>
  <c r="AR6" i="22"/>
  <c r="AR51" i="22" s="1"/>
  <c r="F7" i="22"/>
  <c r="F52" i="22" s="1"/>
  <c r="G7" i="22"/>
  <c r="G52" i="22" s="1"/>
  <c r="H7" i="22"/>
  <c r="H52" i="22" s="1"/>
  <c r="I7" i="22"/>
  <c r="I52" i="22" s="1"/>
  <c r="J7" i="22"/>
  <c r="J52" i="22" s="1"/>
  <c r="K7" i="22"/>
  <c r="K52" i="22" s="1"/>
  <c r="L7" i="22"/>
  <c r="L52" i="22" s="1"/>
  <c r="O7" i="22"/>
  <c r="O52" i="22" s="1"/>
  <c r="T7" i="22"/>
  <c r="T52" i="22" s="1"/>
  <c r="U7" i="22"/>
  <c r="U52" i="22" s="1"/>
  <c r="V7" i="22"/>
  <c r="V52" i="22" s="1"/>
  <c r="W7" i="22"/>
  <c r="W52" i="22" s="1"/>
  <c r="X7" i="22"/>
  <c r="X52" i="22" s="1"/>
  <c r="Y7" i="22"/>
  <c r="Y52" i="22" s="1"/>
  <c r="Z7" i="22"/>
  <c r="Z52" i="22" s="1"/>
  <c r="AD7" i="22"/>
  <c r="AD52" i="22" s="1"/>
  <c r="AE7" i="22"/>
  <c r="AE52" i="22" s="1"/>
  <c r="AF7" i="22"/>
  <c r="AF52" i="22" s="1"/>
  <c r="AG7" i="22"/>
  <c r="AG52" i="22" s="1"/>
  <c r="AH7" i="22"/>
  <c r="AH52" i="22" s="1"/>
  <c r="AI7" i="22"/>
  <c r="AI52" i="22" s="1"/>
  <c r="AJ7" i="22"/>
  <c r="AJ52" i="22" s="1"/>
  <c r="AK7" i="22"/>
  <c r="AK52" i="22" s="1"/>
  <c r="AL7" i="22"/>
  <c r="AL52" i="22" s="1"/>
  <c r="AM7" i="22"/>
  <c r="AM52" i="22" s="1"/>
  <c r="AN7" i="22"/>
  <c r="AN52" i="22" s="1"/>
  <c r="AO7" i="22"/>
  <c r="AO52" i="22" s="1"/>
  <c r="AP7" i="22"/>
  <c r="AP52" i="22" s="1"/>
  <c r="AQ7" i="22"/>
  <c r="AQ52" i="22" s="1"/>
  <c r="AR7" i="22"/>
  <c r="AR52" i="22" s="1"/>
  <c r="F8" i="22"/>
  <c r="F53" i="22" s="1"/>
  <c r="G8" i="22"/>
  <c r="G53" i="22" s="1"/>
  <c r="H8" i="22"/>
  <c r="H53" i="22" s="1"/>
  <c r="I8" i="22"/>
  <c r="I53" i="22" s="1"/>
  <c r="J8" i="22"/>
  <c r="J53" i="22" s="1"/>
  <c r="K8" i="22"/>
  <c r="K53" i="22" s="1"/>
  <c r="L8" i="22"/>
  <c r="L53" i="22" s="1"/>
  <c r="O8" i="22"/>
  <c r="O53" i="22" s="1"/>
  <c r="T8" i="22"/>
  <c r="T53" i="22" s="1"/>
  <c r="U8" i="22"/>
  <c r="U53" i="22" s="1"/>
  <c r="V8" i="22"/>
  <c r="V53" i="22" s="1"/>
  <c r="W8" i="22"/>
  <c r="W53" i="22" s="1"/>
  <c r="X8" i="22"/>
  <c r="X53" i="22" s="1"/>
  <c r="Y8" i="22"/>
  <c r="Y53" i="22" s="1"/>
  <c r="Z8" i="22"/>
  <c r="Z53" i="22" s="1"/>
  <c r="AD8" i="22"/>
  <c r="AD53" i="22" s="1"/>
  <c r="AE8" i="22"/>
  <c r="AE53" i="22" s="1"/>
  <c r="AF8" i="22"/>
  <c r="AF53" i="22" s="1"/>
  <c r="AG8" i="22"/>
  <c r="AG53" i="22" s="1"/>
  <c r="AH8" i="22"/>
  <c r="AH53" i="22" s="1"/>
  <c r="AI8" i="22"/>
  <c r="AI53" i="22" s="1"/>
  <c r="AJ8" i="22"/>
  <c r="AJ53" i="22" s="1"/>
  <c r="AK8" i="22"/>
  <c r="AK53" i="22" s="1"/>
  <c r="AL8" i="22"/>
  <c r="AL53" i="22" s="1"/>
  <c r="AM8" i="22"/>
  <c r="AM53" i="22" s="1"/>
  <c r="AN8" i="22"/>
  <c r="AN53" i="22" s="1"/>
  <c r="AO8" i="22"/>
  <c r="AO53" i="22" s="1"/>
  <c r="AP8" i="22"/>
  <c r="AP53" i="22" s="1"/>
  <c r="AQ8" i="22"/>
  <c r="AQ53" i="22" s="1"/>
  <c r="AR8" i="22"/>
  <c r="AR53" i="22" s="1"/>
  <c r="F9" i="22"/>
  <c r="F54" i="22" s="1"/>
  <c r="G9" i="22"/>
  <c r="G54" i="22" s="1"/>
  <c r="H9" i="22"/>
  <c r="H54" i="22" s="1"/>
  <c r="I9" i="22"/>
  <c r="I54" i="22" s="1"/>
  <c r="J9" i="22"/>
  <c r="J54" i="22" s="1"/>
  <c r="K9" i="22"/>
  <c r="K54" i="22" s="1"/>
  <c r="L9" i="22"/>
  <c r="L54" i="22" s="1"/>
  <c r="O9" i="22"/>
  <c r="O54" i="22" s="1"/>
  <c r="T9" i="22"/>
  <c r="T54" i="22" s="1"/>
  <c r="U9" i="22"/>
  <c r="U54" i="22" s="1"/>
  <c r="V9" i="22"/>
  <c r="V54" i="22" s="1"/>
  <c r="W9" i="22"/>
  <c r="W54" i="22" s="1"/>
  <c r="X9" i="22"/>
  <c r="X54" i="22" s="1"/>
  <c r="Y9" i="22"/>
  <c r="Y54" i="22" s="1"/>
  <c r="Z9" i="22"/>
  <c r="Z54" i="22" s="1"/>
  <c r="AD9" i="22"/>
  <c r="AD54" i="22" s="1"/>
  <c r="AE9" i="22"/>
  <c r="AE54" i="22" s="1"/>
  <c r="AF9" i="22"/>
  <c r="AF54" i="22" s="1"/>
  <c r="AG9" i="22"/>
  <c r="AG54" i="22" s="1"/>
  <c r="AH9" i="22"/>
  <c r="AH54" i="22" s="1"/>
  <c r="AI9" i="22"/>
  <c r="AI54" i="22" s="1"/>
  <c r="AJ9" i="22"/>
  <c r="AJ54" i="22" s="1"/>
  <c r="AK9" i="22"/>
  <c r="AK54" i="22" s="1"/>
  <c r="AL9" i="22"/>
  <c r="AL54" i="22" s="1"/>
  <c r="AM9" i="22"/>
  <c r="AM54" i="22" s="1"/>
  <c r="AN9" i="22"/>
  <c r="AN54" i="22" s="1"/>
  <c r="AO9" i="22"/>
  <c r="AO54" i="22" s="1"/>
  <c r="AP9" i="22"/>
  <c r="AP54" i="22" s="1"/>
  <c r="AQ9" i="22"/>
  <c r="AQ54" i="22" s="1"/>
  <c r="AR9" i="22"/>
  <c r="AR54" i="22" s="1"/>
  <c r="F10" i="22"/>
  <c r="F55" i="22" s="1"/>
  <c r="G10" i="22"/>
  <c r="G55" i="22" s="1"/>
  <c r="H10" i="22"/>
  <c r="H55" i="22" s="1"/>
  <c r="I10" i="22"/>
  <c r="I55" i="22" s="1"/>
  <c r="J10" i="22"/>
  <c r="J55" i="22" s="1"/>
  <c r="K10" i="22"/>
  <c r="K55" i="22" s="1"/>
  <c r="L10" i="22"/>
  <c r="L55" i="22" s="1"/>
  <c r="O10" i="22"/>
  <c r="O55" i="22" s="1"/>
  <c r="T10" i="22"/>
  <c r="T55" i="22" s="1"/>
  <c r="U10" i="22"/>
  <c r="U55" i="22" s="1"/>
  <c r="V10" i="22"/>
  <c r="V55" i="22" s="1"/>
  <c r="W10" i="22"/>
  <c r="W55" i="22" s="1"/>
  <c r="X10" i="22"/>
  <c r="X55" i="22" s="1"/>
  <c r="Y10" i="22"/>
  <c r="Y55" i="22" s="1"/>
  <c r="Z10" i="22"/>
  <c r="Z55" i="22" s="1"/>
  <c r="AD10" i="22"/>
  <c r="AD55" i="22" s="1"/>
  <c r="AE10" i="22"/>
  <c r="AE55" i="22" s="1"/>
  <c r="AF10" i="22"/>
  <c r="AF55" i="22" s="1"/>
  <c r="AG10" i="22"/>
  <c r="AG55" i="22" s="1"/>
  <c r="AH10" i="22"/>
  <c r="AH55" i="22" s="1"/>
  <c r="AI10" i="22"/>
  <c r="AI55" i="22" s="1"/>
  <c r="AJ10" i="22"/>
  <c r="AJ55" i="22" s="1"/>
  <c r="AK10" i="22"/>
  <c r="AK55" i="22" s="1"/>
  <c r="AL10" i="22"/>
  <c r="AL55" i="22" s="1"/>
  <c r="AM10" i="22"/>
  <c r="AM55" i="22" s="1"/>
  <c r="AN10" i="22"/>
  <c r="AN55" i="22" s="1"/>
  <c r="AO10" i="22"/>
  <c r="AO55" i="22" s="1"/>
  <c r="AP10" i="22"/>
  <c r="AP55" i="22" s="1"/>
  <c r="AQ10" i="22"/>
  <c r="AQ55" i="22" s="1"/>
  <c r="AR10" i="22"/>
  <c r="AR55" i="22" s="1"/>
  <c r="F11" i="22"/>
  <c r="F56" i="22" s="1"/>
  <c r="G11" i="22"/>
  <c r="G56" i="22" s="1"/>
  <c r="H11" i="22"/>
  <c r="H56" i="22" s="1"/>
  <c r="I11" i="22"/>
  <c r="I56" i="22" s="1"/>
  <c r="J11" i="22"/>
  <c r="J56" i="22" s="1"/>
  <c r="K11" i="22"/>
  <c r="K56" i="22" s="1"/>
  <c r="L11" i="22"/>
  <c r="L56" i="22" s="1"/>
  <c r="O11" i="22"/>
  <c r="O56" i="22" s="1"/>
  <c r="T11" i="22"/>
  <c r="T56" i="22" s="1"/>
  <c r="U11" i="22"/>
  <c r="U56" i="22" s="1"/>
  <c r="V11" i="22"/>
  <c r="V56" i="22" s="1"/>
  <c r="W11" i="22"/>
  <c r="W56" i="22" s="1"/>
  <c r="X11" i="22"/>
  <c r="X56" i="22" s="1"/>
  <c r="Y11" i="22"/>
  <c r="Y56" i="22" s="1"/>
  <c r="Z11" i="22"/>
  <c r="Z56" i="22" s="1"/>
  <c r="AD11" i="22"/>
  <c r="AD56" i="22" s="1"/>
  <c r="AE11" i="22"/>
  <c r="AE56" i="22" s="1"/>
  <c r="AF11" i="22"/>
  <c r="AF56" i="22" s="1"/>
  <c r="AG11" i="22"/>
  <c r="AG56" i="22" s="1"/>
  <c r="AH11" i="22"/>
  <c r="AH56" i="22" s="1"/>
  <c r="AI11" i="22"/>
  <c r="AI56" i="22" s="1"/>
  <c r="AJ11" i="22"/>
  <c r="AJ56" i="22" s="1"/>
  <c r="AK11" i="22"/>
  <c r="AK56" i="22" s="1"/>
  <c r="AL11" i="22"/>
  <c r="AL56" i="22" s="1"/>
  <c r="AM11" i="22"/>
  <c r="AM56" i="22" s="1"/>
  <c r="AN11" i="22"/>
  <c r="AN56" i="22" s="1"/>
  <c r="AO11" i="22"/>
  <c r="AO56" i="22" s="1"/>
  <c r="AP11" i="22"/>
  <c r="AP56" i="22" s="1"/>
  <c r="AQ11" i="22"/>
  <c r="AQ56" i="22" s="1"/>
  <c r="AR11" i="22"/>
  <c r="AR56" i="22" s="1"/>
  <c r="F12" i="22"/>
  <c r="F57" i="22" s="1"/>
  <c r="G12" i="22"/>
  <c r="G57" i="22" s="1"/>
  <c r="H12" i="22"/>
  <c r="H57" i="22" s="1"/>
  <c r="I12" i="22"/>
  <c r="I57" i="22" s="1"/>
  <c r="J12" i="22"/>
  <c r="J57" i="22" s="1"/>
  <c r="K12" i="22"/>
  <c r="K57" i="22" s="1"/>
  <c r="L12" i="22"/>
  <c r="L57" i="22" s="1"/>
  <c r="O12" i="22"/>
  <c r="O57" i="22" s="1"/>
  <c r="T12" i="22"/>
  <c r="T57" i="22" s="1"/>
  <c r="U12" i="22"/>
  <c r="U57" i="22" s="1"/>
  <c r="V12" i="22"/>
  <c r="V57" i="22" s="1"/>
  <c r="W12" i="22"/>
  <c r="W57" i="22" s="1"/>
  <c r="X12" i="22"/>
  <c r="X57" i="22" s="1"/>
  <c r="Y12" i="22"/>
  <c r="Y57" i="22" s="1"/>
  <c r="Z12" i="22"/>
  <c r="Z57" i="22" s="1"/>
  <c r="AD12" i="22"/>
  <c r="AD57" i="22" s="1"/>
  <c r="AE12" i="22"/>
  <c r="AE57" i="22" s="1"/>
  <c r="AF12" i="22"/>
  <c r="AF57" i="22" s="1"/>
  <c r="AG12" i="22"/>
  <c r="AG57" i="22" s="1"/>
  <c r="AH12" i="22"/>
  <c r="AH57" i="22" s="1"/>
  <c r="AI12" i="22"/>
  <c r="AI57" i="22" s="1"/>
  <c r="AJ12" i="22"/>
  <c r="AJ57" i="22" s="1"/>
  <c r="AK12" i="22"/>
  <c r="AK57" i="22" s="1"/>
  <c r="AL12" i="22"/>
  <c r="AL57" i="22" s="1"/>
  <c r="AM12" i="22"/>
  <c r="AM57" i="22" s="1"/>
  <c r="AN12" i="22"/>
  <c r="AN57" i="22" s="1"/>
  <c r="AO12" i="22"/>
  <c r="AO57" i="22" s="1"/>
  <c r="AP12" i="22"/>
  <c r="AP57" i="22" s="1"/>
  <c r="AQ12" i="22"/>
  <c r="AQ57" i="22" s="1"/>
  <c r="AR12" i="22"/>
  <c r="AR57" i="22" s="1"/>
  <c r="F15" i="22"/>
  <c r="F60" i="22" s="1"/>
  <c r="G15" i="22"/>
  <c r="G60" i="22" s="1"/>
  <c r="H15" i="22"/>
  <c r="H60" i="22" s="1"/>
  <c r="I15" i="22"/>
  <c r="I60" i="22" s="1"/>
  <c r="J15" i="22"/>
  <c r="J60" i="22" s="1"/>
  <c r="K15" i="22"/>
  <c r="K60" i="22" s="1"/>
  <c r="L15" i="22"/>
  <c r="L60" i="22" s="1"/>
  <c r="O15" i="22"/>
  <c r="O60" i="22" s="1"/>
  <c r="T15" i="22"/>
  <c r="T60" i="22" s="1"/>
  <c r="U15" i="22"/>
  <c r="U60" i="22" s="1"/>
  <c r="V15" i="22"/>
  <c r="V60" i="22" s="1"/>
  <c r="W15" i="22"/>
  <c r="W60" i="22" s="1"/>
  <c r="X15" i="22"/>
  <c r="X60" i="22" s="1"/>
  <c r="Y15" i="22"/>
  <c r="Y60" i="22" s="1"/>
  <c r="Z15" i="22"/>
  <c r="Z60" i="22" s="1"/>
  <c r="AD15" i="22"/>
  <c r="AD60" i="22" s="1"/>
  <c r="AE15" i="22"/>
  <c r="AE60" i="22" s="1"/>
  <c r="AF15" i="22"/>
  <c r="AF60" i="22" s="1"/>
  <c r="AG15" i="22"/>
  <c r="AG60" i="22" s="1"/>
  <c r="AH15" i="22"/>
  <c r="AH60" i="22" s="1"/>
  <c r="AI15" i="22"/>
  <c r="AI60" i="22" s="1"/>
  <c r="AJ15" i="22"/>
  <c r="AJ60" i="22" s="1"/>
  <c r="AK15" i="22"/>
  <c r="AK60" i="22" s="1"/>
  <c r="AL15" i="22"/>
  <c r="AL60" i="22" s="1"/>
  <c r="AM15" i="22"/>
  <c r="AM60" i="22" s="1"/>
  <c r="AN15" i="22"/>
  <c r="AN60" i="22" s="1"/>
  <c r="AO15" i="22"/>
  <c r="AO60" i="22" s="1"/>
  <c r="AP15" i="22"/>
  <c r="AP60" i="22" s="1"/>
  <c r="AQ15" i="22"/>
  <c r="AQ60" i="22" s="1"/>
  <c r="AR15" i="22"/>
  <c r="AR60" i="22" s="1"/>
  <c r="F20" i="22"/>
  <c r="F65" i="22" s="1"/>
  <c r="G20" i="22"/>
  <c r="G65" i="22" s="1"/>
  <c r="H20" i="22"/>
  <c r="H65" i="22" s="1"/>
  <c r="I20" i="22"/>
  <c r="I65" i="22" s="1"/>
  <c r="J20" i="22"/>
  <c r="J65" i="22" s="1"/>
  <c r="K20" i="22"/>
  <c r="K65" i="22" s="1"/>
  <c r="L20" i="22"/>
  <c r="L65" i="22" s="1"/>
  <c r="O20" i="22"/>
  <c r="O65" i="22" s="1"/>
  <c r="T20" i="22"/>
  <c r="T65" i="22" s="1"/>
  <c r="U20" i="22"/>
  <c r="U65" i="22" s="1"/>
  <c r="V20" i="22"/>
  <c r="V65" i="22" s="1"/>
  <c r="W20" i="22"/>
  <c r="W65" i="22" s="1"/>
  <c r="X20" i="22"/>
  <c r="X65" i="22" s="1"/>
  <c r="Y20" i="22"/>
  <c r="Y65" i="22" s="1"/>
  <c r="Z20" i="22"/>
  <c r="Z65" i="22" s="1"/>
  <c r="AD20" i="22"/>
  <c r="AD65" i="22" s="1"/>
  <c r="AE20" i="22"/>
  <c r="AE65" i="22" s="1"/>
  <c r="AF20" i="22"/>
  <c r="AF65" i="22" s="1"/>
  <c r="AG20" i="22"/>
  <c r="AG65" i="22" s="1"/>
  <c r="AH20" i="22"/>
  <c r="AH65" i="22" s="1"/>
  <c r="AI20" i="22"/>
  <c r="AI65" i="22" s="1"/>
  <c r="AJ20" i="22"/>
  <c r="AJ65" i="22" s="1"/>
  <c r="AK20" i="22"/>
  <c r="AK65" i="22" s="1"/>
  <c r="AL20" i="22"/>
  <c r="AL65" i="22" s="1"/>
  <c r="AM20" i="22"/>
  <c r="AM65" i="22" s="1"/>
  <c r="AN20" i="22"/>
  <c r="AN65" i="22" s="1"/>
  <c r="AO20" i="22"/>
  <c r="AO65" i="22" s="1"/>
  <c r="AP20" i="22"/>
  <c r="AP65" i="22" s="1"/>
  <c r="AQ20" i="22"/>
  <c r="AQ65" i="22" s="1"/>
  <c r="AR20" i="22"/>
  <c r="AR65" i="22" s="1"/>
  <c r="F21" i="22"/>
  <c r="F66" i="22" s="1"/>
  <c r="G21" i="22"/>
  <c r="G66" i="22" s="1"/>
  <c r="H21" i="22"/>
  <c r="H66" i="22" s="1"/>
  <c r="I21" i="22"/>
  <c r="I66" i="22" s="1"/>
  <c r="J21" i="22"/>
  <c r="J66" i="22" s="1"/>
  <c r="K21" i="22"/>
  <c r="K66" i="22" s="1"/>
  <c r="L21" i="22"/>
  <c r="L66" i="22" s="1"/>
  <c r="O21" i="22"/>
  <c r="O66" i="22" s="1"/>
  <c r="T21" i="22"/>
  <c r="T66" i="22" s="1"/>
  <c r="U21" i="22"/>
  <c r="U66" i="22" s="1"/>
  <c r="V21" i="22"/>
  <c r="V66" i="22" s="1"/>
  <c r="W21" i="22"/>
  <c r="W66" i="22" s="1"/>
  <c r="X21" i="22"/>
  <c r="X66" i="22" s="1"/>
  <c r="Y21" i="22"/>
  <c r="Y66" i="22" s="1"/>
  <c r="Z21" i="22"/>
  <c r="Z66" i="22" s="1"/>
  <c r="AD21" i="22"/>
  <c r="AD66" i="22" s="1"/>
  <c r="AE21" i="22"/>
  <c r="AE66" i="22" s="1"/>
  <c r="AF21" i="22"/>
  <c r="AF66" i="22" s="1"/>
  <c r="AG21" i="22"/>
  <c r="AG66" i="22" s="1"/>
  <c r="AH21" i="22"/>
  <c r="AH66" i="22" s="1"/>
  <c r="AI21" i="22"/>
  <c r="AI66" i="22" s="1"/>
  <c r="AJ21" i="22"/>
  <c r="AJ66" i="22" s="1"/>
  <c r="AK21" i="22"/>
  <c r="AK66" i="22" s="1"/>
  <c r="AL21" i="22"/>
  <c r="AL66" i="22" s="1"/>
  <c r="AM21" i="22"/>
  <c r="AM66" i="22" s="1"/>
  <c r="AN21" i="22"/>
  <c r="AN66" i="22" s="1"/>
  <c r="AO21" i="22"/>
  <c r="AO66" i="22" s="1"/>
  <c r="AP21" i="22"/>
  <c r="AP66" i="22" s="1"/>
  <c r="AQ21" i="22"/>
  <c r="AQ66" i="22" s="1"/>
  <c r="AR21" i="22"/>
  <c r="AR66" i="22" s="1"/>
  <c r="F22" i="22"/>
  <c r="F67" i="22" s="1"/>
  <c r="G22" i="22"/>
  <c r="G67" i="22" s="1"/>
  <c r="H22" i="22"/>
  <c r="H67" i="22" s="1"/>
  <c r="I22" i="22"/>
  <c r="I67" i="22" s="1"/>
  <c r="J22" i="22"/>
  <c r="J67" i="22" s="1"/>
  <c r="K22" i="22"/>
  <c r="K67" i="22" s="1"/>
  <c r="L22" i="22"/>
  <c r="L67" i="22" s="1"/>
  <c r="O22" i="22"/>
  <c r="O67" i="22" s="1"/>
  <c r="T22" i="22"/>
  <c r="T67" i="22" s="1"/>
  <c r="U22" i="22"/>
  <c r="U67" i="22" s="1"/>
  <c r="V22" i="22"/>
  <c r="V67" i="22" s="1"/>
  <c r="W22" i="22"/>
  <c r="W67" i="22" s="1"/>
  <c r="X22" i="22"/>
  <c r="X67" i="22" s="1"/>
  <c r="Y22" i="22"/>
  <c r="Y67" i="22" s="1"/>
  <c r="Z22" i="22"/>
  <c r="Z67" i="22" s="1"/>
  <c r="AD22" i="22"/>
  <c r="AD67" i="22" s="1"/>
  <c r="AE22" i="22"/>
  <c r="AE67" i="22" s="1"/>
  <c r="AF22" i="22"/>
  <c r="AF67" i="22" s="1"/>
  <c r="AG22" i="22"/>
  <c r="AG67" i="22" s="1"/>
  <c r="AH22" i="22"/>
  <c r="AH67" i="22" s="1"/>
  <c r="AI22" i="22"/>
  <c r="AI67" i="22" s="1"/>
  <c r="AJ22" i="22"/>
  <c r="AJ67" i="22" s="1"/>
  <c r="AK22" i="22"/>
  <c r="AK67" i="22" s="1"/>
  <c r="AL22" i="22"/>
  <c r="AL67" i="22" s="1"/>
  <c r="AM22" i="22"/>
  <c r="AM67" i="22" s="1"/>
  <c r="AN22" i="22"/>
  <c r="AN67" i="22" s="1"/>
  <c r="AO22" i="22"/>
  <c r="AO67" i="22" s="1"/>
  <c r="AP22" i="22"/>
  <c r="AP67" i="22" s="1"/>
  <c r="AQ22" i="22"/>
  <c r="AQ67" i="22" s="1"/>
  <c r="AR22" i="22"/>
  <c r="AR67" i="22" s="1"/>
  <c r="F23" i="22"/>
  <c r="F68" i="22" s="1"/>
  <c r="G23" i="22"/>
  <c r="G68" i="22" s="1"/>
  <c r="H23" i="22"/>
  <c r="H68" i="22" s="1"/>
  <c r="I23" i="22"/>
  <c r="I68" i="22" s="1"/>
  <c r="J23" i="22"/>
  <c r="J68" i="22" s="1"/>
  <c r="K23" i="22"/>
  <c r="K68" i="22" s="1"/>
  <c r="L23" i="22"/>
  <c r="L68" i="22" s="1"/>
  <c r="O23" i="22"/>
  <c r="O68" i="22" s="1"/>
  <c r="T23" i="22"/>
  <c r="T68" i="22" s="1"/>
  <c r="U23" i="22"/>
  <c r="U68" i="22" s="1"/>
  <c r="V23" i="22"/>
  <c r="V68" i="22" s="1"/>
  <c r="W23" i="22"/>
  <c r="W68" i="22" s="1"/>
  <c r="X23" i="22"/>
  <c r="X68" i="22" s="1"/>
  <c r="Y23" i="22"/>
  <c r="Y68" i="22" s="1"/>
  <c r="Z23" i="22"/>
  <c r="Z68" i="22" s="1"/>
  <c r="AD23" i="22"/>
  <c r="AD68" i="22" s="1"/>
  <c r="AE23" i="22"/>
  <c r="AE68" i="22" s="1"/>
  <c r="AF23" i="22"/>
  <c r="AF68" i="22" s="1"/>
  <c r="AG23" i="22"/>
  <c r="AG68" i="22" s="1"/>
  <c r="AH23" i="22"/>
  <c r="AH68" i="22" s="1"/>
  <c r="AI23" i="22"/>
  <c r="AI68" i="22" s="1"/>
  <c r="AJ23" i="22"/>
  <c r="AJ68" i="22" s="1"/>
  <c r="AK23" i="22"/>
  <c r="AK68" i="22" s="1"/>
  <c r="AL23" i="22"/>
  <c r="AL68" i="22" s="1"/>
  <c r="AM23" i="22"/>
  <c r="AM68" i="22" s="1"/>
  <c r="AN23" i="22"/>
  <c r="AN68" i="22" s="1"/>
  <c r="AO23" i="22"/>
  <c r="AO68" i="22" s="1"/>
  <c r="AP23" i="22"/>
  <c r="AP68" i="22" s="1"/>
  <c r="AQ23" i="22"/>
  <c r="AQ68" i="22" s="1"/>
  <c r="AR23" i="22"/>
  <c r="AR68" i="22" s="1"/>
  <c r="F24" i="22"/>
  <c r="F69" i="22" s="1"/>
  <c r="G24" i="22"/>
  <c r="G69" i="22" s="1"/>
  <c r="H24" i="22"/>
  <c r="H69" i="22" s="1"/>
  <c r="I24" i="22"/>
  <c r="I69" i="22" s="1"/>
  <c r="J24" i="22"/>
  <c r="J69" i="22" s="1"/>
  <c r="K24" i="22"/>
  <c r="K69" i="22" s="1"/>
  <c r="L24" i="22"/>
  <c r="L69" i="22" s="1"/>
  <c r="O24" i="22"/>
  <c r="O69" i="22" s="1"/>
  <c r="T24" i="22"/>
  <c r="T69" i="22" s="1"/>
  <c r="U24" i="22"/>
  <c r="U69" i="22" s="1"/>
  <c r="V24" i="22"/>
  <c r="V69" i="22" s="1"/>
  <c r="W24" i="22"/>
  <c r="W69" i="22" s="1"/>
  <c r="X24" i="22"/>
  <c r="X69" i="22" s="1"/>
  <c r="Y24" i="22"/>
  <c r="Y69" i="22" s="1"/>
  <c r="Z24" i="22"/>
  <c r="Z69" i="22" s="1"/>
  <c r="AD24" i="22"/>
  <c r="AD69" i="22" s="1"/>
  <c r="AE24" i="22"/>
  <c r="AE69" i="22" s="1"/>
  <c r="AF24" i="22"/>
  <c r="AF69" i="22" s="1"/>
  <c r="AG24" i="22"/>
  <c r="AG69" i="22" s="1"/>
  <c r="AH24" i="22"/>
  <c r="AH69" i="22" s="1"/>
  <c r="AI24" i="22"/>
  <c r="AI69" i="22" s="1"/>
  <c r="AJ24" i="22"/>
  <c r="AJ69" i="22" s="1"/>
  <c r="AK24" i="22"/>
  <c r="AK69" i="22" s="1"/>
  <c r="AL24" i="22"/>
  <c r="AL69" i="22" s="1"/>
  <c r="AM24" i="22"/>
  <c r="AM69" i="22" s="1"/>
  <c r="AN24" i="22"/>
  <c r="AN69" i="22" s="1"/>
  <c r="AO24" i="22"/>
  <c r="AO69" i="22" s="1"/>
  <c r="AP24" i="22"/>
  <c r="AP69" i="22" s="1"/>
  <c r="AQ24" i="22"/>
  <c r="AQ69" i="22" s="1"/>
  <c r="AR24" i="22"/>
  <c r="AR69" i="22" s="1"/>
  <c r="F25" i="22"/>
  <c r="F70" i="22" s="1"/>
  <c r="G25" i="22"/>
  <c r="G70" i="22" s="1"/>
  <c r="H25" i="22"/>
  <c r="H70" i="22" s="1"/>
  <c r="I25" i="22"/>
  <c r="I70" i="22" s="1"/>
  <c r="J25" i="22"/>
  <c r="J70" i="22" s="1"/>
  <c r="K25" i="22"/>
  <c r="K70" i="22" s="1"/>
  <c r="L25" i="22"/>
  <c r="L70" i="22" s="1"/>
  <c r="O25" i="22"/>
  <c r="O70" i="22" s="1"/>
  <c r="T25" i="22"/>
  <c r="T70" i="22" s="1"/>
  <c r="U25" i="22"/>
  <c r="U70" i="22" s="1"/>
  <c r="V25" i="22"/>
  <c r="V70" i="22" s="1"/>
  <c r="W25" i="22"/>
  <c r="W70" i="22" s="1"/>
  <c r="X25" i="22"/>
  <c r="X70" i="22" s="1"/>
  <c r="Y25" i="22"/>
  <c r="Y70" i="22" s="1"/>
  <c r="Z25" i="22"/>
  <c r="Z70" i="22" s="1"/>
  <c r="AD25" i="22"/>
  <c r="AD70" i="22" s="1"/>
  <c r="AE25" i="22"/>
  <c r="AE70" i="22" s="1"/>
  <c r="AF25" i="22"/>
  <c r="AF70" i="22" s="1"/>
  <c r="AG25" i="22"/>
  <c r="AG70" i="22" s="1"/>
  <c r="AH25" i="22"/>
  <c r="AH70" i="22" s="1"/>
  <c r="AI25" i="22"/>
  <c r="AI70" i="22" s="1"/>
  <c r="AJ25" i="22"/>
  <c r="AJ70" i="22" s="1"/>
  <c r="AK25" i="22"/>
  <c r="AK70" i="22" s="1"/>
  <c r="AL25" i="22"/>
  <c r="AL70" i="22" s="1"/>
  <c r="AM25" i="22"/>
  <c r="AM70" i="22" s="1"/>
  <c r="AN25" i="22"/>
  <c r="AN70" i="22" s="1"/>
  <c r="AO25" i="22"/>
  <c r="AO70" i="22" s="1"/>
  <c r="AP25" i="22"/>
  <c r="AP70" i="22" s="1"/>
  <c r="AQ25" i="22"/>
  <c r="AQ70" i="22" s="1"/>
  <c r="AR25" i="22"/>
  <c r="AR70" i="22" s="1"/>
  <c r="F26" i="22"/>
  <c r="F71" i="22" s="1"/>
  <c r="G26" i="22"/>
  <c r="G71" i="22" s="1"/>
  <c r="H26" i="22"/>
  <c r="H71" i="22" s="1"/>
  <c r="I26" i="22"/>
  <c r="I71" i="22" s="1"/>
  <c r="J26" i="22"/>
  <c r="J71" i="22" s="1"/>
  <c r="K26" i="22"/>
  <c r="K71" i="22" s="1"/>
  <c r="L26" i="22"/>
  <c r="L71" i="22" s="1"/>
  <c r="O26" i="22"/>
  <c r="O71" i="22" s="1"/>
  <c r="T26" i="22"/>
  <c r="T71" i="22" s="1"/>
  <c r="U26" i="22"/>
  <c r="U71" i="22" s="1"/>
  <c r="V26" i="22"/>
  <c r="V71" i="22" s="1"/>
  <c r="W26" i="22"/>
  <c r="W71" i="22" s="1"/>
  <c r="X26" i="22"/>
  <c r="X71" i="22" s="1"/>
  <c r="Y26" i="22"/>
  <c r="Y71" i="22" s="1"/>
  <c r="Z26" i="22"/>
  <c r="Z71" i="22" s="1"/>
  <c r="AD26" i="22"/>
  <c r="AD71" i="22" s="1"/>
  <c r="AE26" i="22"/>
  <c r="AE71" i="22" s="1"/>
  <c r="AF26" i="22"/>
  <c r="AF71" i="22" s="1"/>
  <c r="AG26" i="22"/>
  <c r="AG71" i="22" s="1"/>
  <c r="AH26" i="22"/>
  <c r="AH71" i="22" s="1"/>
  <c r="AI26" i="22"/>
  <c r="AI71" i="22" s="1"/>
  <c r="AJ26" i="22"/>
  <c r="AJ71" i="22" s="1"/>
  <c r="AK26" i="22"/>
  <c r="AK71" i="22" s="1"/>
  <c r="AL26" i="22"/>
  <c r="AL71" i="22" s="1"/>
  <c r="AM26" i="22"/>
  <c r="AM71" i="22" s="1"/>
  <c r="AN26" i="22"/>
  <c r="AN71" i="22" s="1"/>
  <c r="AO26" i="22"/>
  <c r="AO71" i="22" s="1"/>
  <c r="AP26" i="22"/>
  <c r="AP71" i="22" s="1"/>
  <c r="AQ26" i="22"/>
  <c r="AQ71" i="22" s="1"/>
  <c r="AR26" i="22"/>
  <c r="AR71" i="22" s="1"/>
  <c r="F30" i="22"/>
  <c r="F75" i="22" s="1"/>
  <c r="G30" i="22"/>
  <c r="G75" i="22" s="1"/>
  <c r="H30" i="22"/>
  <c r="H75" i="22" s="1"/>
  <c r="I30" i="22"/>
  <c r="I75" i="22" s="1"/>
  <c r="J30" i="22"/>
  <c r="J75" i="22" s="1"/>
  <c r="K30" i="22"/>
  <c r="K75" i="22" s="1"/>
  <c r="L30" i="22"/>
  <c r="L75" i="22" s="1"/>
  <c r="O30" i="22"/>
  <c r="O75" i="22" s="1"/>
  <c r="T30" i="22"/>
  <c r="T75" i="22" s="1"/>
  <c r="U30" i="22"/>
  <c r="U75" i="22" s="1"/>
  <c r="V30" i="22"/>
  <c r="V75" i="22" s="1"/>
  <c r="W30" i="22"/>
  <c r="W75" i="22" s="1"/>
  <c r="X30" i="22"/>
  <c r="X75" i="22" s="1"/>
  <c r="Y30" i="22"/>
  <c r="Y75" i="22" s="1"/>
  <c r="Z30" i="22"/>
  <c r="Z75" i="22" s="1"/>
  <c r="AD30" i="22"/>
  <c r="AD75" i="22" s="1"/>
  <c r="AE30" i="22"/>
  <c r="AE75" i="22" s="1"/>
  <c r="AF30" i="22"/>
  <c r="AF75" i="22" s="1"/>
  <c r="AG30" i="22"/>
  <c r="AG75" i="22" s="1"/>
  <c r="AH30" i="22"/>
  <c r="AH75" i="22" s="1"/>
  <c r="AI30" i="22"/>
  <c r="AI75" i="22" s="1"/>
  <c r="AJ30" i="22"/>
  <c r="AJ75" i="22" s="1"/>
  <c r="AK30" i="22"/>
  <c r="AK75" i="22" s="1"/>
  <c r="AL30" i="22"/>
  <c r="AL75" i="22" s="1"/>
  <c r="AM30" i="22"/>
  <c r="AM75" i="22" s="1"/>
  <c r="AN30" i="22"/>
  <c r="AN75" i="22" s="1"/>
  <c r="AO30" i="22"/>
  <c r="AO75" i="22" s="1"/>
  <c r="AP30" i="22"/>
  <c r="AP75" i="22" s="1"/>
  <c r="AQ30" i="22"/>
  <c r="AQ75" i="22" s="1"/>
  <c r="AR30" i="22"/>
  <c r="AR75" i="22" s="1"/>
  <c r="F31" i="22"/>
  <c r="F76" i="22" s="1"/>
  <c r="G31" i="22"/>
  <c r="G76" i="22" s="1"/>
  <c r="H31" i="22"/>
  <c r="H76" i="22" s="1"/>
  <c r="I31" i="22"/>
  <c r="I76" i="22" s="1"/>
  <c r="J31" i="22"/>
  <c r="J76" i="22" s="1"/>
  <c r="K31" i="22"/>
  <c r="K76" i="22" s="1"/>
  <c r="L31" i="22"/>
  <c r="L76" i="22" s="1"/>
  <c r="O31" i="22"/>
  <c r="O76" i="22" s="1"/>
  <c r="T31" i="22"/>
  <c r="T76" i="22" s="1"/>
  <c r="U31" i="22"/>
  <c r="U76" i="22" s="1"/>
  <c r="V31" i="22"/>
  <c r="V76" i="22" s="1"/>
  <c r="W31" i="22"/>
  <c r="W76" i="22" s="1"/>
  <c r="X31" i="22"/>
  <c r="X76" i="22" s="1"/>
  <c r="Y31" i="22"/>
  <c r="Y76" i="22" s="1"/>
  <c r="Z31" i="22"/>
  <c r="Z76" i="22" s="1"/>
  <c r="AD31" i="22"/>
  <c r="AD76" i="22" s="1"/>
  <c r="AE31" i="22"/>
  <c r="AE76" i="22" s="1"/>
  <c r="AF31" i="22"/>
  <c r="AF76" i="22" s="1"/>
  <c r="AG31" i="22"/>
  <c r="AG76" i="22" s="1"/>
  <c r="AH31" i="22"/>
  <c r="AH76" i="22" s="1"/>
  <c r="AI31" i="22"/>
  <c r="AI76" i="22" s="1"/>
  <c r="AJ31" i="22"/>
  <c r="AJ76" i="22" s="1"/>
  <c r="AK31" i="22"/>
  <c r="AK76" i="22" s="1"/>
  <c r="AL31" i="22"/>
  <c r="AL76" i="22" s="1"/>
  <c r="AM31" i="22"/>
  <c r="AM76" i="22" s="1"/>
  <c r="AN31" i="22"/>
  <c r="AN76" i="22" s="1"/>
  <c r="AO31" i="22"/>
  <c r="AO76" i="22" s="1"/>
  <c r="AP31" i="22"/>
  <c r="AP76" i="22" s="1"/>
  <c r="AQ31" i="22"/>
  <c r="AQ76" i="22" s="1"/>
  <c r="AR31" i="22"/>
  <c r="AR76" i="22" s="1"/>
  <c r="F32" i="22"/>
  <c r="F77" i="22" s="1"/>
  <c r="G32" i="22"/>
  <c r="G77" i="22" s="1"/>
  <c r="H32" i="22"/>
  <c r="H77" i="22" s="1"/>
  <c r="I32" i="22"/>
  <c r="I77" i="22" s="1"/>
  <c r="J32" i="22"/>
  <c r="J77" i="22" s="1"/>
  <c r="K32" i="22"/>
  <c r="K77" i="22" s="1"/>
  <c r="L32" i="22"/>
  <c r="L77" i="22" s="1"/>
  <c r="O32" i="22"/>
  <c r="O77" i="22" s="1"/>
  <c r="T32" i="22"/>
  <c r="T77" i="22" s="1"/>
  <c r="U32" i="22"/>
  <c r="U77" i="22" s="1"/>
  <c r="V32" i="22"/>
  <c r="V77" i="22" s="1"/>
  <c r="W32" i="22"/>
  <c r="W77" i="22" s="1"/>
  <c r="X32" i="22"/>
  <c r="X77" i="22" s="1"/>
  <c r="Y32" i="22"/>
  <c r="Y77" i="22" s="1"/>
  <c r="Z32" i="22"/>
  <c r="Z77" i="22" s="1"/>
  <c r="AD32" i="22"/>
  <c r="AD77" i="22" s="1"/>
  <c r="AE32" i="22"/>
  <c r="AE77" i="22" s="1"/>
  <c r="AF32" i="22"/>
  <c r="AF77" i="22" s="1"/>
  <c r="AG32" i="22"/>
  <c r="AG77" i="22" s="1"/>
  <c r="AH32" i="22"/>
  <c r="AH77" i="22" s="1"/>
  <c r="AI32" i="22"/>
  <c r="AI77" i="22" s="1"/>
  <c r="AJ32" i="22"/>
  <c r="AJ77" i="22" s="1"/>
  <c r="AK32" i="22"/>
  <c r="AK77" i="22" s="1"/>
  <c r="AL32" i="22"/>
  <c r="AL77" i="22" s="1"/>
  <c r="AM32" i="22"/>
  <c r="AM77" i="22" s="1"/>
  <c r="AN32" i="22"/>
  <c r="AN77" i="22" s="1"/>
  <c r="AO32" i="22"/>
  <c r="AO77" i="22" s="1"/>
  <c r="AP32" i="22"/>
  <c r="AP77" i="22" s="1"/>
  <c r="AQ32" i="22"/>
  <c r="AQ77" i="22" s="1"/>
  <c r="AR32" i="22"/>
  <c r="AR77" i="22" s="1"/>
  <c r="F33" i="22"/>
  <c r="F78" i="22" s="1"/>
  <c r="G33" i="22"/>
  <c r="G78" i="22" s="1"/>
  <c r="H33" i="22"/>
  <c r="H78" i="22" s="1"/>
  <c r="I33" i="22"/>
  <c r="I78" i="22" s="1"/>
  <c r="J33" i="22"/>
  <c r="J78" i="22" s="1"/>
  <c r="K33" i="22"/>
  <c r="K78" i="22" s="1"/>
  <c r="L33" i="22"/>
  <c r="L78" i="22" s="1"/>
  <c r="O33" i="22"/>
  <c r="O78" i="22" s="1"/>
  <c r="T33" i="22"/>
  <c r="T78" i="22" s="1"/>
  <c r="U33" i="22"/>
  <c r="U78" i="22" s="1"/>
  <c r="V33" i="22"/>
  <c r="V78" i="22" s="1"/>
  <c r="W33" i="22"/>
  <c r="W78" i="22" s="1"/>
  <c r="X33" i="22"/>
  <c r="X78" i="22" s="1"/>
  <c r="Y33" i="22"/>
  <c r="Y78" i="22" s="1"/>
  <c r="Z33" i="22"/>
  <c r="Z78" i="22" s="1"/>
  <c r="AD33" i="22"/>
  <c r="AD78" i="22" s="1"/>
  <c r="AE33" i="22"/>
  <c r="AE78" i="22" s="1"/>
  <c r="AF33" i="22"/>
  <c r="AF78" i="22" s="1"/>
  <c r="AG33" i="22"/>
  <c r="AG78" i="22" s="1"/>
  <c r="AH33" i="22"/>
  <c r="AH78" i="22" s="1"/>
  <c r="AI33" i="22"/>
  <c r="AI78" i="22" s="1"/>
  <c r="AJ33" i="22"/>
  <c r="AJ78" i="22" s="1"/>
  <c r="AK33" i="22"/>
  <c r="AK78" i="22" s="1"/>
  <c r="AL33" i="22"/>
  <c r="AL78" i="22" s="1"/>
  <c r="AM33" i="22"/>
  <c r="AM78" i="22" s="1"/>
  <c r="AN33" i="22"/>
  <c r="AN78" i="22" s="1"/>
  <c r="AO33" i="22"/>
  <c r="AO78" i="22" s="1"/>
  <c r="AP33" i="22"/>
  <c r="AP78" i="22" s="1"/>
  <c r="AQ33" i="22"/>
  <c r="AQ78" i="22" s="1"/>
  <c r="AR33" i="22"/>
  <c r="AR78" i="22" s="1"/>
  <c r="F34" i="22"/>
  <c r="F79" i="22" s="1"/>
  <c r="G34" i="22"/>
  <c r="G79" i="22" s="1"/>
  <c r="H34" i="22"/>
  <c r="H79" i="22" s="1"/>
  <c r="I34" i="22"/>
  <c r="I79" i="22" s="1"/>
  <c r="J34" i="22"/>
  <c r="J79" i="22" s="1"/>
  <c r="K34" i="22"/>
  <c r="K79" i="22" s="1"/>
  <c r="L34" i="22"/>
  <c r="L79" i="22" s="1"/>
  <c r="O34" i="22"/>
  <c r="O79" i="22" s="1"/>
  <c r="T34" i="22"/>
  <c r="T79" i="22" s="1"/>
  <c r="U34" i="22"/>
  <c r="U79" i="22" s="1"/>
  <c r="V34" i="22"/>
  <c r="V79" i="22" s="1"/>
  <c r="W34" i="22"/>
  <c r="W79" i="22" s="1"/>
  <c r="X34" i="22"/>
  <c r="X79" i="22" s="1"/>
  <c r="Y34" i="22"/>
  <c r="Y79" i="22" s="1"/>
  <c r="Z34" i="22"/>
  <c r="Z79" i="22" s="1"/>
  <c r="AD34" i="22"/>
  <c r="AD79" i="22" s="1"/>
  <c r="AE34" i="22"/>
  <c r="AE79" i="22" s="1"/>
  <c r="AF34" i="22"/>
  <c r="AF79" i="22" s="1"/>
  <c r="AG34" i="22"/>
  <c r="AG79" i="22" s="1"/>
  <c r="AH34" i="22"/>
  <c r="AH79" i="22" s="1"/>
  <c r="AI34" i="22"/>
  <c r="AI79" i="22" s="1"/>
  <c r="AJ34" i="22"/>
  <c r="AJ79" i="22" s="1"/>
  <c r="AK34" i="22"/>
  <c r="AK79" i="22" s="1"/>
  <c r="AL34" i="22"/>
  <c r="AL79" i="22" s="1"/>
  <c r="AM34" i="22"/>
  <c r="AM79" i="22" s="1"/>
  <c r="AN34" i="22"/>
  <c r="AN79" i="22" s="1"/>
  <c r="AO34" i="22"/>
  <c r="AO79" i="22" s="1"/>
  <c r="AP34" i="22"/>
  <c r="AP79" i="22" s="1"/>
  <c r="AQ34" i="22"/>
  <c r="AQ79" i="22" s="1"/>
  <c r="AR34" i="22"/>
  <c r="AR79" i="22" s="1"/>
  <c r="F35" i="22"/>
  <c r="F80" i="22" s="1"/>
  <c r="G35" i="22"/>
  <c r="G80" i="22" s="1"/>
  <c r="H35" i="22"/>
  <c r="H80" i="22" s="1"/>
  <c r="I35" i="22"/>
  <c r="I80" i="22" s="1"/>
  <c r="J35" i="22"/>
  <c r="J80" i="22" s="1"/>
  <c r="K35" i="22"/>
  <c r="K80" i="22" s="1"/>
  <c r="L35" i="22"/>
  <c r="L80" i="22" s="1"/>
  <c r="O35" i="22"/>
  <c r="O80" i="22" s="1"/>
  <c r="T35" i="22"/>
  <c r="T80" i="22" s="1"/>
  <c r="U35" i="22"/>
  <c r="U80" i="22" s="1"/>
  <c r="V35" i="22"/>
  <c r="V80" i="22" s="1"/>
  <c r="W35" i="22"/>
  <c r="W80" i="22" s="1"/>
  <c r="X35" i="22"/>
  <c r="X80" i="22" s="1"/>
  <c r="Y35" i="22"/>
  <c r="Y80" i="22" s="1"/>
  <c r="Z35" i="22"/>
  <c r="Z80" i="22" s="1"/>
  <c r="AD35" i="22"/>
  <c r="AD80" i="22" s="1"/>
  <c r="AE35" i="22"/>
  <c r="AE80" i="22" s="1"/>
  <c r="AF35" i="22"/>
  <c r="AF80" i="22" s="1"/>
  <c r="AG35" i="22"/>
  <c r="AG80" i="22" s="1"/>
  <c r="AH35" i="22"/>
  <c r="AH80" i="22" s="1"/>
  <c r="AI35" i="22"/>
  <c r="AI80" i="22" s="1"/>
  <c r="AJ35" i="22"/>
  <c r="AJ80" i="22" s="1"/>
  <c r="AK35" i="22"/>
  <c r="AK80" i="22" s="1"/>
  <c r="AL35" i="22"/>
  <c r="AL80" i="22" s="1"/>
  <c r="AM35" i="22"/>
  <c r="AM80" i="22" s="1"/>
  <c r="AN35" i="22"/>
  <c r="AN80" i="22" s="1"/>
  <c r="AO35" i="22"/>
  <c r="AO80" i="22" s="1"/>
  <c r="AP35" i="22"/>
  <c r="AP80" i="22" s="1"/>
  <c r="AQ35" i="22"/>
  <c r="AQ80" i="22" s="1"/>
  <c r="AR35" i="22"/>
  <c r="AR80" i="22" s="1"/>
  <c r="F36" i="22"/>
  <c r="F81" i="22" s="1"/>
  <c r="G36" i="22"/>
  <c r="G81" i="22" s="1"/>
  <c r="H36" i="22"/>
  <c r="H81" i="22" s="1"/>
  <c r="I36" i="22"/>
  <c r="I81" i="22" s="1"/>
  <c r="J36" i="22"/>
  <c r="J81" i="22" s="1"/>
  <c r="K36" i="22"/>
  <c r="K81" i="22" s="1"/>
  <c r="L36" i="22"/>
  <c r="L81" i="22" s="1"/>
  <c r="O36" i="22"/>
  <c r="O81" i="22" s="1"/>
  <c r="T36" i="22"/>
  <c r="T81" i="22" s="1"/>
  <c r="U36" i="22"/>
  <c r="U81" i="22" s="1"/>
  <c r="V36" i="22"/>
  <c r="V81" i="22" s="1"/>
  <c r="W36" i="22"/>
  <c r="W81" i="22" s="1"/>
  <c r="X36" i="22"/>
  <c r="X81" i="22" s="1"/>
  <c r="Y36" i="22"/>
  <c r="Y81" i="22" s="1"/>
  <c r="Z36" i="22"/>
  <c r="Z81" i="22" s="1"/>
  <c r="AD36" i="22"/>
  <c r="AD81" i="22" s="1"/>
  <c r="AE36" i="22"/>
  <c r="AE81" i="22" s="1"/>
  <c r="AF36" i="22"/>
  <c r="AF81" i="22" s="1"/>
  <c r="AG36" i="22"/>
  <c r="AG81" i="22" s="1"/>
  <c r="AH36" i="22"/>
  <c r="AH81" i="22" s="1"/>
  <c r="AI36" i="22"/>
  <c r="AI81" i="22" s="1"/>
  <c r="AJ36" i="22"/>
  <c r="AJ81" i="22" s="1"/>
  <c r="AK36" i="22"/>
  <c r="AK81" i="22" s="1"/>
  <c r="AL36" i="22"/>
  <c r="AL81" i="22" s="1"/>
  <c r="AM36" i="22"/>
  <c r="AM81" i="22" s="1"/>
  <c r="AN36" i="22"/>
  <c r="AN81" i="22" s="1"/>
  <c r="AO36" i="22"/>
  <c r="AO81" i="22" s="1"/>
  <c r="AP36" i="22"/>
  <c r="AP81" i="22" s="1"/>
  <c r="AQ36" i="22"/>
  <c r="AQ81" i="22" s="1"/>
  <c r="AR36" i="22"/>
  <c r="AR81" i="22" s="1"/>
  <c r="F37" i="22"/>
  <c r="F82" i="22" s="1"/>
  <c r="G37" i="22"/>
  <c r="G82" i="22" s="1"/>
  <c r="H37" i="22"/>
  <c r="H82" i="22" s="1"/>
  <c r="I37" i="22"/>
  <c r="I82" i="22" s="1"/>
  <c r="J37" i="22"/>
  <c r="J82" i="22" s="1"/>
  <c r="K37" i="22"/>
  <c r="K82" i="22" s="1"/>
  <c r="L37" i="22"/>
  <c r="L82" i="22" s="1"/>
  <c r="O37" i="22"/>
  <c r="O82" i="22" s="1"/>
  <c r="T37" i="22"/>
  <c r="T82" i="22" s="1"/>
  <c r="U37" i="22"/>
  <c r="U82" i="22" s="1"/>
  <c r="V37" i="22"/>
  <c r="V82" i="22" s="1"/>
  <c r="W37" i="22"/>
  <c r="W82" i="22" s="1"/>
  <c r="X37" i="22"/>
  <c r="X82" i="22" s="1"/>
  <c r="Y37" i="22"/>
  <c r="Y82" i="22" s="1"/>
  <c r="Z37" i="22"/>
  <c r="Z82" i="22" s="1"/>
  <c r="AD37" i="22"/>
  <c r="AD82" i="22" s="1"/>
  <c r="AE37" i="22"/>
  <c r="AE82" i="22" s="1"/>
  <c r="AF37" i="22"/>
  <c r="AF82" i="22" s="1"/>
  <c r="AG37" i="22"/>
  <c r="AG82" i="22" s="1"/>
  <c r="AH37" i="22"/>
  <c r="AH82" i="22" s="1"/>
  <c r="AI37" i="22"/>
  <c r="AI82" i="22" s="1"/>
  <c r="AJ37" i="22"/>
  <c r="AJ82" i="22" s="1"/>
  <c r="AK37" i="22"/>
  <c r="AK82" i="22" s="1"/>
  <c r="AL37" i="22"/>
  <c r="AL82" i="22" s="1"/>
  <c r="AM37" i="22"/>
  <c r="AM82" i="22" s="1"/>
  <c r="AN37" i="22"/>
  <c r="AN82" i="22" s="1"/>
  <c r="AO37" i="22"/>
  <c r="AO82" i="22" s="1"/>
  <c r="AP37" i="22"/>
  <c r="AP82" i="22" s="1"/>
  <c r="AQ37" i="22"/>
  <c r="AQ82" i="22" s="1"/>
  <c r="AR37" i="22"/>
  <c r="AR82" i="22" s="1"/>
  <c r="F38" i="22"/>
  <c r="F83" i="22" s="1"/>
  <c r="G38" i="22"/>
  <c r="G83" i="22" s="1"/>
  <c r="H38" i="22"/>
  <c r="H83" i="22" s="1"/>
  <c r="I38" i="22"/>
  <c r="I83" i="22" s="1"/>
  <c r="J38" i="22"/>
  <c r="J83" i="22" s="1"/>
  <c r="K38" i="22"/>
  <c r="K83" i="22" s="1"/>
  <c r="L38" i="22"/>
  <c r="L83" i="22" s="1"/>
  <c r="O38" i="22"/>
  <c r="O83" i="22" s="1"/>
  <c r="T38" i="22"/>
  <c r="T83" i="22" s="1"/>
  <c r="U38" i="22"/>
  <c r="U83" i="22" s="1"/>
  <c r="V38" i="22"/>
  <c r="V83" i="22" s="1"/>
  <c r="W38" i="22"/>
  <c r="W83" i="22" s="1"/>
  <c r="X38" i="22"/>
  <c r="X83" i="22" s="1"/>
  <c r="Y38" i="22"/>
  <c r="Y83" i="22" s="1"/>
  <c r="Z38" i="22"/>
  <c r="Z83" i="22" s="1"/>
  <c r="AD38" i="22"/>
  <c r="AD83" i="22" s="1"/>
  <c r="AE38" i="22"/>
  <c r="AE83" i="22" s="1"/>
  <c r="AF38" i="22"/>
  <c r="AF83" i="22" s="1"/>
  <c r="AG38" i="22"/>
  <c r="AG83" i="22" s="1"/>
  <c r="AH38" i="22"/>
  <c r="AH83" i="22" s="1"/>
  <c r="AI38" i="22"/>
  <c r="AI83" i="22" s="1"/>
  <c r="AJ38" i="22"/>
  <c r="AJ83" i="22" s="1"/>
  <c r="AK38" i="22"/>
  <c r="AK83" i="22" s="1"/>
  <c r="AL38" i="22"/>
  <c r="AL83" i="22" s="1"/>
  <c r="AM38" i="22"/>
  <c r="AM83" i="22" s="1"/>
  <c r="AN38" i="22"/>
  <c r="AN83" i="22" s="1"/>
  <c r="AO38" i="22"/>
  <c r="AO83" i="22" s="1"/>
  <c r="AP38" i="22"/>
  <c r="AP83" i="22" s="1"/>
  <c r="AQ38" i="22"/>
  <c r="AQ83" i="22" s="1"/>
  <c r="AR38" i="22"/>
  <c r="AR83" i="22" s="1"/>
  <c r="F39" i="22"/>
  <c r="F84" i="22" s="1"/>
  <c r="G39" i="22"/>
  <c r="G84" i="22" s="1"/>
  <c r="H39" i="22"/>
  <c r="H84" i="22" s="1"/>
  <c r="I39" i="22"/>
  <c r="I84" i="22" s="1"/>
  <c r="J39" i="22"/>
  <c r="J84" i="22" s="1"/>
  <c r="K39" i="22"/>
  <c r="K84" i="22" s="1"/>
  <c r="L39" i="22"/>
  <c r="L84" i="22" s="1"/>
  <c r="O39" i="22"/>
  <c r="O84" i="22" s="1"/>
  <c r="T39" i="22"/>
  <c r="T84" i="22" s="1"/>
  <c r="U39" i="22"/>
  <c r="U84" i="22" s="1"/>
  <c r="V39" i="22"/>
  <c r="V84" i="22" s="1"/>
  <c r="W39" i="22"/>
  <c r="W84" i="22" s="1"/>
  <c r="X39" i="22"/>
  <c r="X84" i="22" s="1"/>
  <c r="Y39" i="22"/>
  <c r="Y84" i="22" s="1"/>
  <c r="Z39" i="22"/>
  <c r="Z84" i="22" s="1"/>
  <c r="AD39" i="22"/>
  <c r="AD84" i="22" s="1"/>
  <c r="AE39" i="22"/>
  <c r="AE84" i="22" s="1"/>
  <c r="AF39" i="22"/>
  <c r="AF84" i="22" s="1"/>
  <c r="AG39" i="22"/>
  <c r="AG84" i="22" s="1"/>
  <c r="AH39" i="22"/>
  <c r="AH84" i="22" s="1"/>
  <c r="AI39" i="22"/>
  <c r="AI84" i="22" s="1"/>
  <c r="AJ39" i="22"/>
  <c r="AJ84" i="22" s="1"/>
  <c r="AK39" i="22"/>
  <c r="AK84" i="22" s="1"/>
  <c r="AL39" i="22"/>
  <c r="AL84" i="22" s="1"/>
  <c r="AM39" i="22"/>
  <c r="AM84" i="22" s="1"/>
  <c r="AN39" i="22"/>
  <c r="AN84" i="22" s="1"/>
  <c r="AO39" i="22"/>
  <c r="AO84" i="22" s="1"/>
  <c r="AP39" i="22"/>
  <c r="AP84" i="22" s="1"/>
  <c r="AQ39" i="22"/>
  <c r="AQ84" i="22" s="1"/>
  <c r="AR39" i="22"/>
  <c r="AR84" i="22" s="1"/>
  <c r="F40" i="22"/>
  <c r="F85" i="22" s="1"/>
  <c r="G40" i="22"/>
  <c r="G85" i="22" s="1"/>
  <c r="H40" i="22"/>
  <c r="H85" i="22" s="1"/>
  <c r="I40" i="22"/>
  <c r="I85" i="22" s="1"/>
  <c r="J40" i="22"/>
  <c r="J85" i="22" s="1"/>
  <c r="K40" i="22"/>
  <c r="K85" i="22" s="1"/>
  <c r="L40" i="22"/>
  <c r="L85" i="22" s="1"/>
  <c r="O40" i="22"/>
  <c r="O85" i="22" s="1"/>
  <c r="T40" i="22"/>
  <c r="T85" i="22" s="1"/>
  <c r="U40" i="22"/>
  <c r="U85" i="22" s="1"/>
  <c r="V40" i="22"/>
  <c r="V85" i="22" s="1"/>
  <c r="W40" i="22"/>
  <c r="W85" i="22" s="1"/>
  <c r="X40" i="22"/>
  <c r="X85" i="22" s="1"/>
  <c r="Y40" i="22"/>
  <c r="Y85" i="22" s="1"/>
  <c r="Z40" i="22"/>
  <c r="Z85" i="22" s="1"/>
  <c r="AD40" i="22"/>
  <c r="AD85" i="22" s="1"/>
  <c r="AE40" i="22"/>
  <c r="AE85" i="22" s="1"/>
  <c r="AF40" i="22"/>
  <c r="AF85" i="22" s="1"/>
  <c r="AG40" i="22"/>
  <c r="AG85" i="22" s="1"/>
  <c r="AH40" i="22"/>
  <c r="AH85" i="22" s="1"/>
  <c r="AI40" i="22"/>
  <c r="AI85" i="22" s="1"/>
  <c r="AJ40" i="22"/>
  <c r="AJ85" i="22" s="1"/>
  <c r="AK40" i="22"/>
  <c r="AK85" i="22" s="1"/>
  <c r="AL40" i="22"/>
  <c r="AL85" i="22" s="1"/>
  <c r="AM40" i="22"/>
  <c r="AM85" i="22" s="1"/>
  <c r="AN40" i="22"/>
  <c r="AN85" i="22" s="1"/>
  <c r="AO40" i="22"/>
  <c r="AO85" i="22" s="1"/>
  <c r="AP40" i="22"/>
  <c r="AP85" i="22" s="1"/>
  <c r="AQ40" i="22"/>
  <c r="AQ85" i="22" s="1"/>
  <c r="AR40" i="22"/>
  <c r="AR85" i="22" s="1"/>
  <c r="F41" i="22"/>
  <c r="F86" i="22" s="1"/>
  <c r="G41" i="22"/>
  <c r="G86" i="22" s="1"/>
  <c r="H41" i="22"/>
  <c r="H86" i="22" s="1"/>
  <c r="I41" i="22"/>
  <c r="I86" i="22" s="1"/>
  <c r="J41" i="22"/>
  <c r="J86" i="22" s="1"/>
  <c r="K41" i="22"/>
  <c r="K86" i="22" s="1"/>
  <c r="L41" i="22"/>
  <c r="L86" i="22" s="1"/>
  <c r="O41" i="22"/>
  <c r="O86" i="22" s="1"/>
  <c r="T41" i="22"/>
  <c r="T86" i="22" s="1"/>
  <c r="U41" i="22"/>
  <c r="U86" i="22" s="1"/>
  <c r="V41" i="22"/>
  <c r="V86" i="22" s="1"/>
  <c r="W41" i="22"/>
  <c r="W86" i="22" s="1"/>
  <c r="X41" i="22"/>
  <c r="X86" i="22" s="1"/>
  <c r="Y41" i="22"/>
  <c r="Y86" i="22" s="1"/>
  <c r="Z41" i="22"/>
  <c r="Z86" i="22" s="1"/>
  <c r="AD41" i="22"/>
  <c r="AD86" i="22" s="1"/>
  <c r="AE41" i="22"/>
  <c r="AE86" i="22" s="1"/>
  <c r="AF41" i="22"/>
  <c r="AF86" i="22" s="1"/>
  <c r="AG41" i="22"/>
  <c r="AG86" i="22" s="1"/>
  <c r="AH41" i="22"/>
  <c r="AH86" i="22" s="1"/>
  <c r="AI41" i="22"/>
  <c r="AI86" i="22" s="1"/>
  <c r="AJ41" i="22"/>
  <c r="AJ86" i="22" s="1"/>
  <c r="AK41" i="22"/>
  <c r="AK86" i="22" s="1"/>
  <c r="AL41" i="22"/>
  <c r="AL86" i="22" s="1"/>
  <c r="AM41" i="22"/>
  <c r="AM86" i="22" s="1"/>
  <c r="AN41" i="22"/>
  <c r="AN86" i="22" s="1"/>
  <c r="AO41" i="22"/>
  <c r="AO86" i="22" s="1"/>
  <c r="AP41" i="22"/>
  <c r="AP86" i="22" s="1"/>
  <c r="AQ41" i="22"/>
  <c r="AQ86" i="22" s="1"/>
  <c r="AR41" i="22"/>
  <c r="AR86" i="22" s="1"/>
  <c r="F42" i="22"/>
  <c r="F87" i="22" s="1"/>
  <c r="G42" i="22"/>
  <c r="G87" i="22" s="1"/>
  <c r="H42" i="22"/>
  <c r="H87" i="22" s="1"/>
  <c r="I42" i="22"/>
  <c r="I87" i="22" s="1"/>
  <c r="J42" i="22"/>
  <c r="J87" i="22" s="1"/>
  <c r="K42" i="22"/>
  <c r="K87" i="22" s="1"/>
  <c r="L42" i="22"/>
  <c r="L87" i="22" s="1"/>
  <c r="O42" i="22"/>
  <c r="O87" i="22" s="1"/>
  <c r="T42" i="22"/>
  <c r="T87" i="22" s="1"/>
  <c r="U42" i="22"/>
  <c r="U87" i="22" s="1"/>
  <c r="V42" i="22"/>
  <c r="V87" i="22" s="1"/>
  <c r="W42" i="22"/>
  <c r="W87" i="22" s="1"/>
  <c r="X42" i="22"/>
  <c r="X87" i="22" s="1"/>
  <c r="Y42" i="22"/>
  <c r="Y87" i="22" s="1"/>
  <c r="Z42" i="22"/>
  <c r="Z87" i="22" s="1"/>
  <c r="AD42" i="22"/>
  <c r="AD87" i="22" s="1"/>
  <c r="AE42" i="22"/>
  <c r="AE87" i="22" s="1"/>
  <c r="AF42" i="22"/>
  <c r="AF87" i="22" s="1"/>
  <c r="AG42" i="22"/>
  <c r="AG87" i="22" s="1"/>
  <c r="AH42" i="22"/>
  <c r="AH87" i="22" s="1"/>
  <c r="AI42" i="22"/>
  <c r="AI87" i="22" s="1"/>
  <c r="AJ42" i="22"/>
  <c r="AJ87" i="22" s="1"/>
  <c r="AK42" i="22"/>
  <c r="AK87" i="22" s="1"/>
  <c r="AL42" i="22"/>
  <c r="AL87" i="22" s="1"/>
  <c r="AM42" i="22"/>
  <c r="AM87" i="22" s="1"/>
  <c r="AN42" i="22"/>
  <c r="AN87" i="22" s="1"/>
  <c r="AO42" i="22"/>
  <c r="AO87" i="22" s="1"/>
  <c r="AP42" i="22"/>
  <c r="AP87" i="22" s="1"/>
  <c r="AQ42" i="22"/>
  <c r="AQ87" i="22" s="1"/>
  <c r="AR42" i="22"/>
  <c r="AR87" i="22" s="1"/>
  <c r="F43" i="22"/>
  <c r="F88" i="22" s="1"/>
  <c r="G43" i="22"/>
  <c r="G88" i="22" s="1"/>
  <c r="H43" i="22"/>
  <c r="H88" i="22" s="1"/>
  <c r="I43" i="22"/>
  <c r="I88" i="22" s="1"/>
  <c r="J43" i="22"/>
  <c r="J88" i="22" s="1"/>
  <c r="K43" i="22"/>
  <c r="K88" i="22" s="1"/>
  <c r="L43" i="22"/>
  <c r="L88" i="22" s="1"/>
  <c r="O43" i="22"/>
  <c r="O88" i="22" s="1"/>
  <c r="T43" i="22"/>
  <c r="T88" i="22" s="1"/>
  <c r="U43" i="22"/>
  <c r="U88" i="22" s="1"/>
  <c r="V43" i="22"/>
  <c r="V88" i="22" s="1"/>
  <c r="W43" i="22"/>
  <c r="W88" i="22" s="1"/>
  <c r="X43" i="22"/>
  <c r="X88" i="22" s="1"/>
  <c r="Y43" i="22"/>
  <c r="Y88" i="22" s="1"/>
  <c r="Z43" i="22"/>
  <c r="Z88" i="22" s="1"/>
  <c r="AD43" i="22"/>
  <c r="AD88" i="22" s="1"/>
  <c r="AE43" i="22"/>
  <c r="AE88" i="22" s="1"/>
  <c r="AF43" i="22"/>
  <c r="AF88" i="22" s="1"/>
  <c r="AG43" i="22"/>
  <c r="AG88" i="22" s="1"/>
  <c r="AH43" i="22"/>
  <c r="AH88" i="22" s="1"/>
  <c r="AI43" i="22"/>
  <c r="AI88" i="22" s="1"/>
  <c r="AJ43" i="22"/>
  <c r="AJ88" i="22" s="1"/>
  <c r="AK43" i="22"/>
  <c r="AK88" i="22" s="1"/>
  <c r="AL43" i="22"/>
  <c r="AL88" i="22" s="1"/>
  <c r="AM43" i="22"/>
  <c r="AM88" i="22" s="1"/>
  <c r="AN43" i="22"/>
  <c r="AN88" i="22" s="1"/>
  <c r="AO43" i="22"/>
  <c r="AO88" i="22" s="1"/>
  <c r="AP43" i="22"/>
  <c r="AP88" i="22" s="1"/>
  <c r="AQ43" i="22"/>
  <c r="AQ88" i="22" s="1"/>
  <c r="AR43" i="22"/>
  <c r="AR88" i="22" s="1"/>
  <c r="F44" i="22"/>
  <c r="F89" i="22" s="1"/>
  <c r="G44" i="22"/>
  <c r="G89" i="22" s="1"/>
  <c r="H44" i="22"/>
  <c r="H89" i="22" s="1"/>
  <c r="I44" i="22"/>
  <c r="I89" i="22" s="1"/>
  <c r="J44" i="22"/>
  <c r="J89" i="22" s="1"/>
  <c r="K44" i="22"/>
  <c r="K89" i="22" s="1"/>
  <c r="L44" i="22"/>
  <c r="L89" i="22" s="1"/>
  <c r="O44" i="22"/>
  <c r="O89" i="22" s="1"/>
  <c r="T44" i="22"/>
  <c r="T89" i="22" s="1"/>
  <c r="U44" i="22"/>
  <c r="U89" i="22" s="1"/>
  <c r="V44" i="22"/>
  <c r="V89" i="22" s="1"/>
  <c r="W44" i="22"/>
  <c r="W89" i="22" s="1"/>
  <c r="X44" i="22"/>
  <c r="X89" i="22" s="1"/>
  <c r="Y44" i="22"/>
  <c r="Y89" i="22" s="1"/>
  <c r="Z44" i="22"/>
  <c r="Z89" i="22" s="1"/>
  <c r="AD44" i="22"/>
  <c r="AD89" i="22" s="1"/>
  <c r="AE44" i="22"/>
  <c r="AE89" i="22" s="1"/>
  <c r="AF44" i="22"/>
  <c r="AF89" i="22" s="1"/>
  <c r="AG44" i="22"/>
  <c r="AG89" i="22" s="1"/>
  <c r="AH44" i="22"/>
  <c r="AH89" i="22" s="1"/>
  <c r="AI44" i="22"/>
  <c r="AI89" i="22" s="1"/>
  <c r="AJ44" i="22"/>
  <c r="AJ89" i="22" s="1"/>
  <c r="AK44" i="22"/>
  <c r="AK89" i="22" s="1"/>
  <c r="AL44" i="22"/>
  <c r="AL89" i="22" s="1"/>
  <c r="AM44" i="22"/>
  <c r="AM89" i="22" s="1"/>
  <c r="AN44" i="22"/>
  <c r="AN89" i="22" s="1"/>
  <c r="AO44" i="22"/>
  <c r="AO89" i="22" s="1"/>
  <c r="AP44" i="22"/>
  <c r="AP89" i="22" s="1"/>
  <c r="AQ44" i="22"/>
  <c r="AQ89" i="22" s="1"/>
  <c r="AR44" i="22"/>
  <c r="AR89" i="22" s="1"/>
  <c r="C6" i="22"/>
  <c r="C51" i="22" s="1"/>
  <c r="C7" i="22"/>
  <c r="C52" i="22" s="1"/>
  <c r="C8" i="22"/>
  <c r="C53" i="22" s="1"/>
  <c r="C9" i="22"/>
  <c r="C54" i="22" s="1"/>
  <c r="C10" i="22"/>
  <c r="C55" i="22" s="1"/>
  <c r="C11" i="22"/>
  <c r="C56" i="22" s="1"/>
  <c r="C12" i="22"/>
  <c r="C57" i="22" s="1"/>
  <c r="C15" i="22"/>
  <c r="C60" i="22" s="1"/>
  <c r="C20" i="22"/>
  <c r="C65" i="22" s="1"/>
  <c r="C21" i="22"/>
  <c r="C66" i="22" s="1"/>
  <c r="C22" i="22"/>
  <c r="C67" i="22" s="1"/>
  <c r="C23" i="22"/>
  <c r="C68" i="22" s="1"/>
  <c r="C24" i="22"/>
  <c r="C69" i="22" s="1"/>
  <c r="C25" i="22"/>
  <c r="C70" i="22" s="1"/>
  <c r="C26" i="22"/>
  <c r="C71" i="22" s="1"/>
  <c r="C30" i="22"/>
  <c r="C75" i="22" s="1"/>
  <c r="C31" i="22"/>
  <c r="C76" i="22" s="1"/>
  <c r="C32" i="22"/>
  <c r="C77" i="22" s="1"/>
  <c r="C33" i="22"/>
  <c r="C78" i="22" s="1"/>
  <c r="C34" i="22"/>
  <c r="C79" i="22" s="1"/>
  <c r="C35" i="22"/>
  <c r="C80" i="22" s="1"/>
  <c r="C36" i="22"/>
  <c r="C81" i="22" s="1"/>
  <c r="C37" i="22"/>
  <c r="C82" i="22" s="1"/>
  <c r="C38" i="22"/>
  <c r="C83" i="22" s="1"/>
  <c r="C39" i="22"/>
  <c r="C84" i="22" s="1"/>
  <c r="C40" i="22"/>
  <c r="C85" i="22" s="1"/>
  <c r="C41" i="22"/>
  <c r="C86" i="22" s="1"/>
  <c r="C42" i="22"/>
  <c r="C87" i="22" s="1"/>
  <c r="C43" i="22"/>
  <c r="C88" i="22" s="1"/>
  <c r="C44" i="22"/>
  <c r="C89" i="22" s="1"/>
  <c r="C3" i="22"/>
  <c r="C48" i="22" s="1"/>
  <c r="A1" i="20" l="1"/>
  <c r="B4" i="17" l="1" a="1"/>
  <c r="R7" i="17" s="1"/>
  <c r="C45" i="17" l="1"/>
  <c r="AB43" i="17"/>
  <c r="I41" i="17"/>
  <c r="O38" i="17"/>
  <c r="AC35" i="17"/>
  <c r="E32" i="17"/>
  <c r="B22" i="17"/>
  <c r="O45" i="17"/>
  <c r="Y44" i="17"/>
  <c r="AQ43" i="17"/>
  <c r="AG43" i="17"/>
  <c r="U43" i="17"/>
  <c r="H43" i="17"/>
  <c r="AL42" i="17"/>
  <c r="Y42" i="17"/>
  <c r="K42" i="17"/>
  <c r="AO41" i="17"/>
  <c r="AB41" i="17"/>
  <c r="P41" i="17"/>
  <c r="C41" i="17"/>
  <c r="AE40" i="17"/>
  <c r="S40" i="17"/>
  <c r="C40" i="17"/>
  <c r="AC39" i="17"/>
  <c r="M39" i="17"/>
  <c r="AM38" i="17"/>
  <c r="W38" i="17"/>
  <c r="G38" i="17"/>
  <c r="AG37" i="17"/>
  <c r="Q37" i="17"/>
  <c r="AQ36" i="17"/>
  <c r="AA36" i="17"/>
  <c r="K36" i="17"/>
  <c r="AK35" i="17"/>
  <c r="U35" i="17"/>
  <c r="E35" i="17"/>
  <c r="AE34" i="17"/>
  <c r="O34" i="17"/>
  <c r="AO33" i="17"/>
  <c r="Y33" i="17"/>
  <c r="I33" i="17"/>
  <c r="AI32" i="17"/>
  <c r="Q32" i="17"/>
  <c r="AK31" i="17"/>
  <c r="O31" i="17"/>
  <c r="F30" i="17"/>
  <c r="AL28" i="17"/>
  <c r="P27" i="17"/>
  <c r="AJ25" i="17"/>
  <c r="N24" i="17"/>
  <c r="AH22" i="17"/>
  <c r="C21" i="17"/>
  <c r="U17" i="17"/>
  <c r="AA11" i="17"/>
  <c r="K45" i="17"/>
  <c r="M44" i="17"/>
  <c r="AE42" i="17"/>
  <c r="AL40" i="17"/>
  <c r="U39" i="17"/>
  <c r="Y37" i="17"/>
  <c r="C36" i="17"/>
  <c r="W34" i="17"/>
  <c r="AQ32" i="17"/>
  <c r="W29" i="17"/>
  <c r="X23" i="17"/>
  <c r="AE45" i="17"/>
  <c r="AG44" i="17"/>
  <c r="V45" i="17"/>
  <c r="AN44" i="17"/>
  <c r="H44" i="17"/>
  <c r="T43" i="17"/>
  <c r="W42" i="17"/>
  <c r="AN41" i="17"/>
  <c r="AQ40" i="17"/>
  <c r="AD40" i="17"/>
  <c r="B40" i="17"/>
  <c r="AB39" i="17"/>
  <c r="AL38" i="17"/>
  <c r="V38" i="17"/>
  <c r="F38" i="17"/>
  <c r="AF37" i="17"/>
  <c r="P37" i="17"/>
  <c r="AP36" i="17"/>
  <c r="Z36" i="17"/>
  <c r="J36" i="17"/>
  <c r="AJ35" i="17"/>
  <c r="T35" i="17"/>
  <c r="D35" i="17"/>
  <c r="AD34" i="17"/>
  <c r="N34" i="17"/>
  <c r="AN33" i="17"/>
  <c r="X33" i="17"/>
  <c r="H33" i="17"/>
  <c r="AH32" i="17"/>
  <c r="N32" i="17"/>
  <c r="AJ31" i="17"/>
  <c r="N31" i="17"/>
  <c r="E30" i="17"/>
  <c r="AK28" i="17"/>
  <c r="O27" i="17"/>
  <c r="AI25" i="17"/>
  <c r="M24" i="17"/>
  <c r="AG22" i="17"/>
  <c r="AP20" i="17"/>
  <c r="O17" i="17"/>
  <c r="K11" i="17"/>
  <c r="AA45" i="17"/>
  <c r="U44" i="17"/>
  <c r="AQ42" i="17"/>
  <c r="U41" i="17"/>
  <c r="E39" i="17"/>
  <c r="S36" i="17"/>
  <c r="AG33" i="17"/>
  <c r="D25" i="17"/>
  <c r="AM45" i="17"/>
  <c r="G45" i="17"/>
  <c r="I44" i="17"/>
  <c r="AD45" i="17"/>
  <c r="F45" i="17"/>
  <c r="X44" i="17"/>
  <c r="AP43" i="17"/>
  <c r="G43" i="17"/>
  <c r="J42" i="17"/>
  <c r="M41" i="17"/>
  <c r="R40" i="17"/>
  <c r="L39" i="17"/>
  <c r="AK45" i="17"/>
  <c r="AC45" i="17"/>
  <c r="U45" i="17"/>
  <c r="M45" i="17"/>
  <c r="E45" i="17"/>
  <c r="AM44" i="17"/>
  <c r="AE44" i="17"/>
  <c r="W44" i="17"/>
  <c r="O44" i="17"/>
  <c r="G44" i="17"/>
  <c r="AO43" i="17"/>
  <c r="AE43" i="17"/>
  <c r="Q43" i="17"/>
  <c r="E43" i="17"/>
  <c r="AH42" i="17"/>
  <c r="V42" i="17"/>
  <c r="I42" i="17"/>
  <c r="AK41" i="17"/>
  <c r="Y41" i="17"/>
  <c r="L41" i="17"/>
  <c r="AP40" i="17"/>
  <c r="AC40" i="17"/>
  <c r="O40" i="17"/>
  <c r="AO39" i="17"/>
  <c r="Y39" i="17"/>
  <c r="I39" i="17"/>
  <c r="AI38" i="17"/>
  <c r="S38" i="17"/>
  <c r="C38" i="17"/>
  <c r="AC37" i="17"/>
  <c r="M37" i="17"/>
  <c r="AM36" i="17"/>
  <c r="W36" i="17"/>
  <c r="G36" i="17"/>
  <c r="AG35" i="17"/>
  <c r="Q35" i="17"/>
  <c r="AQ34" i="17"/>
  <c r="AA34" i="17"/>
  <c r="K34" i="17"/>
  <c r="AK33" i="17"/>
  <c r="U33" i="17"/>
  <c r="E33" i="17"/>
  <c r="AE32" i="17"/>
  <c r="K32" i="17"/>
  <c r="AE31" i="17"/>
  <c r="C31" i="17"/>
  <c r="AI29" i="17"/>
  <c r="V28" i="17"/>
  <c r="AP26" i="17"/>
  <c r="T25" i="17"/>
  <c r="AN23" i="17"/>
  <c r="R22" i="17"/>
  <c r="V20" i="17"/>
  <c r="H16" i="17"/>
  <c r="AD9" i="17"/>
  <c r="AI45" i="17"/>
  <c r="AC44" i="17"/>
  <c r="O43" i="17"/>
  <c r="AI41" i="17"/>
  <c r="K40" i="17"/>
  <c r="AO37" i="17"/>
  <c r="M35" i="17"/>
  <c r="AA32" i="17"/>
  <c r="AN19" i="17"/>
  <c r="W45" i="17"/>
  <c r="AO44" i="17"/>
  <c r="Q44" i="17"/>
  <c r="AL45" i="17"/>
  <c r="N45" i="17"/>
  <c r="AF44" i="17"/>
  <c r="P44" i="17"/>
  <c r="AF43" i="17"/>
  <c r="AI42" i="17"/>
  <c r="AA41" i="17"/>
  <c r="AQ45" i="17"/>
  <c r="AJ45" i="17"/>
  <c r="AB45" i="17"/>
  <c r="T45" i="17"/>
  <c r="L45" i="17"/>
  <c r="D45" i="17"/>
  <c r="AL44" i="17"/>
  <c r="AD44" i="17"/>
  <c r="V44" i="17"/>
  <c r="N44" i="17"/>
  <c r="F44" i="17"/>
  <c r="AN43" i="17"/>
  <c r="AC43" i="17"/>
  <c r="P43" i="17"/>
  <c r="D43" i="17"/>
  <c r="AG42" i="17"/>
  <c r="S42" i="17"/>
  <c r="G42" i="17"/>
  <c r="AJ41" i="17"/>
  <c r="X41" i="17"/>
  <c r="K41" i="17"/>
  <c r="AM40" i="17"/>
  <c r="AA40" i="17"/>
  <c r="N40" i="17"/>
  <c r="AN39" i="17"/>
  <c r="X39" i="17"/>
  <c r="H39" i="17"/>
  <c r="AH38" i="17"/>
  <c r="R38" i="17"/>
  <c r="B38" i="17"/>
  <c r="AB37" i="17"/>
  <c r="L37" i="17"/>
  <c r="AL36" i="17"/>
  <c r="V36" i="17"/>
  <c r="F36" i="17"/>
  <c r="AF35" i="17"/>
  <c r="P35" i="17"/>
  <c r="AP34" i="17"/>
  <c r="Z34" i="17"/>
  <c r="J34" i="17"/>
  <c r="AJ33" i="17"/>
  <c r="T33" i="17"/>
  <c r="D33" i="17"/>
  <c r="AD32" i="17"/>
  <c r="J32" i="17"/>
  <c r="AD31" i="17"/>
  <c r="AP30" i="17"/>
  <c r="AH29" i="17"/>
  <c r="U28" i="17"/>
  <c r="AO26" i="17"/>
  <c r="S25" i="17"/>
  <c r="AM23" i="17"/>
  <c r="Q22" i="17"/>
  <c r="U20" i="17"/>
  <c r="AO15" i="17"/>
  <c r="O9" i="17"/>
  <c r="S45" i="17"/>
  <c r="E44" i="17"/>
  <c r="F42" i="17"/>
  <c r="AK39" i="17"/>
  <c r="I37" i="17"/>
  <c r="G34" i="17"/>
  <c r="AF30" i="17"/>
  <c r="AJ14" i="17"/>
  <c r="AH45" i="17"/>
  <c r="R45" i="17"/>
  <c r="B45" i="17"/>
  <c r="AB44" i="17"/>
  <c r="T44" i="17"/>
  <c r="L44" i="17"/>
  <c r="D44" i="17"/>
  <c r="AL43" i="17"/>
  <c r="Y43" i="17"/>
  <c r="M43" i="17"/>
  <c r="AP42" i="17"/>
  <c r="AD42" i="17"/>
  <c r="Q42" i="17"/>
  <c r="C42" i="17"/>
  <c r="AG41" i="17"/>
  <c r="T41" i="17"/>
  <c r="H41" i="17"/>
  <c r="AK40" i="17"/>
  <c r="W40" i="17"/>
  <c r="J40" i="17"/>
  <c r="AJ39" i="17"/>
  <c r="T39" i="17"/>
  <c r="D39" i="17"/>
  <c r="AD38" i="17"/>
  <c r="N38" i="17"/>
  <c r="AN37" i="17"/>
  <c r="X37" i="17"/>
  <c r="H37" i="17"/>
  <c r="AH36" i="17"/>
  <c r="R36" i="17"/>
  <c r="B36" i="17"/>
  <c r="AB35" i="17"/>
  <c r="L35" i="17"/>
  <c r="AL34" i="17"/>
  <c r="V34" i="17"/>
  <c r="F34" i="17"/>
  <c r="AF33" i="17"/>
  <c r="P33" i="17"/>
  <c r="AP32" i="17"/>
  <c r="Z32" i="17"/>
  <c r="D32" i="17"/>
  <c r="X31" i="17"/>
  <c r="AD30" i="17"/>
  <c r="T29" i="17"/>
  <c r="E28" i="17"/>
  <c r="Y26" i="17"/>
  <c r="C25" i="17"/>
  <c r="W23" i="17"/>
  <c r="AQ21" i="17"/>
  <c r="AF19" i="17"/>
  <c r="AB14" i="17"/>
  <c r="B4" i="17"/>
  <c r="B96" i="17" s="1"/>
  <c r="B142" i="17" s="1"/>
  <c r="J4" i="17"/>
  <c r="R4" i="17"/>
  <c r="Z4" i="17"/>
  <c r="AH4" i="17"/>
  <c r="AP4" i="17"/>
  <c r="H5" i="17"/>
  <c r="P5" i="17"/>
  <c r="X5" i="17"/>
  <c r="AF5" i="17"/>
  <c r="AN5" i="17"/>
  <c r="F6" i="17"/>
  <c r="N6" i="17"/>
  <c r="V6" i="17"/>
  <c r="AD6" i="17"/>
  <c r="AL6" i="17"/>
  <c r="D7" i="17"/>
  <c r="L7" i="17"/>
  <c r="T7" i="17"/>
  <c r="AB7" i="17"/>
  <c r="AJ7" i="17"/>
  <c r="B8" i="17"/>
  <c r="J8" i="17"/>
  <c r="R8" i="17"/>
  <c r="Z8" i="17"/>
  <c r="AH8" i="17"/>
  <c r="AP8" i="17"/>
  <c r="H9" i="17"/>
  <c r="P9" i="17"/>
  <c r="X9" i="17"/>
  <c r="AF9" i="17"/>
  <c r="AN9" i="17"/>
  <c r="F10" i="17"/>
  <c r="N10" i="17"/>
  <c r="V10" i="17"/>
  <c r="AD10" i="17"/>
  <c r="AL10" i="17"/>
  <c r="D11" i="17"/>
  <c r="L11" i="17"/>
  <c r="T11" i="17"/>
  <c r="AB11" i="17"/>
  <c r="AJ11" i="17"/>
  <c r="B12" i="17"/>
  <c r="J12" i="17"/>
  <c r="R12" i="17"/>
  <c r="Z12" i="17"/>
  <c r="AH12" i="17"/>
  <c r="AP12" i="17"/>
  <c r="H13" i="17"/>
  <c r="P13" i="17"/>
  <c r="X13" i="17"/>
  <c r="AF13" i="17"/>
  <c r="AN13" i="17"/>
  <c r="F14" i="17"/>
  <c r="N14" i="17"/>
  <c r="V14" i="17"/>
  <c r="AD14" i="17"/>
  <c r="AL14" i="17"/>
  <c r="D15" i="17"/>
  <c r="L15" i="17"/>
  <c r="T15" i="17"/>
  <c r="AB15" i="17"/>
  <c r="AJ15" i="17"/>
  <c r="B16" i="17"/>
  <c r="J16" i="17"/>
  <c r="R16" i="17"/>
  <c r="Z16" i="17"/>
  <c r="AH16" i="17"/>
  <c r="AP16" i="17"/>
  <c r="H17" i="17"/>
  <c r="P17" i="17"/>
  <c r="X17" i="17"/>
  <c r="AF17" i="17"/>
  <c r="AN17" i="17"/>
  <c r="F18" i="17"/>
  <c r="N18" i="17"/>
  <c r="V18" i="17"/>
  <c r="AD18" i="17"/>
  <c r="AL18" i="17"/>
  <c r="D19" i="17"/>
  <c r="L19" i="17"/>
  <c r="T19" i="17"/>
  <c r="AB19" i="17"/>
  <c r="AJ19" i="17"/>
  <c r="B20" i="17"/>
  <c r="C4" i="17"/>
  <c r="K4" i="17"/>
  <c r="S4" i="17"/>
  <c r="AA4" i="17"/>
  <c r="AI4" i="17"/>
  <c r="AQ4" i="17"/>
  <c r="I5" i="17"/>
  <c r="Q5" i="17"/>
  <c r="Y5" i="17"/>
  <c r="AG5" i="17"/>
  <c r="AO5" i="17"/>
  <c r="G6" i="17"/>
  <c r="O6" i="17"/>
  <c r="W6" i="17"/>
  <c r="AE6" i="17"/>
  <c r="AM6" i="17"/>
  <c r="E7" i="17"/>
  <c r="M7" i="17"/>
  <c r="U7" i="17"/>
  <c r="AC7" i="17"/>
  <c r="AK7" i="17"/>
  <c r="C8" i="17"/>
  <c r="K8" i="17"/>
  <c r="S8" i="17"/>
  <c r="AA8" i="17"/>
  <c r="AI8" i="17"/>
  <c r="AQ8" i="17"/>
  <c r="I9" i="17"/>
  <c r="Q9" i="17"/>
  <c r="Y9" i="17"/>
  <c r="AG9" i="17"/>
  <c r="AO9" i="17"/>
  <c r="G10" i="17"/>
  <c r="O10" i="17"/>
  <c r="W10" i="17"/>
  <c r="AE10" i="17"/>
  <c r="AM10" i="17"/>
  <c r="E11" i="17"/>
  <c r="M11" i="17"/>
  <c r="U11" i="17"/>
  <c r="AC11" i="17"/>
  <c r="AK11" i="17"/>
  <c r="C12" i="17"/>
  <c r="K12" i="17"/>
  <c r="S12" i="17"/>
  <c r="AA12" i="17"/>
  <c r="AI12" i="17"/>
  <c r="AQ12" i="17"/>
  <c r="I13" i="17"/>
  <c r="Q13" i="17"/>
  <c r="Y13" i="17"/>
  <c r="AG13" i="17"/>
  <c r="AO13" i="17"/>
  <c r="G14" i="17"/>
  <c r="O14" i="17"/>
  <c r="W14" i="17"/>
  <c r="AE14" i="17"/>
  <c r="AM14" i="17"/>
  <c r="E15" i="17"/>
  <c r="M15" i="17"/>
  <c r="U15" i="17"/>
  <c r="AC15" i="17"/>
  <c r="AK15" i="17"/>
  <c r="C16" i="17"/>
  <c r="K16" i="17"/>
  <c r="S16" i="17"/>
  <c r="AA16" i="17"/>
  <c r="AI16" i="17"/>
  <c r="AQ16" i="17"/>
  <c r="I17" i="17"/>
  <c r="Q17" i="17"/>
  <c r="Y17" i="17"/>
  <c r="AG17" i="17"/>
  <c r="AO17" i="17"/>
  <c r="G18" i="17"/>
  <c r="O18" i="17"/>
  <c r="W18" i="17"/>
  <c r="AE18" i="17"/>
  <c r="AM18" i="17"/>
  <c r="E19" i="17"/>
  <c r="M19" i="17"/>
  <c r="U19" i="17"/>
  <c r="AC19" i="17"/>
  <c r="AK19" i="17"/>
  <c r="C20" i="17"/>
  <c r="D4" i="17"/>
  <c r="L4" i="17"/>
  <c r="T4" i="17"/>
  <c r="AB4" i="17"/>
  <c r="AJ4" i="17"/>
  <c r="B5" i="17"/>
  <c r="J5" i="17"/>
  <c r="R5" i="17"/>
  <c r="Z5" i="17"/>
  <c r="AH5" i="17"/>
  <c r="AP5" i="17"/>
  <c r="H6" i="17"/>
  <c r="P6" i="17"/>
  <c r="X6" i="17"/>
  <c r="AF6" i="17"/>
  <c r="AN6" i="17"/>
  <c r="F7" i="17"/>
  <c r="N7" i="17"/>
  <c r="V7" i="17"/>
  <c r="AD7" i="17"/>
  <c r="AL7" i="17"/>
  <c r="D8" i="17"/>
  <c r="L8" i="17"/>
  <c r="T8" i="17"/>
  <c r="AB8" i="17"/>
  <c r="AJ8" i="17"/>
  <c r="B9" i="17"/>
  <c r="J9" i="17"/>
  <c r="R9" i="17"/>
  <c r="Z9" i="17"/>
  <c r="AH9" i="17"/>
  <c r="AP9" i="17"/>
  <c r="H10" i="17"/>
  <c r="P10" i="17"/>
  <c r="X10" i="17"/>
  <c r="AF10" i="17"/>
  <c r="AN10" i="17"/>
  <c r="F11" i="17"/>
  <c r="N11" i="17"/>
  <c r="V11" i="17"/>
  <c r="AD11" i="17"/>
  <c r="AL11" i="17"/>
  <c r="D12" i="17"/>
  <c r="L12" i="17"/>
  <c r="T12" i="17"/>
  <c r="AB12" i="17"/>
  <c r="AJ12" i="17"/>
  <c r="B13" i="17"/>
  <c r="J13" i="17"/>
  <c r="R13" i="17"/>
  <c r="Z13" i="17"/>
  <c r="AH13" i="17"/>
  <c r="AP13" i="17"/>
  <c r="H14" i="17"/>
  <c r="P14" i="17"/>
  <c r="X14" i="17"/>
  <c r="AF14" i="17"/>
  <c r="AN14" i="17"/>
  <c r="F15" i="17"/>
  <c r="N15" i="17"/>
  <c r="V15" i="17"/>
  <c r="AD15" i="17"/>
  <c r="AL15" i="17"/>
  <c r="D16" i="17"/>
  <c r="L16" i="17"/>
  <c r="T16" i="17"/>
  <c r="AB16" i="17"/>
  <c r="AJ16" i="17"/>
  <c r="B17" i="17"/>
  <c r="J17" i="17"/>
  <c r="R17" i="17"/>
  <c r="Z17" i="17"/>
  <c r="AH17" i="17"/>
  <c r="AP17" i="17"/>
  <c r="H18" i="17"/>
  <c r="P18" i="17"/>
  <c r="X18" i="17"/>
  <c r="AF18" i="17"/>
  <c r="AN18" i="17"/>
  <c r="F19" i="17"/>
  <c r="N19" i="17"/>
  <c r="V19" i="17"/>
  <c r="AD19" i="17"/>
  <c r="AL19" i="17"/>
  <c r="D20" i="17"/>
  <c r="E4" i="17"/>
  <c r="M4" i="17"/>
  <c r="U4" i="17"/>
  <c r="AC4" i="17"/>
  <c r="AK4" i="17"/>
  <c r="C5" i="17"/>
  <c r="K5" i="17"/>
  <c r="S5" i="17"/>
  <c r="AA5" i="17"/>
  <c r="AI5" i="17"/>
  <c r="AQ5" i="17"/>
  <c r="I6" i="17"/>
  <c r="Q6" i="17"/>
  <c r="Y6" i="17"/>
  <c r="AG6" i="17"/>
  <c r="AO6" i="17"/>
  <c r="G7" i="17"/>
  <c r="O7" i="17"/>
  <c r="W7" i="17"/>
  <c r="AE7" i="17"/>
  <c r="AM7" i="17"/>
  <c r="E8" i="17"/>
  <c r="M8" i="17"/>
  <c r="U8" i="17"/>
  <c r="AC8" i="17"/>
  <c r="AK8" i="17"/>
  <c r="C9" i="17"/>
  <c r="K9" i="17"/>
  <c r="S9" i="17"/>
  <c r="AA9" i="17"/>
  <c r="AI9" i="17"/>
  <c r="AQ9" i="17"/>
  <c r="I10" i="17"/>
  <c r="Q10" i="17"/>
  <c r="Y10" i="17"/>
  <c r="AG10" i="17"/>
  <c r="AO10" i="17"/>
  <c r="G11" i="17"/>
  <c r="O11" i="17"/>
  <c r="W11" i="17"/>
  <c r="AE11" i="17"/>
  <c r="AM11" i="17"/>
  <c r="E12" i="17"/>
  <c r="M12" i="17"/>
  <c r="U12" i="17"/>
  <c r="AC12" i="17"/>
  <c r="AK12" i="17"/>
  <c r="C13" i="17"/>
  <c r="K13" i="17"/>
  <c r="S13" i="17"/>
  <c r="AA13" i="17"/>
  <c r="AI13" i="17"/>
  <c r="AQ13" i="17"/>
  <c r="I14" i="17"/>
  <c r="Q14" i="17"/>
  <c r="Y14" i="17"/>
  <c r="AG14" i="17"/>
  <c r="AO14" i="17"/>
  <c r="G15" i="17"/>
  <c r="O15" i="17"/>
  <c r="W15" i="17"/>
  <c r="AE15" i="17"/>
  <c r="AM15" i="17"/>
  <c r="E16" i="17"/>
  <c r="M16" i="17"/>
  <c r="U16" i="17"/>
  <c r="AC16" i="17"/>
  <c r="AK16" i="17"/>
  <c r="C17" i="17"/>
  <c r="K17" i="17"/>
  <c r="S17" i="17"/>
  <c r="AA17" i="17"/>
  <c r="AI17" i="17"/>
  <c r="AQ17" i="17"/>
  <c r="I18" i="17"/>
  <c r="Q18" i="17"/>
  <c r="Y18" i="17"/>
  <c r="AG18" i="17"/>
  <c r="AO18" i="17"/>
  <c r="G19" i="17"/>
  <c r="O19" i="17"/>
  <c r="W19" i="17"/>
  <c r="AE19" i="17"/>
  <c r="AM19" i="17"/>
  <c r="E20" i="17"/>
  <c r="F4" i="17"/>
  <c r="N4" i="17"/>
  <c r="V4" i="17"/>
  <c r="AD4" i="17"/>
  <c r="AL4" i="17"/>
  <c r="D5" i="17"/>
  <c r="L5" i="17"/>
  <c r="T5" i="17"/>
  <c r="AB5" i="17"/>
  <c r="AJ5" i="17"/>
  <c r="B6" i="17"/>
  <c r="J6" i="17"/>
  <c r="R6" i="17"/>
  <c r="Z6" i="17"/>
  <c r="AH6" i="17"/>
  <c r="AP6" i="17"/>
  <c r="H7" i="17"/>
  <c r="P7" i="17"/>
  <c r="X7" i="17"/>
  <c r="AF7" i="17"/>
  <c r="AN7" i="17"/>
  <c r="F8" i="17"/>
  <c r="N8" i="17"/>
  <c r="V8" i="17"/>
  <c r="AD8" i="17"/>
  <c r="AL8" i="17"/>
  <c r="D9" i="17"/>
  <c r="L9" i="17"/>
  <c r="T9" i="17"/>
  <c r="AB9" i="17"/>
  <c r="AJ9" i="17"/>
  <c r="B10" i="17"/>
  <c r="J10" i="17"/>
  <c r="R10" i="17"/>
  <c r="Z10" i="17"/>
  <c r="AH10" i="17"/>
  <c r="AP10" i="17"/>
  <c r="H11" i="17"/>
  <c r="P11" i="17"/>
  <c r="X11" i="17"/>
  <c r="AF11" i="17"/>
  <c r="AN11" i="17"/>
  <c r="F12" i="17"/>
  <c r="N12" i="17"/>
  <c r="V12" i="17"/>
  <c r="AD12" i="17"/>
  <c r="AL12" i="17"/>
  <c r="D13" i="17"/>
  <c r="L13" i="17"/>
  <c r="T13" i="17"/>
  <c r="AB13" i="17"/>
  <c r="AJ13" i="17"/>
  <c r="B14" i="17"/>
  <c r="J14" i="17"/>
  <c r="R14" i="17"/>
  <c r="Z14" i="17"/>
  <c r="AH14" i="17"/>
  <c r="AP14" i="17"/>
  <c r="H15" i="17"/>
  <c r="P15" i="17"/>
  <c r="X15" i="17"/>
  <c r="AF15" i="17"/>
  <c r="AN15" i="17"/>
  <c r="F16" i="17"/>
  <c r="N16" i="17"/>
  <c r="V16" i="17"/>
  <c r="AD16" i="17"/>
  <c r="AL16" i="17"/>
  <c r="D17" i="17"/>
  <c r="L17" i="17"/>
  <c r="T17" i="17"/>
  <c r="AB17" i="17"/>
  <c r="AJ17" i="17"/>
  <c r="B18" i="17"/>
  <c r="J18" i="17"/>
  <c r="R18" i="17"/>
  <c r="Z18" i="17"/>
  <c r="AH18" i="17"/>
  <c r="G4" i="17"/>
  <c r="O4" i="17"/>
  <c r="W4" i="17"/>
  <c r="AE4" i="17"/>
  <c r="AM4" i="17"/>
  <c r="E5" i="17"/>
  <c r="M5" i="17"/>
  <c r="U5" i="17"/>
  <c r="AC5" i="17"/>
  <c r="AK5" i="17"/>
  <c r="C6" i="17"/>
  <c r="K6" i="17"/>
  <c r="S6" i="17"/>
  <c r="AA6" i="17"/>
  <c r="AI6" i="17"/>
  <c r="AQ6" i="17"/>
  <c r="I7" i="17"/>
  <c r="Q7" i="17"/>
  <c r="Y7" i="17"/>
  <c r="AG7" i="17"/>
  <c r="AO7" i="17"/>
  <c r="G8" i="17"/>
  <c r="O8" i="17"/>
  <c r="W8" i="17"/>
  <c r="AE8" i="17"/>
  <c r="AM8" i="17"/>
  <c r="E9" i="17"/>
  <c r="M9" i="17"/>
  <c r="U9" i="17"/>
  <c r="AC9" i="17"/>
  <c r="AK9" i="17"/>
  <c r="C10" i="17"/>
  <c r="K10" i="17"/>
  <c r="S10" i="17"/>
  <c r="AA10" i="17"/>
  <c r="AI10" i="17"/>
  <c r="AQ10" i="17"/>
  <c r="I11" i="17"/>
  <c r="Q11" i="17"/>
  <c r="Y11" i="17"/>
  <c r="AG11" i="17"/>
  <c r="AO11" i="17"/>
  <c r="G12" i="17"/>
  <c r="O12" i="17"/>
  <c r="W12" i="17"/>
  <c r="AE12" i="17"/>
  <c r="AM12" i="17"/>
  <c r="I4" i="17"/>
  <c r="Q4" i="17"/>
  <c r="Y4" i="17"/>
  <c r="AG4" i="17"/>
  <c r="H4" i="17"/>
  <c r="N5" i="17"/>
  <c r="D6" i="17"/>
  <c r="AJ6" i="17"/>
  <c r="Z7" i="17"/>
  <c r="P8" i="17"/>
  <c r="F9" i="17"/>
  <c r="AL9" i="17"/>
  <c r="AB10" i="17"/>
  <c r="R11" i="17"/>
  <c r="H12" i="17"/>
  <c r="AN12" i="17"/>
  <c r="U13" i="17"/>
  <c r="AM13" i="17"/>
  <c r="T14" i="17"/>
  <c r="AQ14" i="17"/>
  <c r="S15" i="17"/>
  <c r="AP15" i="17"/>
  <c r="W16" i="17"/>
  <c r="AO16" i="17"/>
  <c r="V17" i="17"/>
  <c r="C18" i="17"/>
  <c r="U18" i="17"/>
  <c r="AQ18" i="17"/>
  <c r="Q19" i="17"/>
  <c r="AG19" i="17"/>
  <c r="G20" i="17"/>
  <c r="O20" i="17"/>
  <c r="W20" i="17"/>
  <c r="AE20" i="17"/>
  <c r="AM20" i="17"/>
  <c r="E21" i="17"/>
  <c r="M21" i="17"/>
  <c r="U21" i="17"/>
  <c r="AC21" i="17"/>
  <c r="AK21" i="17"/>
  <c r="C22" i="17"/>
  <c r="K22" i="17"/>
  <c r="S22" i="17"/>
  <c r="AA22" i="17"/>
  <c r="AI22" i="17"/>
  <c r="AQ22" i="17"/>
  <c r="I23" i="17"/>
  <c r="Q23" i="17"/>
  <c r="Y23" i="17"/>
  <c r="AG23" i="17"/>
  <c r="AO23" i="17"/>
  <c r="G24" i="17"/>
  <c r="O24" i="17"/>
  <c r="W24" i="17"/>
  <c r="AE24" i="17"/>
  <c r="AM24" i="17"/>
  <c r="E25" i="17"/>
  <c r="M25" i="17"/>
  <c r="U25" i="17"/>
  <c r="AC25" i="17"/>
  <c r="AK25" i="17"/>
  <c r="C26" i="17"/>
  <c r="K26" i="17"/>
  <c r="S26" i="17"/>
  <c r="AA26" i="17"/>
  <c r="AI26" i="17"/>
  <c r="AQ26" i="17"/>
  <c r="I27" i="17"/>
  <c r="Q27" i="17"/>
  <c r="Y27" i="17"/>
  <c r="AG27" i="17"/>
  <c r="AO27" i="17"/>
  <c r="G28" i="17"/>
  <c r="O28" i="17"/>
  <c r="W28" i="17"/>
  <c r="AE28" i="17"/>
  <c r="AM28" i="17"/>
  <c r="E29" i="17"/>
  <c r="M29" i="17"/>
  <c r="U29" i="17"/>
  <c r="AC29" i="17"/>
  <c r="AK29" i="17"/>
  <c r="C30" i="17"/>
  <c r="K30" i="17"/>
  <c r="S30" i="17"/>
  <c r="AA30" i="17"/>
  <c r="AI30" i="17"/>
  <c r="AQ30" i="17"/>
  <c r="I31" i="17"/>
  <c r="Q31" i="17"/>
  <c r="Y31" i="17"/>
  <c r="AG31" i="17"/>
  <c r="AO31" i="17"/>
  <c r="G32" i="17"/>
  <c r="O32" i="17"/>
  <c r="W32" i="17"/>
  <c r="P4" i="17"/>
  <c r="O5" i="17"/>
  <c r="E6" i="17"/>
  <c r="AK6" i="17"/>
  <c r="AA7" i="17"/>
  <c r="Q8" i="17"/>
  <c r="G9" i="17"/>
  <c r="AM9" i="17"/>
  <c r="AC10" i="17"/>
  <c r="S11" i="17"/>
  <c r="I12" i="17"/>
  <c r="AO12" i="17"/>
  <c r="V13" i="17"/>
  <c r="C14" i="17"/>
  <c r="U14" i="17"/>
  <c r="B15" i="17"/>
  <c r="Y15" i="17"/>
  <c r="AQ15" i="17"/>
  <c r="X16" i="17"/>
  <c r="E17" i="17"/>
  <c r="W17" i="17"/>
  <c r="D18" i="17"/>
  <c r="AA18" i="17"/>
  <c r="B19" i="17"/>
  <c r="R19" i="17"/>
  <c r="AH19" i="17"/>
  <c r="H20" i="17"/>
  <c r="P20" i="17"/>
  <c r="X20" i="17"/>
  <c r="AF20" i="17"/>
  <c r="AN20" i="17"/>
  <c r="F21" i="17"/>
  <c r="N21" i="17"/>
  <c r="V21" i="17"/>
  <c r="AD21" i="17"/>
  <c r="AL21" i="17"/>
  <c r="D22" i="17"/>
  <c r="L22" i="17"/>
  <c r="T22" i="17"/>
  <c r="AB22" i="17"/>
  <c r="AJ22" i="17"/>
  <c r="B23" i="17"/>
  <c r="J23" i="17"/>
  <c r="R23" i="17"/>
  <c r="Z23" i="17"/>
  <c r="AH23" i="17"/>
  <c r="AP23" i="17"/>
  <c r="H24" i="17"/>
  <c r="P24" i="17"/>
  <c r="X24" i="17"/>
  <c r="AF24" i="17"/>
  <c r="AN24" i="17"/>
  <c r="F25" i="17"/>
  <c r="N25" i="17"/>
  <c r="V25" i="17"/>
  <c r="AD25" i="17"/>
  <c r="AL25" i="17"/>
  <c r="D26" i="17"/>
  <c r="L26" i="17"/>
  <c r="T26" i="17"/>
  <c r="AB26" i="17"/>
  <c r="AJ26" i="17"/>
  <c r="B27" i="17"/>
  <c r="J27" i="17"/>
  <c r="R27" i="17"/>
  <c r="Z27" i="17"/>
  <c r="AH27" i="17"/>
  <c r="AP27" i="17"/>
  <c r="H28" i="17"/>
  <c r="P28" i="17"/>
  <c r="X28" i="17"/>
  <c r="AF28" i="17"/>
  <c r="AN28" i="17"/>
  <c r="F29" i="17"/>
  <c r="N29" i="17"/>
  <c r="V29" i="17"/>
  <c r="AD29" i="17"/>
  <c r="AL29" i="17"/>
  <c r="D30" i="17"/>
  <c r="L30" i="17"/>
  <c r="T30" i="17"/>
  <c r="AB30" i="17"/>
  <c r="AJ30" i="17"/>
  <c r="B31" i="17"/>
  <c r="J31" i="17"/>
  <c r="R31" i="17"/>
  <c r="Z31" i="17"/>
  <c r="AH31" i="17"/>
  <c r="AP31" i="17"/>
  <c r="H32" i="17"/>
  <c r="P32" i="17"/>
  <c r="X32" i="17"/>
  <c r="X4" i="17"/>
  <c r="V5" i="17"/>
  <c r="L6" i="17"/>
  <c r="B7" i="17"/>
  <c r="AH7" i="17"/>
  <c r="X8" i="17"/>
  <c r="N9" i="17"/>
  <c r="D10" i="17"/>
  <c r="AJ10" i="17"/>
  <c r="Z11" i="17"/>
  <c r="P12" i="17"/>
  <c r="E13" i="17"/>
  <c r="W13" i="17"/>
  <c r="D14" i="17"/>
  <c r="AA14" i="17"/>
  <c r="C15" i="17"/>
  <c r="Z15" i="17"/>
  <c r="G16" i="17"/>
  <c r="Y16" i="17"/>
  <c r="F17" i="17"/>
  <c r="AC17" i="17"/>
  <c r="E18" i="17"/>
  <c r="AB18" i="17"/>
  <c r="C19" i="17"/>
  <c r="S19" i="17"/>
  <c r="AI19" i="17"/>
  <c r="I20" i="17"/>
  <c r="Q20" i="17"/>
  <c r="Y20" i="17"/>
  <c r="AG20" i="17"/>
  <c r="AO20" i="17"/>
  <c r="G21" i="17"/>
  <c r="O21" i="17"/>
  <c r="W21" i="17"/>
  <c r="AE21" i="17"/>
  <c r="AM21" i="17"/>
  <c r="E22" i="17"/>
  <c r="M22" i="17"/>
  <c r="U22" i="17"/>
  <c r="AC22" i="17"/>
  <c r="AK22" i="17"/>
  <c r="C23" i="17"/>
  <c r="K23" i="17"/>
  <c r="S23" i="17"/>
  <c r="AA23" i="17"/>
  <c r="AI23" i="17"/>
  <c r="AQ23" i="17"/>
  <c r="I24" i="17"/>
  <c r="Q24" i="17"/>
  <c r="Y24" i="17"/>
  <c r="AG24" i="17"/>
  <c r="AO24" i="17"/>
  <c r="G25" i="17"/>
  <c r="O25" i="17"/>
  <c r="W25" i="17"/>
  <c r="AE25" i="17"/>
  <c r="AM25" i="17"/>
  <c r="E26" i="17"/>
  <c r="M26" i="17"/>
  <c r="U26" i="17"/>
  <c r="AC26" i="17"/>
  <c r="AK26" i="17"/>
  <c r="C27" i="17"/>
  <c r="K27" i="17"/>
  <c r="S27" i="17"/>
  <c r="AA27" i="17"/>
  <c r="AI27" i="17"/>
  <c r="AQ27" i="17"/>
  <c r="I28" i="17"/>
  <c r="Q28" i="17"/>
  <c r="Y28" i="17"/>
  <c r="AG28" i="17"/>
  <c r="AN4" i="17"/>
  <c r="AD5" i="17"/>
  <c r="T6" i="17"/>
  <c r="J7" i="17"/>
  <c r="AP7" i="17"/>
  <c r="AF8" i="17"/>
  <c r="V9" i="17"/>
  <c r="L10" i="17"/>
  <c r="B11" i="17"/>
  <c r="AH11" i="17"/>
  <c r="X12" i="17"/>
  <c r="G13" i="17"/>
  <c r="AD13" i="17"/>
  <c r="K14" i="17"/>
  <c r="AC14" i="17"/>
  <c r="J15" i="17"/>
  <c r="AG15" i="17"/>
  <c r="I16" i="17"/>
  <c r="AF16" i="17"/>
  <c r="M17" i="17"/>
  <c r="AE17" i="17"/>
  <c r="L18" i="17"/>
  <c r="AI18" i="17"/>
  <c r="I19" i="17"/>
  <c r="Y19" i="17"/>
  <c r="AO19" i="17"/>
  <c r="K20" i="17"/>
  <c r="S20" i="17"/>
  <c r="AA20" i="17"/>
  <c r="AI20" i="17"/>
  <c r="AQ20" i="17"/>
  <c r="I21" i="17"/>
  <c r="Q21" i="17"/>
  <c r="Y21" i="17"/>
  <c r="AG21" i="17"/>
  <c r="AO21" i="17"/>
  <c r="G22" i="17"/>
  <c r="O22" i="17"/>
  <c r="W22" i="17"/>
  <c r="AE22" i="17"/>
  <c r="AM22" i="17"/>
  <c r="E23" i="17"/>
  <c r="M23" i="17"/>
  <c r="U23" i="17"/>
  <c r="AC23" i="17"/>
  <c r="AK23" i="17"/>
  <c r="C24" i="17"/>
  <c r="K24" i="17"/>
  <c r="S24" i="17"/>
  <c r="AA24" i="17"/>
  <c r="AI24" i="17"/>
  <c r="AQ24" i="17"/>
  <c r="I25" i="17"/>
  <c r="Q25" i="17"/>
  <c r="Y25" i="17"/>
  <c r="AG25" i="17"/>
  <c r="AO25" i="17"/>
  <c r="G26" i="17"/>
  <c r="O26" i="17"/>
  <c r="W26" i="17"/>
  <c r="AE26" i="17"/>
  <c r="AM26" i="17"/>
  <c r="E27" i="17"/>
  <c r="M27" i="17"/>
  <c r="U27" i="17"/>
  <c r="AC27" i="17"/>
  <c r="AK27" i="17"/>
  <c r="C28" i="17"/>
  <c r="K28" i="17"/>
  <c r="S28" i="17"/>
  <c r="AA28" i="17"/>
  <c r="AI28" i="17"/>
  <c r="AQ28" i="17"/>
  <c r="I29" i="17"/>
  <c r="Q29" i="17"/>
  <c r="Y29" i="17"/>
  <c r="AG29" i="17"/>
  <c r="AO29" i="17"/>
  <c r="G30" i="17"/>
  <c r="O30" i="17"/>
  <c r="W30" i="17"/>
  <c r="AE30" i="17"/>
  <c r="AM30" i="17"/>
  <c r="E31" i="17"/>
  <c r="M31" i="17"/>
  <c r="AO4" i="17"/>
  <c r="AE5" i="17"/>
  <c r="U6" i="17"/>
  <c r="K7" i="17"/>
  <c r="AQ7" i="17"/>
  <c r="AG8" i="17"/>
  <c r="W9" i="17"/>
  <c r="M10" i="17"/>
  <c r="C11" i="17"/>
  <c r="AI11" i="17"/>
  <c r="Y12" i="17"/>
  <c r="M13" i="17"/>
  <c r="AE13" i="17"/>
  <c r="L14" i="17"/>
  <c r="AI14" i="17"/>
  <c r="K15" i="17"/>
  <c r="AH15" i="17"/>
  <c r="O16" i="17"/>
  <c r="AG16" i="17"/>
  <c r="N17" i="17"/>
  <c r="AK17" i="17"/>
  <c r="M18" i="17"/>
  <c r="AJ18" i="17"/>
  <c r="J19" i="17"/>
  <c r="Z19" i="17"/>
  <c r="AP19" i="17"/>
  <c r="L20" i="17"/>
  <c r="T20" i="17"/>
  <c r="AB20" i="17"/>
  <c r="AJ20" i="17"/>
  <c r="B21" i="17"/>
  <c r="J21" i="17"/>
  <c r="R21" i="17"/>
  <c r="Z21" i="17"/>
  <c r="AH21" i="17"/>
  <c r="AP21" i="17"/>
  <c r="AF4" i="17"/>
  <c r="AC6" i="17"/>
  <c r="AN8" i="17"/>
  <c r="AK10" i="17"/>
  <c r="AG12" i="17"/>
  <c r="M14" i="17"/>
  <c r="AA15" i="17"/>
  <c r="AN16" i="17"/>
  <c r="S18" i="17"/>
  <c r="X19" i="17"/>
  <c r="N20" i="17"/>
  <c r="AK20" i="17"/>
  <c r="P21" i="17"/>
  <c r="AJ21" i="17"/>
  <c r="N22" i="17"/>
  <c r="AD22" i="17"/>
  <c r="D23" i="17"/>
  <c r="T23" i="17"/>
  <c r="AJ23" i="17"/>
  <c r="J24" i="17"/>
  <c r="Z24" i="17"/>
  <c r="AP24" i="17"/>
  <c r="P25" i="17"/>
  <c r="AF25" i="17"/>
  <c r="F26" i="17"/>
  <c r="V26" i="17"/>
  <c r="AL26" i="17"/>
  <c r="L27" i="17"/>
  <c r="AB27" i="17"/>
  <c r="B28" i="17"/>
  <c r="R28" i="17"/>
  <c r="AH28" i="17"/>
  <c r="D29" i="17"/>
  <c r="R29" i="17"/>
  <c r="AE29" i="17"/>
  <c r="AQ29" i="17"/>
  <c r="N30" i="17"/>
  <c r="Z30" i="17"/>
  <c r="AN30" i="17"/>
  <c r="K31" i="17"/>
  <c r="V31" i="17"/>
  <c r="AF31" i="17"/>
  <c r="B32" i="17"/>
  <c r="L32" i="17"/>
  <c r="V32" i="17"/>
  <c r="AF32" i="17"/>
  <c r="AN32" i="17"/>
  <c r="F33" i="17"/>
  <c r="N33" i="17"/>
  <c r="V33" i="17"/>
  <c r="AD33" i="17"/>
  <c r="AL33" i="17"/>
  <c r="D34" i="17"/>
  <c r="L34" i="17"/>
  <c r="T34" i="17"/>
  <c r="AB34" i="17"/>
  <c r="AJ34" i="17"/>
  <c r="B35" i="17"/>
  <c r="J35" i="17"/>
  <c r="R35" i="17"/>
  <c r="Z35" i="17"/>
  <c r="AH35" i="17"/>
  <c r="AP35" i="17"/>
  <c r="H36" i="17"/>
  <c r="P36" i="17"/>
  <c r="X36" i="17"/>
  <c r="AF36" i="17"/>
  <c r="AN36" i="17"/>
  <c r="F37" i="17"/>
  <c r="N37" i="17"/>
  <c r="V37" i="17"/>
  <c r="AD37" i="17"/>
  <c r="AL37" i="17"/>
  <c r="D38" i="17"/>
  <c r="L38" i="17"/>
  <c r="T38" i="17"/>
  <c r="AB38" i="17"/>
  <c r="AJ38" i="17"/>
  <c r="B39" i="17"/>
  <c r="J39" i="17"/>
  <c r="R39" i="17"/>
  <c r="Z39" i="17"/>
  <c r="AH39" i="17"/>
  <c r="AP39" i="17"/>
  <c r="H40" i="17"/>
  <c r="P40" i="17"/>
  <c r="X40" i="17"/>
  <c r="AF40" i="17"/>
  <c r="AN40" i="17"/>
  <c r="F41" i="17"/>
  <c r="N41" i="17"/>
  <c r="V41" i="17"/>
  <c r="AD41" i="17"/>
  <c r="AL41" i="17"/>
  <c r="D42" i="17"/>
  <c r="L42" i="17"/>
  <c r="T42" i="17"/>
  <c r="AB42" i="17"/>
  <c r="AJ42" i="17"/>
  <c r="B43" i="17"/>
  <c r="J43" i="17"/>
  <c r="R43" i="17"/>
  <c r="Z43" i="17"/>
  <c r="AH43" i="17"/>
  <c r="F5" i="17"/>
  <c r="C7" i="17"/>
  <c r="AO8" i="17"/>
  <c r="J11" i="17"/>
  <c r="F13" i="17"/>
  <c r="S14" i="17"/>
  <c r="AI15" i="17"/>
  <c r="G17" i="17"/>
  <c r="T18" i="17"/>
  <c r="AA19" i="17"/>
  <c r="R20" i="17"/>
  <c r="AL20" i="17"/>
  <c r="S21" i="17"/>
  <c r="AN21" i="17"/>
  <c r="P22" i="17"/>
  <c r="AF22" i="17"/>
  <c r="F23" i="17"/>
  <c r="V23" i="17"/>
  <c r="AL23" i="17"/>
  <c r="L24" i="17"/>
  <c r="AB24" i="17"/>
  <c r="B25" i="17"/>
  <c r="R25" i="17"/>
  <c r="AH25" i="17"/>
  <c r="H26" i="17"/>
  <c r="X26" i="17"/>
  <c r="AN26" i="17"/>
  <c r="N27" i="17"/>
  <c r="AD27" i="17"/>
  <c r="D28" i="17"/>
  <c r="T28" i="17"/>
  <c r="AJ28" i="17"/>
  <c r="G29" i="17"/>
  <c r="S29" i="17"/>
  <c r="AF29" i="17"/>
  <c r="B30" i="17"/>
  <c r="P30" i="17"/>
  <c r="AC30" i="17"/>
  <c r="AO30" i="17"/>
  <c r="L31" i="17"/>
  <c r="W31" i="17"/>
  <c r="AI31" i="17"/>
  <c r="C32" i="17"/>
  <c r="M32" i="17"/>
  <c r="Y32" i="17"/>
  <c r="AG32" i="17"/>
  <c r="AO32" i="17"/>
  <c r="G33" i="17"/>
  <c r="O33" i="17"/>
  <c r="W33" i="17"/>
  <c r="AE33" i="17"/>
  <c r="AM33" i="17"/>
  <c r="E34" i="17"/>
  <c r="M34" i="17"/>
  <c r="U34" i="17"/>
  <c r="AC34" i="17"/>
  <c r="AK34" i="17"/>
  <c r="C35" i="17"/>
  <c r="K35" i="17"/>
  <c r="S35" i="17"/>
  <c r="AA35" i="17"/>
  <c r="AI35" i="17"/>
  <c r="AQ35" i="17"/>
  <c r="I36" i="17"/>
  <c r="Q36" i="17"/>
  <c r="Y36" i="17"/>
  <c r="AG36" i="17"/>
  <c r="AO36" i="17"/>
  <c r="G37" i="17"/>
  <c r="O37" i="17"/>
  <c r="W37" i="17"/>
  <c r="AE37" i="17"/>
  <c r="AM37" i="17"/>
  <c r="E38" i="17"/>
  <c r="M38" i="17"/>
  <c r="U38" i="17"/>
  <c r="AC38" i="17"/>
  <c r="AK38" i="17"/>
  <c r="C39" i="17"/>
  <c r="K39" i="17"/>
  <c r="S39" i="17"/>
  <c r="AA39" i="17"/>
  <c r="AI39" i="17"/>
  <c r="AQ39" i="17"/>
  <c r="I40" i="17"/>
  <c r="Q40" i="17"/>
  <c r="Y40" i="17"/>
  <c r="AG40" i="17"/>
  <c r="AO40" i="17"/>
  <c r="G41" i="17"/>
  <c r="O41" i="17"/>
  <c r="W41" i="17"/>
  <c r="AE41" i="17"/>
  <c r="AM41" i="17"/>
  <c r="E42" i="17"/>
  <c r="M42" i="17"/>
  <c r="U42" i="17"/>
  <c r="AC42" i="17"/>
  <c r="AK42" i="17"/>
  <c r="C43" i="17"/>
  <c r="K43" i="17"/>
  <c r="S43" i="17"/>
  <c r="AA43" i="17"/>
  <c r="AI43" i="17"/>
  <c r="AL5" i="17"/>
  <c r="AI7" i="17"/>
  <c r="AE9" i="17"/>
  <c r="AP11" i="17"/>
  <c r="AC13" i="17"/>
  <c r="AK14" i="17"/>
  <c r="P16" i="17"/>
  <c r="AD17" i="17"/>
  <c r="AP18" i="17"/>
  <c r="AQ19" i="17"/>
  <c r="Z20" i="17"/>
  <c r="D21" i="17"/>
  <c r="AA21" i="17"/>
  <c r="F22" i="17"/>
  <c r="V22" i="17"/>
  <c r="AL22" i="17"/>
  <c r="L23" i="17"/>
  <c r="AB23" i="17"/>
  <c r="B24" i="17"/>
  <c r="R24" i="17"/>
  <c r="AH24" i="17"/>
  <c r="H25" i="17"/>
  <c r="X25" i="17"/>
  <c r="AN25" i="17"/>
  <c r="N26" i="17"/>
  <c r="AD26" i="17"/>
  <c r="D27" i="17"/>
  <c r="T27" i="17"/>
  <c r="AJ27" i="17"/>
  <c r="J28" i="17"/>
  <c r="Z28" i="17"/>
  <c r="AO28" i="17"/>
  <c r="K29" i="17"/>
  <c r="X29" i="17"/>
  <c r="AJ29" i="17"/>
  <c r="H30" i="17"/>
  <c r="U30" i="17"/>
  <c r="AG30" i="17"/>
  <c r="D31" i="17"/>
  <c r="P31" i="17"/>
  <c r="AB31" i="17"/>
  <c r="AL31" i="17"/>
  <c r="F32" i="17"/>
  <c r="R32" i="17"/>
  <c r="AB32" i="17"/>
  <c r="AJ32" i="17"/>
  <c r="B33" i="17"/>
  <c r="J33" i="17"/>
  <c r="R33" i="17"/>
  <c r="Z33" i="17"/>
  <c r="AH33" i="17"/>
  <c r="AP33" i="17"/>
  <c r="H34" i="17"/>
  <c r="P34" i="17"/>
  <c r="X34" i="17"/>
  <c r="AF34" i="17"/>
  <c r="AN34" i="17"/>
  <c r="F35" i="17"/>
  <c r="N35" i="17"/>
  <c r="V35" i="17"/>
  <c r="AD35" i="17"/>
  <c r="AL35" i="17"/>
  <c r="D36" i="17"/>
  <c r="L36" i="17"/>
  <c r="T36" i="17"/>
  <c r="AB36" i="17"/>
  <c r="AJ36" i="17"/>
  <c r="B37" i="17"/>
  <c r="J37" i="17"/>
  <c r="R37" i="17"/>
  <c r="Z37" i="17"/>
  <c r="AH37" i="17"/>
  <c r="AP37" i="17"/>
  <c r="H38" i="17"/>
  <c r="P38" i="17"/>
  <c r="X38" i="17"/>
  <c r="AF38" i="17"/>
  <c r="AN38" i="17"/>
  <c r="F39" i="17"/>
  <c r="N39" i="17"/>
  <c r="V39" i="17"/>
  <c r="AD39" i="17"/>
  <c r="AL39" i="17"/>
  <c r="D40" i="17"/>
  <c r="L40" i="17"/>
  <c r="T40" i="17"/>
  <c r="AB40" i="17"/>
  <c r="AJ40" i="17"/>
  <c r="B41" i="17"/>
  <c r="J41" i="17"/>
  <c r="R41" i="17"/>
  <c r="Z41" i="17"/>
  <c r="AH41" i="17"/>
  <c r="AP41" i="17"/>
  <c r="H42" i="17"/>
  <c r="P42" i="17"/>
  <c r="X42" i="17"/>
  <c r="AF42" i="17"/>
  <c r="AN42" i="17"/>
  <c r="F43" i="17"/>
  <c r="N43" i="17"/>
  <c r="V43" i="17"/>
  <c r="AD43" i="17"/>
  <c r="AM5" i="17"/>
  <c r="H8" i="17"/>
  <c r="E10" i="17"/>
  <c r="AQ11" i="17"/>
  <c r="AK13" i="17"/>
  <c r="I15" i="17"/>
  <c r="Q16" i="17"/>
  <c r="AL17" i="17"/>
  <c r="H19" i="17"/>
  <c r="F20" i="17"/>
  <c r="AC20" i="17"/>
  <c r="H21" i="17"/>
  <c r="AB21" i="17"/>
  <c r="H22" i="17"/>
  <c r="X22" i="17"/>
  <c r="AN22" i="17"/>
  <c r="N23" i="17"/>
  <c r="AD23" i="17"/>
  <c r="D24" i="17"/>
  <c r="T24" i="17"/>
  <c r="AJ24" i="17"/>
  <c r="J25" i="17"/>
  <c r="Z25" i="17"/>
  <c r="AP25" i="17"/>
  <c r="P26" i="17"/>
  <c r="AF26" i="17"/>
  <c r="F27" i="17"/>
  <c r="V27" i="17"/>
  <c r="AL27" i="17"/>
  <c r="L28" i="17"/>
  <c r="AB28" i="17"/>
  <c r="AP28" i="17"/>
  <c r="L29" i="17"/>
  <c r="Z29" i="17"/>
  <c r="AM29" i="17"/>
  <c r="I30" i="17"/>
  <c r="V30" i="17"/>
  <c r="AH30" i="17"/>
  <c r="F31" i="17"/>
  <c r="S31" i="17"/>
  <c r="AC31" i="17"/>
  <c r="AM31" i="17"/>
  <c r="I32" i="17"/>
  <c r="S32" i="17"/>
  <c r="AC32" i="17"/>
  <c r="AK32" i="17"/>
  <c r="C33" i="17"/>
  <c r="K33" i="17"/>
  <c r="S33" i="17"/>
  <c r="AA33" i="17"/>
  <c r="AI33" i="17"/>
  <c r="AQ33" i="17"/>
  <c r="I34" i="17"/>
  <c r="Q34" i="17"/>
  <c r="Y34" i="17"/>
  <c r="AG34" i="17"/>
  <c r="AO34" i="17"/>
  <c r="G35" i="17"/>
  <c r="O35" i="17"/>
  <c r="W35" i="17"/>
  <c r="AE35" i="17"/>
  <c r="AM35" i="17"/>
  <c r="E36" i="17"/>
  <c r="M36" i="17"/>
  <c r="U36" i="17"/>
  <c r="AC36" i="17"/>
  <c r="AK36" i="17"/>
  <c r="C37" i="17"/>
  <c r="K37" i="17"/>
  <c r="S37" i="17"/>
  <c r="AA37" i="17"/>
  <c r="AI37" i="17"/>
  <c r="AQ37" i="17"/>
  <c r="I38" i="17"/>
  <c r="Q38" i="17"/>
  <c r="Y38" i="17"/>
  <c r="AG38" i="17"/>
  <c r="AO38" i="17"/>
  <c r="G39" i="17"/>
  <c r="O39" i="17"/>
  <c r="W39" i="17"/>
  <c r="AE39" i="17"/>
  <c r="AM39" i="17"/>
  <c r="E40" i="17"/>
  <c r="M40" i="17"/>
  <c r="M6" i="17"/>
  <c r="I8" i="17"/>
  <c r="T10" i="17"/>
  <c r="Q12" i="17"/>
  <c r="AL13" i="17"/>
  <c r="Q15" i="17"/>
  <c r="AE16" i="17"/>
  <c r="AM17" i="17"/>
  <c r="K19" i="17"/>
  <c r="J20" i="17"/>
  <c r="AD20" i="17"/>
  <c r="K21" i="17"/>
  <c r="AF21" i="17"/>
  <c r="I22" i="17"/>
  <c r="Y22" i="17"/>
  <c r="AO22" i="17"/>
  <c r="O23" i="17"/>
  <c r="AE23" i="17"/>
  <c r="E24" i="17"/>
  <c r="U24" i="17"/>
  <c r="AK24" i="17"/>
  <c r="K25" i="17"/>
  <c r="AA25" i="17"/>
  <c r="AQ25" i="17"/>
  <c r="Q26" i="17"/>
  <c r="AG26" i="17"/>
  <c r="G27" i="17"/>
  <c r="W27" i="17"/>
  <c r="AM27" i="17"/>
  <c r="M28" i="17"/>
  <c r="AC28" i="17"/>
  <c r="B29" i="17"/>
  <c r="O29" i="17"/>
  <c r="AA29" i="17"/>
  <c r="AN29" i="17"/>
  <c r="J30" i="17"/>
  <c r="X30" i="17"/>
  <c r="AK30" i="17"/>
  <c r="G31" i="17"/>
  <c r="AB6" i="17"/>
  <c r="Y8" i="17"/>
  <c r="U10" i="17"/>
  <c r="AF12" i="17"/>
  <c r="E14" i="17"/>
  <c r="R15" i="17"/>
  <c r="AM16" i="17"/>
  <c r="K18" i="17"/>
  <c r="P19" i="17"/>
  <c r="M20" i="17"/>
  <c r="AH20" i="17"/>
  <c r="L21" i="17"/>
  <c r="AI21" i="17"/>
  <c r="J22" i="17"/>
  <c r="Z22" i="17"/>
  <c r="AP22" i="17"/>
  <c r="P23" i="17"/>
  <c r="AF23" i="17"/>
  <c r="F24" i="17"/>
  <c r="V24" i="17"/>
  <c r="AL24" i="17"/>
  <c r="L25" i="17"/>
  <c r="AB25" i="17"/>
  <c r="B26" i="17"/>
  <c r="R26" i="17"/>
  <c r="AH26" i="17"/>
  <c r="H27" i="17"/>
  <c r="X27" i="17"/>
  <c r="AN27" i="17"/>
  <c r="N28" i="17"/>
  <c r="AD28" i="17"/>
  <c r="C29" i="17"/>
  <c r="P29" i="17"/>
  <c r="AB29" i="17"/>
  <c r="AP29" i="17"/>
  <c r="M30" i="17"/>
  <c r="Y30" i="17"/>
  <c r="AL30" i="17"/>
  <c r="H31" i="17"/>
  <c r="AK44" i="17"/>
  <c r="AM43" i="17"/>
  <c r="R42" i="17"/>
  <c r="Z40" i="17"/>
  <c r="AE38" i="17"/>
  <c r="AI36" i="17"/>
  <c r="AM34" i="17"/>
  <c r="Q33" i="17"/>
  <c r="AA31" i="17"/>
  <c r="F28" i="17"/>
  <c r="Z26" i="17"/>
  <c r="S7" i="17"/>
  <c r="AP45" i="17"/>
  <c r="Z45" i="17"/>
  <c r="J45" i="17"/>
  <c r="AJ44" i="17"/>
  <c r="AO45" i="17"/>
  <c r="AG45" i="17"/>
  <c r="Y45" i="17"/>
  <c r="Q45" i="17"/>
  <c r="I45" i="17"/>
  <c r="AQ44" i="17"/>
  <c r="AI44" i="17"/>
  <c r="AA44" i="17"/>
  <c r="S44" i="17"/>
  <c r="K44" i="17"/>
  <c r="C44" i="17"/>
  <c r="AK43" i="17"/>
  <c r="X43" i="17"/>
  <c r="L43" i="17"/>
  <c r="AO42" i="17"/>
  <c r="AA42" i="17"/>
  <c r="O42" i="17"/>
  <c r="B42" i="17"/>
  <c r="AF41" i="17"/>
  <c r="S41" i="17"/>
  <c r="E41" i="17"/>
  <c r="AI40" i="17"/>
  <c r="V40" i="17"/>
  <c r="G40" i="17"/>
  <c r="AG39" i="17"/>
  <c r="Q39" i="17"/>
  <c r="AQ38" i="17"/>
  <c r="AA38" i="17"/>
  <c r="K38" i="17"/>
  <c r="AK37" i="17"/>
  <c r="U37" i="17"/>
  <c r="E37" i="17"/>
  <c r="AE36" i="17"/>
  <c r="O36" i="17"/>
  <c r="AO35" i="17"/>
  <c r="Y35" i="17"/>
  <c r="I35" i="17"/>
  <c r="AI34" i="17"/>
  <c r="S34" i="17"/>
  <c r="C34" i="17"/>
  <c r="AC33" i="17"/>
  <c r="M33" i="17"/>
  <c r="AM32" i="17"/>
  <c r="U32" i="17"/>
  <c r="AQ31" i="17"/>
  <c r="U31" i="17"/>
  <c r="R30" i="17"/>
  <c r="J29" i="17"/>
  <c r="AF27" i="17"/>
  <c r="J26" i="17"/>
  <c r="AD24" i="17"/>
  <c r="H23" i="17"/>
  <c r="X21" i="17"/>
  <c r="AK18" i="17"/>
  <c r="O13" i="17"/>
  <c r="W5" i="17"/>
  <c r="AN45" i="17"/>
  <c r="AF45" i="17"/>
  <c r="X45" i="17"/>
  <c r="P45" i="17"/>
  <c r="H45" i="17"/>
  <c r="AP44" i="17"/>
  <c r="AH44" i="17"/>
  <c r="Z44" i="17"/>
  <c r="R44" i="17"/>
  <c r="J44" i="17"/>
  <c r="B44" i="17"/>
  <c r="AJ43" i="17"/>
  <c r="W43" i="17"/>
  <c r="I43" i="17"/>
  <c r="AM42" i="17"/>
  <c r="Z42" i="17"/>
  <c r="N42" i="17"/>
  <c r="AQ41" i="17"/>
  <c r="AC41" i="17"/>
  <c r="Q41" i="17"/>
  <c r="D41" i="17"/>
  <c r="AH40" i="17"/>
  <c r="U40" i="17"/>
  <c r="F40" i="17"/>
  <c r="AF39" i="17"/>
  <c r="P39" i="17"/>
  <c r="AP38" i="17"/>
  <c r="Z38" i="17"/>
  <c r="J38" i="17"/>
  <c r="AJ37" i="17"/>
  <c r="T37" i="17"/>
  <c r="D37" i="17"/>
  <c r="AD36" i="17"/>
  <c r="N36" i="17"/>
  <c r="AN35" i="17"/>
  <c r="X35" i="17"/>
  <c r="H35" i="17"/>
  <c r="AH34" i="17"/>
  <c r="R34" i="17"/>
  <c r="B34" i="17"/>
  <c r="AB33" i="17"/>
  <c r="L33" i="17"/>
  <c r="AL32" i="17"/>
  <c r="T32" i="17"/>
  <c r="AN31" i="17"/>
  <c r="T31" i="17"/>
  <c r="Q30" i="17"/>
  <c r="H29" i="17"/>
  <c r="AE27" i="17"/>
  <c r="I26" i="17"/>
  <c r="AC24" i="17"/>
  <c r="G23" i="17"/>
  <c r="T21" i="17"/>
  <c r="AC18" i="17"/>
  <c r="N13" i="17"/>
  <c r="G5" i="17"/>
  <c r="B97" i="17" l="1"/>
  <c r="B143" i="17" s="1"/>
  <c r="F97" i="17" l="1"/>
  <c r="F143" i="17" s="1"/>
  <c r="G97" i="17"/>
  <c r="G143" i="17" s="1"/>
  <c r="N98" i="17"/>
  <c r="N144" i="17" s="1"/>
  <c r="P98" i="17"/>
  <c r="P144" i="17" s="1"/>
  <c r="W99" i="17"/>
  <c r="W145" i="17" s="1"/>
  <c r="Z99" i="17"/>
  <c r="Z145" i="17" s="1"/>
  <c r="AG100" i="17"/>
  <c r="AG146" i="17" s="1"/>
  <c r="AH100" i="17"/>
  <c r="AH146" i="17" s="1"/>
  <c r="AP101" i="17"/>
  <c r="AP147" i="17" s="1"/>
  <c r="AQ101" i="17"/>
  <c r="AQ147" i="17" s="1"/>
  <c r="C103" i="17"/>
  <c r="C149" i="17" s="1"/>
  <c r="J103" i="17"/>
  <c r="J149" i="17" s="1"/>
  <c r="AM103" i="17"/>
  <c r="AM149" i="17" s="1"/>
  <c r="J104" i="17"/>
  <c r="J150" i="17" s="1"/>
  <c r="B105" i="17"/>
  <c r="B151" i="17" s="1"/>
  <c r="C105" i="17"/>
  <c r="C151" i="17" s="1"/>
  <c r="D106" i="17"/>
  <c r="D152" i="17" s="1"/>
  <c r="E106" i="17"/>
  <c r="E152" i="17" s="1"/>
  <c r="AL106" i="17"/>
  <c r="AL152" i="17" s="1"/>
  <c r="AO106" i="17"/>
  <c r="AO152" i="17" s="1"/>
  <c r="AI107" i="17"/>
  <c r="AI153" i="17" s="1"/>
  <c r="AJ107" i="17"/>
  <c r="AJ153" i="17" s="1"/>
  <c r="P108" i="17"/>
  <c r="P154" i="17" s="1"/>
  <c r="Y108" i="17"/>
  <c r="Y154" i="17" s="1"/>
  <c r="C109" i="17"/>
  <c r="C155" i="17" s="1"/>
  <c r="AC109" i="17"/>
  <c r="AC155" i="17" s="1"/>
  <c r="AD109" i="17"/>
  <c r="AD155" i="17" s="1"/>
  <c r="F110" i="17"/>
  <c r="F156" i="17" s="1"/>
  <c r="H110" i="17"/>
  <c r="H156" i="17" s="1"/>
  <c r="AG110" i="17"/>
  <c r="AG156" i="17" s="1"/>
  <c r="AH110" i="17"/>
  <c r="AH156" i="17" s="1"/>
  <c r="J111" i="17"/>
  <c r="J157" i="17" s="1"/>
  <c r="R111" i="17"/>
  <c r="R157" i="17" s="1"/>
  <c r="AJ111" i="17"/>
  <c r="AJ157" i="17" s="1"/>
  <c r="AL111" i="17"/>
  <c r="AL157" i="17" s="1"/>
  <c r="S112" i="17"/>
  <c r="S158" i="17" s="1"/>
  <c r="T112" i="17"/>
  <c r="T158" i="17" s="1"/>
  <c r="AJ112" i="17"/>
  <c r="AJ158" i="17" s="1"/>
  <c r="AK112" i="17"/>
  <c r="AK158" i="17" s="1"/>
  <c r="Q113" i="17"/>
  <c r="Q159" i="17" s="1"/>
  <c r="R113" i="17"/>
  <c r="R159" i="17" s="1"/>
  <c r="AH113" i="17"/>
  <c r="AH159" i="17" s="1"/>
  <c r="AO113" i="17"/>
  <c r="AO159" i="17" s="1"/>
  <c r="O114" i="17"/>
  <c r="O160" i="17" s="1"/>
  <c r="P114" i="17"/>
  <c r="P160" i="17" s="1"/>
  <c r="AG114" i="17"/>
  <c r="AG160" i="17" s="1"/>
  <c r="AH114" i="17"/>
  <c r="AH160" i="17" s="1"/>
  <c r="F115" i="17"/>
  <c r="F161" i="17" s="1"/>
  <c r="G115" i="17"/>
  <c r="G161" i="17" s="1"/>
  <c r="X115" i="17"/>
  <c r="X161" i="17" s="1"/>
  <c r="Y115" i="17"/>
  <c r="Y161" i="17" s="1"/>
  <c r="AM115" i="17"/>
  <c r="AM161" i="17" s="1"/>
  <c r="C116" i="17"/>
  <c r="C162" i="17" s="1"/>
  <c r="O116" i="17"/>
  <c r="O162" i="17" s="1"/>
  <c r="R116" i="17"/>
  <c r="R162" i="17" s="1"/>
  <c r="AI116" i="17"/>
  <c r="AI162" i="17" s="1"/>
  <c r="AJ116" i="17"/>
  <c r="AJ162" i="17" s="1"/>
  <c r="H117" i="17"/>
  <c r="H163" i="17" s="1"/>
  <c r="X117" i="17"/>
  <c r="X163" i="17" s="1"/>
  <c r="Y117" i="17"/>
  <c r="Y163" i="17" s="1"/>
  <c r="AJ117" i="17"/>
  <c r="AJ163" i="17" s="1"/>
  <c r="AN117" i="17"/>
  <c r="AN163" i="17" s="1"/>
  <c r="H118" i="17"/>
  <c r="H164" i="17" s="1"/>
  <c r="I118" i="17"/>
  <c r="I164" i="17" s="1"/>
  <c r="S118" i="17"/>
  <c r="S164" i="17" s="1"/>
  <c r="U118" i="17"/>
  <c r="U164" i="17" s="1"/>
  <c r="AE118" i="17"/>
  <c r="AE164" i="17" s="1"/>
  <c r="AH118" i="17"/>
  <c r="AH164" i="17" s="1"/>
  <c r="C119" i="17"/>
  <c r="C165" i="17" s="1"/>
  <c r="D119" i="17"/>
  <c r="D165" i="17" s="1"/>
  <c r="N119" i="17"/>
  <c r="N165" i="17" s="1"/>
  <c r="O119" i="17"/>
  <c r="O165" i="17" s="1"/>
  <c r="Y119" i="17"/>
  <c r="Y165" i="17" s="1"/>
  <c r="AC119" i="17"/>
  <c r="AC165" i="17" s="1"/>
  <c r="AM119" i="17"/>
  <c r="AM165" i="17" s="1"/>
  <c r="AN119" i="17"/>
  <c r="AN165" i="17" s="1"/>
  <c r="I120" i="17"/>
  <c r="I166" i="17" s="1"/>
  <c r="J120" i="17"/>
  <c r="J166" i="17" s="1"/>
  <c r="T120" i="17"/>
  <c r="T166" i="17" s="1"/>
  <c r="W120" i="17"/>
  <c r="W166" i="17" s="1"/>
  <c r="AF120" i="17"/>
  <c r="AF166" i="17" s="1"/>
  <c r="AG120" i="17"/>
  <c r="AG166" i="17" s="1"/>
  <c r="AP120" i="17"/>
  <c r="AP166" i="17" s="1"/>
  <c r="AQ120" i="17"/>
  <c r="AQ166" i="17" s="1"/>
  <c r="J121" i="17"/>
  <c r="J167" i="17" s="1"/>
  <c r="M121" i="17"/>
  <c r="M167" i="17" s="1"/>
  <c r="V121" i="17"/>
  <c r="V167" i="17" s="1"/>
  <c r="W121" i="17"/>
  <c r="W167" i="17" s="1"/>
  <c r="AF121" i="17"/>
  <c r="AF167" i="17" s="1"/>
  <c r="AG121" i="17"/>
  <c r="AG167" i="17" s="1"/>
  <c r="AP121" i="17"/>
  <c r="AP167" i="17" s="1"/>
  <c r="C122" i="17"/>
  <c r="C168" i="17" s="1"/>
  <c r="K122" i="17"/>
  <c r="K168" i="17" s="1"/>
  <c r="L122" i="17"/>
  <c r="L168" i="17" s="1"/>
  <c r="T122" i="17"/>
  <c r="T168" i="17" s="1"/>
  <c r="U122" i="17"/>
  <c r="U168" i="17" s="1"/>
  <c r="AC122" i="17"/>
  <c r="AC168" i="17" s="1"/>
  <c r="AD122" i="17"/>
  <c r="AD168" i="17" s="1"/>
  <c r="AL122" i="17"/>
  <c r="AL168" i="17" s="1"/>
  <c r="AM122" i="17"/>
  <c r="AM168" i="17" s="1"/>
  <c r="E123" i="17"/>
  <c r="E169" i="17" s="1"/>
  <c r="F123" i="17"/>
  <c r="F169" i="17" s="1"/>
  <c r="N123" i="17"/>
  <c r="N169" i="17" s="1"/>
  <c r="P123" i="17"/>
  <c r="P169" i="17" s="1"/>
  <c r="X123" i="17"/>
  <c r="X169" i="17" s="1"/>
  <c r="Y123" i="17"/>
  <c r="Y169" i="17" s="1"/>
  <c r="AG123" i="17"/>
  <c r="AG169" i="17" s="1"/>
  <c r="AH123" i="17"/>
  <c r="AH169" i="17" s="1"/>
  <c r="AP123" i="17"/>
  <c r="AP169" i="17" s="1"/>
  <c r="AQ123" i="17"/>
  <c r="AQ169" i="17" s="1"/>
  <c r="I124" i="17"/>
  <c r="I170" i="17" s="1"/>
  <c r="J124" i="17"/>
  <c r="J170" i="17" s="1"/>
  <c r="Q124" i="17"/>
  <c r="Q170" i="17" s="1"/>
  <c r="R124" i="17"/>
  <c r="R170" i="17" s="1"/>
  <c r="Y124" i="17"/>
  <c r="Y170" i="17" s="1"/>
  <c r="Z124" i="17"/>
  <c r="Z170" i="17" s="1"/>
  <c r="AG124" i="17"/>
  <c r="AG170" i="17" s="1"/>
  <c r="AH124" i="17"/>
  <c r="AH170" i="17" s="1"/>
  <c r="AO124" i="17"/>
  <c r="AO170" i="17" s="1"/>
  <c r="AP124" i="17"/>
  <c r="AP170" i="17" s="1"/>
  <c r="G125" i="17"/>
  <c r="G171" i="17" s="1"/>
  <c r="H125" i="17"/>
  <c r="H171" i="17" s="1"/>
  <c r="O125" i="17"/>
  <c r="O171" i="17" s="1"/>
  <c r="P125" i="17"/>
  <c r="P171" i="17" s="1"/>
  <c r="W125" i="17"/>
  <c r="W171" i="17" s="1"/>
  <c r="X125" i="17"/>
  <c r="X171" i="17" s="1"/>
  <c r="AE125" i="17"/>
  <c r="AE171" i="17" s="1"/>
  <c r="AF125" i="17"/>
  <c r="AF171" i="17" s="1"/>
  <c r="AM125" i="17"/>
  <c r="AM171" i="17" s="1"/>
  <c r="AN125" i="17"/>
  <c r="AN171" i="17" s="1"/>
  <c r="E126" i="17"/>
  <c r="E172" i="17" s="1"/>
  <c r="F126" i="17"/>
  <c r="F172" i="17" s="1"/>
  <c r="M126" i="17"/>
  <c r="M172" i="17" s="1"/>
  <c r="N126" i="17"/>
  <c r="N172" i="17" s="1"/>
  <c r="U126" i="17"/>
  <c r="U172" i="17" s="1"/>
  <c r="V126" i="17"/>
  <c r="V172" i="17" s="1"/>
  <c r="AC126" i="17"/>
  <c r="AC172" i="17" s="1"/>
  <c r="AD126" i="17"/>
  <c r="AD172" i="17" s="1"/>
  <c r="AK126" i="17"/>
  <c r="AK172" i="17" s="1"/>
  <c r="AL126" i="17"/>
  <c r="AL172" i="17" s="1"/>
  <c r="C127" i="17"/>
  <c r="C173" i="17" s="1"/>
  <c r="D127" i="17"/>
  <c r="D173" i="17" s="1"/>
  <c r="K127" i="17"/>
  <c r="K173" i="17" s="1"/>
  <c r="L127" i="17"/>
  <c r="L173" i="17" s="1"/>
  <c r="S127" i="17"/>
  <c r="S173" i="17" s="1"/>
  <c r="T127" i="17"/>
  <c r="T173" i="17" s="1"/>
  <c r="AA127" i="17"/>
  <c r="AA173" i="17" s="1"/>
  <c r="AB127" i="17"/>
  <c r="AB173" i="17" s="1"/>
  <c r="AI127" i="17"/>
  <c r="AI173" i="17" s="1"/>
  <c r="AJ127" i="17"/>
  <c r="AJ173" i="17" s="1"/>
  <c r="AQ127" i="17"/>
  <c r="AQ173" i="17" s="1"/>
  <c r="B128" i="17"/>
  <c r="B174" i="17" s="1"/>
  <c r="I128" i="17"/>
  <c r="I174" i="17" s="1"/>
  <c r="J128" i="17"/>
  <c r="J174" i="17" s="1"/>
  <c r="Q128" i="17"/>
  <c r="Q174" i="17" s="1"/>
  <c r="R128" i="17"/>
  <c r="R174" i="17" s="1"/>
  <c r="Y128" i="17"/>
  <c r="Y174" i="17" s="1"/>
  <c r="Z128" i="17"/>
  <c r="Z174" i="17" s="1"/>
  <c r="AG128" i="17"/>
  <c r="AG174" i="17" s="1"/>
  <c r="AH128" i="17"/>
  <c r="AH174" i="17" s="1"/>
  <c r="AO128" i="17"/>
  <c r="AO174" i="17" s="1"/>
  <c r="AP128" i="17"/>
  <c r="AP174" i="17" s="1"/>
  <c r="G129" i="17"/>
  <c r="G175" i="17" s="1"/>
  <c r="H129" i="17"/>
  <c r="H175" i="17" s="1"/>
  <c r="O129" i="17"/>
  <c r="O175" i="17" s="1"/>
  <c r="P129" i="17"/>
  <c r="P175" i="17" s="1"/>
  <c r="W129" i="17"/>
  <c r="W175" i="17" s="1"/>
  <c r="X129" i="17"/>
  <c r="X175" i="17" s="1"/>
  <c r="AE129" i="17"/>
  <c r="AE175" i="17" s="1"/>
  <c r="AF129" i="17"/>
  <c r="AF175" i="17" s="1"/>
  <c r="AM129" i="17"/>
  <c r="AM175" i="17" s="1"/>
  <c r="AN129" i="17"/>
  <c r="AN175" i="17" s="1"/>
  <c r="E130" i="17"/>
  <c r="E176" i="17" s="1"/>
  <c r="F130" i="17"/>
  <c r="F176" i="17" s="1"/>
  <c r="M130" i="17"/>
  <c r="M176" i="17" s="1"/>
  <c r="N130" i="17"/>
  <c r="N176" i="17" s="1"/>
  <c r="U130" i="17"/>
  <c r="U176" i="17" s="1"/>
  <c r="V130" i="17"/>
  <c r="V176" i="17" s="1"/>
  <c r="AC130" i="17"/>
  <c r="AC176" i="17" s="1"/>
  <c r="AD130" i="17"/>
  <c r="AD176" i="17" s="1"/>
  <c r="AK130" i="17"/>
  <c r="AK176" i="17" s="1"/>
  <c r="AL130" i="17"/>
  <c r="AL176" i="17" s="1"/>
  <c r="C131" i="17"/>
  <c r="C177" i="17" s="1"/>
  <c r="K131" i="17"/>
  <c r="K177" i="17" s="1"/>
  <c r="S131" i="17"/>
  <c r="S177" i="17" s="1"/>
  <c r="AA131" i="17"/>
  <c r="AA177" i="17" s="1"/>
  <c r="AI131" i="17"/>
  <c r="AI177" i="17" s="1"/>
  <c r="AJ131" i="17"/>
  <c r="AJ177" i="17" s="1"/>
  <c r="AQ131" i="17"/>
  <c r="AQ177" i="17" s="1"/>
  <c r="B132" i="17"/>
  <c r="B178" i="17" s="1"/>
  <c r="I132" i="17"/>
  <c r="I178" i="17" s="1"/>
  <c r="Q132" i="17"/>
  <c r="Q178" i="17" s="1"/>
  <c r="R132" i="17"/>
  <c r="R178" i="17" s="1"/>
  <c r="Y132" i="17"/>
  <c r="Y178" i="17" s="1"/>
  <c r="AG132" i="17"/>
  <c r="AG178" i="17" s="1"/>
  <c r="AO132" i="17"/>
  <c r="AO178" i="17" s="1"/>
  <c r="G133" i="17"/>
  <c r="G179" i="17" s="1"/>
  <c r="O133" i="17"/>
  <c r="O179" i="17" s="1"/>
  <c r="P133" i="17"/>
  <c r="P179" i="17" s="1"/>
  <c r="W133" i="17"/>
  <c r="W179" i="17" s="1"/>
  <c r="X133" i="17"/>
  <c r="X179" i="17" s="1"/>
  <c r="AE133" i="17"/>
  <c r="AE179" i="17" s="1"/>
  <c r="AM133" i="17"/>
  <c r="AM179" i="17" s="1"/>
  <c r="AN133" i="17"/>
  <c r="AN179" i="17" s="1"/>
  <c r="E134" i="17"/>
  <c r="E180" i="17" s="1"/>
  <c r="M134" i="17"/>
  <c r="M180" i="17" s="1"/>
  <c r="U134" i="17"/>
  <c r="U180" i="17" s="1"/>
  <c r="AC134" i="17"/>
  <c r="AC180" i="17" s="1"/>
  <c r="AK134" i="17"/>
  <c r="AK180" i="17" s="1"/>
  <c r="AL134" i="17"/>
  <c r="AL180" i="17" s="1"/>
  <c r="C135" i="17"/>
  <c r="C181" i="17" s="1"/>
  <c r="D135" i="17"/>
  <c r="D181" i="17" s="1"/>
  <c r="K135" i="17"/>
  <c r="K181" i="17" s="1"/>
  <c r="S135" i="17"/>
  <c r="S181" i="17" s="1"/>
  <c r="T135" i="17"/>
  <c r="T181" i="17" s="1"/>
  <c r="AA135" i="17"/>
  <c r="AA181" i="17" s="1"/>
  <c r="AI135" i="17"/>
  <c r="AI181" i="17" s="1"/>
  <c r="AQ135" i="17"/>
  <c r="AQ181" i="17" s="1"/>
  <c r="I136" i="17"/>
  <c r="I182" i="17" s="1"/>
  <c r="Q136" i="17"/>
  <c r="Q182" i="17" s="1"/>
  <c r="R136" i="17"/>
  <c r="R182" i="17" s="1"/>
  <c r="Y136" i="17"/>
  <c r="Y182" i="17" s="1"/>
  <c r="Z136" i="17"/>
  <c r="Z182" i="17" s="1"/>
  <c r="AG136" i="17"/>
  <c r="AG182" i="17" s="1"/>
  <c r="AO136" i="17"/>
  <c r="AO182" i="17" s="1"/>
  <c r="AP136" i="17"/>
  <c r="AP182" i="17" s="1"/>
  <c r="G137" i="17"/>
  <c r="G183" i="17" s="1"/>
  <c r="O137" i="17"/>
  <c r="O183" i="17" s="1"/>
  <c r="W137" i="17"/>
  <c r="W183" i="17" s="1"/>
  <c r="AE137" i="17"/>
  <c r="AE183" i="17" s="1"/>
  <c r="AM137" i="17"/>
  <c r="AM183" i="17" s="1"/>
  <c r="AN137" i="17"/>
  <c r="AN183" i="17" s="1"/>
  <c r="P96" i="17"/>
  <c r="P142" i="17" s="1"/>
  <c r="U96" i="17"/>
  <c r="U142" i="17" s="1"/>
  <c r="X96" i="17"/>
  <c r="X142" i="17" s="1"/>
  <c r="Z96" i="17"/>
  <c r="Z142" i="17" s="1"/>
  <c r="AO96" i="17"/>
  <c r="AO142" i="17" s="1"/>
  <c r="J97" i="17"/>
  <c r="J143" i="17" s="1"/>
  <c r="X97" i="17"/>
  <c r="X143" i="17" s="1"/>
  <c r="AE97" i="17"/>
  <c r="AE143" i="17" s="1"/>
  <c r="AF97" i="17"/>
  <c r="AF143" i="17" s="1"/>
  <c r="AI97" i="17"/>
  <c r="AI143" i="17" s="1"/>
  <c r="H98" i="17"/>
  <c r="H144" i="17" s="1"/>
  <c r="T98" i="17"/>
  <c r="T144" i="17" s="1"/>
  <c r="AG98" i="17"/>
  <c r="AG144" i="17" s="1"/>
  <c r="AN98" i="17"/>
  <c r="AN144" i="17" s="1"/>
  <c r="AO98" i="17"/>
  <c r="AO144" i="17" s="1"/>
  <c r="C99" i="17"/>
  <c r="C145" i="17" s="1"/>
  <c r="R99" i="17"/>
  <c r="R145" i="17" s="1"/>
  <c r="AB99" i="17"/>
  <c r="AB145" i="17" s="1"/>
  <c r="AQ99" i="17"/>
  <c r="AQ145" i="17" s="1"/>
  <c r="H100" i="17"/>
  <c r="H146" i="17" s="1"/>
  <c r="I100" i="17"/>
  <c r="I146" i="17" s="1"/>
  <c r="L100" i="17"/>
  <c r="L146" i="17" s="1"/>
  <c r="Z100" i="17"/>
  <c r="Z146" i="17" s="1"/>
  <c r="AK100" i="17"/>
  <c r="AK146" i="17" s="1"/>
  <c r="J101" i="17"/>
  <c r="J147" i="17" s="1"/>
  <c r="P101" i="17"/>
  <c r="P147" i="17" s="1"/>
  <c r="R101" i="17"/>
  <c r="R147" i="17" s="1"/>
  <c r="V101" i="17"/>
  <c r="V147" i="17" s="1"/>
  <c r="AI101" i="17"/>
  <c r="AI147" i="17" s="1"/>
  <c r="E102" i="17"/>
  <c r="E148" i="17" s="1"/>
  <c r="T102" i="17"/>
  <c r="T148" i="17" s="1"/>
  <c r="Y102" i="17"/>
  <c r="Y148" i="17" s="1"/>
  <c r="AB102" i="17"/>
  <c r="AB148" i="17" s="1"/>
  <c r="AD102" i="17"/>
  <c r="AD148" i="17" s="1"/>
  <c r="B103" i="17"/>
  <c r="B149" i="17" s="1"/>
  <c r="K103" i="17"/>
  <c r="K149" i="17" s="1"/>
  <c r="N103" i="17"/>
  <c r="N149" i="17" s="1"/>
  <c r="AA103" i="17"/>
  <c r="AA149" i="17" s="1"/>
  <c r="AB103" i="17"/>
  <c r="AB149" i="17" s="1"/>
  <c r="AI103" i="17"/>
  <c r="AI149" i="17" s="1"/>
  <c r="AJ103" i="17"/>
  <c r="AJ149" i="17" s="1"/>
  <c r="L104" i="17"/>
  <c r="L150" i="17" s="1"/>
  <c r="R104" i="17"/>
  <c r="R150" i="17" s="1"/>
  <c r="T104" i="17"/>
  <c r="T150" i="17" s="1"/>
  <c r="X104" i="17"/>
  <c r="X150" i="17" s="1"/>
  <c r="AJ104" i="17"/>
  <c r="AJ150" i="17" s="1"/>
  <c r="AK104" i="17"/>
  <c r="AK150" i="17" s="1"/>
  <c r="G105" i="17"/>
  <c r="G151" i="17" s="1"/>
  <c r="S105" i="17"/>
  <c r="S151" i="17" s="1"/>
  <c r="V105" i="17"/>
  <c r="V151" i="17" s="1"/>
  <c r="AA105" i="17"/>
  <c r="AA151" i="17" s="1"/>
  <c r="AD105" i="17"/>
  <c r="AD151" i="17" s="1"/>
  <c r="AF105" i="17"/>
  <c r="AF151" i="17" s="1"/>
  <c r="L106" i="17"/>
  <c r="L152" i="17" s="1"/>
  <c r="M106" i="17"/>
  <c r="M152" i="17" s="1"/>
  <c r="P106" i="17"/>
  <c r="P152" i="17" s="1"/>
  <c r="AC106" i="17"/>
  <c r="AC152" i="17" s="1"/>
  <c r="AD106" i="17"/>
  <c r="AD152" i="17" s="1"/>
  <c r="AK106" i="17"/>
  <c r="AK152" i="17" s="1"/>
  <c r="L107" i="17"/>
  <c r="L153" i="17" s="1"/>
  <c r="N107" i="17"/>
  <c r="N153" i="17" s="1"/>
  <c r="T107" i="17"/>
  <c r="T153" i="17" s="1"/>
  <c r="V107" i="17"/>
  <c r="V153" i="17" s="1"/>
  <c r="W107" i="17"/>
  <c r="W153" i="17" s="1"/>
  <c r="AH107" i="17"/>
  <c r="AH153" i="17" s="1"/>
  <c r="AL107" i="17"/>
  <c r="AL153" i="17" s="1"/>
  <c r="AQ107" i="17"/>
  <c r="AQ153" i="17" s="1"/>
  <c r="G108" i="17"/>
  <c r="G154" i="17" s="1"/>
  <c r="L108" i="17"/>
  <c r="L154" i="17" s="1"/>
  <c r="M108" i="17"/>
  <c r="M154" i="17" s="1"/>
  <c r="O108" i="17"/>
  <c r="O154" i="17" s="1"/>
  <c r="P15" i="22" s="1"/>
  <c r="P60" i="22" s="1"/>
  <c r="Z108" i="17"/>
  <c r="Z154" i="17" s="1"/>
  <c r="AB108" i="17"/>
  <c r="AB154" i="17" s="1"/>
  <c r="AG108" i="17"/>
  <c r="AG154" i="17" s="1"/>
  <c r="AH108" i="17"/>
  <c r="AH154" i="17" s="1"/>
  <c r="AP108" i="17"/>
  <c r="AP154" i="17" s="1"/>
  <c r="B109" i="17"/>
  <c r="B155" i="17" s="1"/>
  <c r="D109" i="17"/>
  <c r="D155" i="17" s="1"/>
  <c r="E109" i="17"/>
  <c r="E155" i="17" s="1"/>
  <c r="M109" i="17"/>
  <c r="M155" i="17" s="1"/>
  <c r="N109" i="17"/>
  <c r="N155" i="17" s="1"/>
  <c r="S109" i="17"/>
  <c r="S155" i="17" s="1"/>
  <c r="T109" i="17"/>
  <c r="T155" i="17" s="1"/>
  <c r="U109" i="17"/>
  <c r="U155" i="17" s="1"/>
  <c r="AE109" i="17"/>
  <c r="AE155" i="17" s="1"/>
  <c r="AF109" i="17"/>
  <c r="AF155" i="17" s="1"/>
  <c r="AK109" i="17"/>
  <c r="AK155" i="17" s="1"/>
  <c r="AP109" i="17"/>
  <c r="AP155" i="17" s="1"/>
  <c r="D110" i="17"/>
  <c r="D156" i="17" s="1"/>
  <c r="E110" i="17"/>
  <c r="E156" i="17" s="1"/>
  <c r="P110" i="17"/>
  <c r="P156" i="17" s="1"/>
  <c r="Q110" i="17"/>
  <c r="Q156" i="17" s="1"/>
  <c r="R110" i="17"/>
  <c r="R156" i="17" s="1"/>
  <c r="V110" i="17"/>
  <c r="V156" i="17" s="1"/>
  <c r="X110" i="17"/>
  <c r="X156" i="17" s="1"/>
  <c r="AF110" i="17"/>
  <c r="AF156" i="17" s="1"/>
  <c r="AI110" i="17"/>
  <c r="AI156" i="17" s="1"/>
  <c r="AJ110" i="17"/>
  <c r="AJ156" i="17" s="1"/>
  <c r="B111" i="17"/>
  <c r="B157" i="17" s="1"/>
  <c r="C111" i="17"/>
  <c r="C157" i="17" s="1"/>
  <c r="H111" i="17"/>
  <c r="H157" i="17" s="1"/>
  <c r="I111" i="17"/>
  <c r="I157" i="17" s="1"/>
  <c r="S111" i="17"/>
  <c r="S157" i="17" s="1"/>
  <c r="T111" i="17"/>
  <c r="T157" i="17" s="1"/>
  <c r="V111" i="17"/>
  <c r="V157" i="17" s="1"/>
  <c r="Z111" i="17"/>
  <c r="Z157" i="17" s="1"/>
  <c r="AE111" i="17"/>
  <c r="AE157" i="17" s="1"/>
  <c r="AI111" i="17"/>
  <c r="AI157" i="17" s="1"/>
  <c r="AM111" i="17"/>
  <c r="AM157" i="17" s="1"/>
  <c r="E112" i="17"/>
  <c r="E158" i="17" s="1"/>
  <c r="F112" i="17"/>
  <c r="F158" i="17" s="1"/>
  <c r="G112" i="17"/>
  <c r="G158" i="17" s="1"/>
  <c r="K112" i="17"/>
  <c r="K158" i="17" s="1"/>
  <c r="L112" i="17"/>
  <c r="L158" i="17" s="1"/>
  <c r="U112" i="17"/>
  <c r="U158" i="17" s="1"/>
  <c r="V112" i="17"/>
  <c r="V158" i="17" s="1"/>
  <c r="W112" i="17"/>
  <c r="W158" i="17" s="1"/>
  <c r="AD112" i="17"/>
  <c r="AD158" i="17" s="1"/>
  <c r="AE112" i="17"/>
  <c r="AE158" i="17" s="1"/>
  <c r="AI112" i="17"/>
  <c r="AI158" i="17" s="1"/>
  <c r="B113" i="17"/>
  <c r="B159" i="17" s="1"/>
  <c r="C113" i="17"/>
  <c r="C159" i="17" s="1"/>
  <c r="D113" i="17"/>
  <c r="D159" i="17" s="1"/>
  <c r="E113" i="17"/>
  <c r="E159" i="17" s="1"/>
  <c r="I113" i="17"/>
  <c r="I159" i="17" s="1"/>
  <c r="M113" i="17"/>
  <c r="M159" i="17" s="1"/>
  <c r="S113" i="17"/>
  <c r="S159" i="17" s="1"/>
  <c r="T113" i="17"/>
  <c r="T159" i="17" s="1"/>
  <c r="AA113" i="17"/>
  <c r="AA159" i="17" s="1"/>
  <c r="AB113" i="17"/>
  <c r="AB159" i="17" s="1"/>
  <c r="AC113" i="17"/>
  <c r="AC159" i="17" s="1"/>
  <c r="AG113" i="17"/>
  <c r="AG159" i="17" s="1"/>
  <c r="AP113" i="17"/>
  <c r="AP159" i="17" s="1"/>
  <c r="AQ113" i="17"/>
  <c r="AQ159" i="17" s="1"/>
  <c r="B114" i="17"/>
  <c r="B160" i="17" s="1"/>
  <c r="C114" i="17"/>
  <c r="C160" i="17" s="1"/>
  <c r="J114" i="17"/>
  <c r="J160" i="17" s="1"/>
  <c r="K114" i="17"/>
  <c r="K160" i="17" s="1"/>
  <c r="Q114" i="17"/>
  <c r="Q160" i="17" s="1"/>
  <c r="W114" i="17"/>
  <c r="W160" i="17" s="1"/>
  <c r="X114" i="17"/>
  <c r="X160" i="17" s="1"/>
  <c r="Y114" i="17"/>
  <c r="Y160" i="17" s="1"/>
  <c r="Z114" i="17"/>
  <c r="Z160" i="17" s="1"/>
  <c r="AA114" i="17"/>
  <c r="AA160" i="17" s="1"/>
  <c r="AI114" i="17"/>
  <c r="AI160" i="17" s="1"/>
  <c r="AL114" i="17"/>
  <c r="AL160" i="17" s="1"/>
  <c r="AM114" i="17"/>
  <c r="AM160" i="17" s="1"/>
  <c r="AQ114" i="17"/>
  <c r="AQ160" i="17" s="1"/>
  <c r="D115" i="17"/>
  <c r="D161" i="17" s="1"/>
  <c r="E115" i="17"/>
  <c r="E161" i="17" s="1"/>
  <c r="M115" i="17"/>
  <c r="M161" i="17" s="1"/>
  <c r="N115" i="17"/>
  <c r="N161" i="17" s="1"/>
  <c r="O115" i="17"/>
  <c r="O161" i="17" s="1"/>
  <c r="P115" i="17"/>
  <c r="P161" i="17" s="1"/>
  <c r="Q115" i="17"/>
  <c r="Q161" i="17" s="1"/>
  <c r="W115" i="17"/>
  <c r="W161" i="17" s="1"/>
  <c r="AB115" i="17"/>
  <c r="AB161" i="17" s="1"/>
  <c r="AC115" i="17"/>
  <c r="AC161" i="17" s="1"/>
  <c r="AG115" i="17"/>
  <c r="AG161" i="17" s="1"/>
  <c r="AJ115" i="17"/>
  <c r="AJ161" i="17" s="1"/>
  <c r="AK115" i="17"/>
  <c r="AK161" i="17" s="1"/>
  <c r="AL115" i="17"/>
  <c r="AL161" i="17" s="1"/>
  <c r="D116" i="17"/>
  <c r="D162" i="17" s="1"/>
  <c r="E116" i="17"/>
  <c r="E162" i="17" s="1"/>
  <c r="F116" i="17"/>
  <c r="F162" i="17" s="1"/>
  <c r="G116" i="17"/>
  <c r="G162" i="17" s="1"/>
  <c r="M116" i="17"/>
  <c r="M162" i="17" s="1"/>
  <c r="N116" i="17"/>
  <c r="N162" i="17" s="1"/>
  <c r="S116" i="17"/>
  <c r="S162" i="17" s="1"/>
  <c r="W116" i="17"/>
  <c r="W162" i="17" s="1"/>
  <c r="Z116" i="17"/>
  <c r="Z162" i="17" s="1"/>
  <c r="AA116" i="17"/>
  <c r="AA162" i="17" s="1"/>
  <c r="AB116" i="17"/>
  <c r="AB162" i="17" s="1"/>
  <c r="AC116" i="17"/>
  <c r="AC162" i="17" s="1"/>
  <c r="AK116" i="17"/>
  <c r="AK162" i="17" s="1"/>
  <c r="AL116" i="17"/>
  <c r="AL162" i="17" s="1"/>
  <c r="AM116" i="17"/>
  <c r="AM162" i="17" s="1"/>
  <c r="C117" i="17"/>
  <c r="C163" i="17" s="1"/>
  <c r="D117" i="17"/>
  <c r="D163" i="17" s="1"/>
  <c r="E117" i="17"/>
  <c r="E163" i="17" s="1"/>
  <c r="I117" i="17"/>
  <c r="I163" i="17" s="1"/>
  <c r="M117" i="17"/>
  <c r="M163" i="17" s="1"/>
  <c r="O117" i="17"/>
  <c r="O163" i="17" s="1"/>
  <c r="P117" i="17"/>
  <c r="P163" i="17" s="1"/>
  <c r="Q117" i="17"/>
  <c r="Q163" i="17" s="1"/>
  <c r="R117" i="17"/>
  <c r="R163" i="17" s="1"/>
  <c r="W117" i="17"/>
  <c r="W163" i="17" s="1"/>
  <c r="Z117" i="17"/>
  <c r="Z163" i="17" s="1"/>
  <c r="AA117" i="17"/>
  <c r="AA163" i="17" s="1"/>
  <c r="AF117" i="17"/>
  <c r="AF163" i="17" s="1"/>
  <c r="AG117" i="17"/>
  <c r="AG163" i="17" s="1"/>
  <c r="AH117" i="17"/>
  <c r="AH163" i="17" s="1"/>
  <c r="AI117" i="17"/>
  <c r="AI163" i="17" s="1"/>
  <c r="AO117" i="17"/>
  <c r="AO163" i="17" s="1"/>
  <c r="AP117" i="17"/>
  <c r="AP163" i="17" s="1"/>
  <c r="AQ117" i="17"/>
  <c r="AQ163" i="17" s="1"/>
  <c r="B118" i="17"/>
  <c r="B164" i="17" s="1"/>
  <c r="C118" i="17"/>
  <c r="C164" i="17" s="1"/>
  <c r="G118" i="17"/>
  <c r="G164" i="17" s="1"/>
  <c r="J118" i="17"/>
  <c r="J164" i="17" s="1"/>
  <c r="K118" i="17"/>
  <c r="K164" i="17" s="1"/>
  <c r="M118" i="17"/>
  <c r="M164" i="17" s="1"/>
  <c r="P118" i="17"/>
  <c r="P164" i="17" s="1"/>
  <c r="Q118" i="17"/>
  <c r="Q164" i="17" s="1"/>
  <c r="R118" i="17"/>
  <c r="R164" i="17" s="1"/>
  <c r="V118" i="17"/>
  <c r="V164" i="17" s="1"/>
  <c r="Y118" i="17"/>
  <c r="Y164" i="17" s="1"/>
  <c r="Z118" i="17"/>
  <c r="Z164" i="17" s="1"/>
  <c r="AA118" i="17"/>
  <c r="AA164" i="17" s="1"/>
  <c r="AC118" i="17"/>
  <c r="AC164" i="17" s="1"/>
  <c r="AD118" i="17"/>
  <c r="AD164" i="17" s="1"/>
  <c r="AI118" i="17"/>
  <c r="AI164" i="17" s="1"/>
  <c r="AK118" i="17"/>
  <c r="AK164" i="17" s="1"/>
  <c r="AL118" i="17"/>
  <c r="AL164" i="17" s="1"/>
  <c r="AM118" i="17"/>
  <c r="AM164" i="17" s="1"/>
  <c r="AN118" i="17"/>
  <c r="AN164" i="17" s="1"/>
  <c r="AQ118" i="17"/>
  <c r="AQ164" i="17" s="1"/>
  <c r="E119" i="17"/>
  <c r="E165" i="17" s="1"/>
  <c r="F119" i="17"/>
  <c r="F165" i="17" s="1"/>
  <c r="G119" i="17"/>
  <c r="G165" i="17" s="1"/>
  <c r="K119" i="17"/>
  <c r="K165" i="17" s="1"/>
  <c r="L119" i="17"/>
  <c r="L165" i="17" s="1"/>
  <c r="M119" i="17"/>
  <c r="M165" i="17" s="1"/>
  <c r="P119" i="17"/>
  <c r="P165" i="17" s="1"/>
  <c r="T119" i="17"/>
  <c r="T165" i="17" s="1"/>
  <c r="U119" i="17"/>
  <c r="U165" i="17" s="1"/>
  <c r="V119" i="17"/>
  <c r="V165" i="17" s="1"/>
  <c r="W119" i="17"/>
  <c r="W165" i="17" s="1"/>
  <c r="X119" i="17"/>
  <c r="X165" i="17" s="1"/>
  <c r="AD119" i="17"/>
  <c r="AD165" i="17" s="1"/>
  <c r="AE119" i="17"/>
  <c r="AE165" i="17" s="1"/>
  <c r="AF119" i="17"/>
  <c r="AF165" i="17" s="1"/>
  <c r="AG119" i="17"/>
  <c r="AG165" i="17" s="1"/>
  <c r="AI119" i="17"/>
  <c r="AI165" i="17" s="1"/>
  <c r="AL119" i="17"/>
  <c r="AL165" i="17" s="1"/>
  <c r="AO119" i="17"/>
  <c r="AO165" i="17" s="1"/>
  <c r="AQ119" i="17"/>
  <c r="AQ165" i="17" s="1"/>
  <c r="B120" i="17"/>
  <c r="B166" i="17" s="1"/>
  <c r="E120" i="17"/>
  <c r="E166" i="17" s="1"/>
  <c r="F120" i="17"/>
  <c r="F166" i="17" s="1"/>
  <c r="G120" i="17"/>
  <c r="G166" i="17" s="1"/>
  <c r="K120" i="17"/>
  <c r="K166" i="17" s="1"/>
  <c r="N120" i="17"/>
  <c r="N166" i="17" s="1"/>
  <c r="O120" i="17"/>
  <c r="O166" i="17" s="1"/>
  <c r="Q120" i="17"/>
  <c r="Q166" i="17" s="1"/>
  <c r="R120" i="17"/>
  <c r="R166" i="17" s="1"/>
  <c r="S120" i="17"/>
  <c r="S166" i="17" s="1"/>
  <c r="X120" i="17"/>
  <c r="X166" i="17" s="1"/>
  <c r="Y120" i="17"/>
  <c r="Y166" i="17" s="1"/>
  <c r="Z120" i="17"/>
  <c r="Z166" i="17" s="1"/>
  <c r="AA120" i="17"/>
  <c r="AA166" i="17" s="1"/>
  <c r="AB120" i="17"/>
  <c r="AB166" i="17" s="1"/>
  <c r="AE120" i="17"/>
  <c r="AE166" i="17" s="1"/>
  <c r="AH120" i="17"/>
  <c r="AH166" i="17" s="1"/>
  <c r="AI120" i="17"/>
  <c r="AI166" i="17" s="1"/>
  <c r="AJ120" i="17"/>
  <c r="AJ166" i="17" s="1"/>
  <c r="AM120" i="17"/>
  <c r="AM166" i="17" s="1"/>
  <c r="AN120" i="17"/>
  <c r="AN166" i="17" s="1"/>
  <c r="AO120" i="17"/>
  <c r="AO166" i="17" s="1"/>
  <c r="B121" i="17"/>
  <c r="B167" i="17" s="1"/>
  <c r="E121" i="17"/>
  <c r="E167" i="17" s="1"/>
  <c r="F121" i="17"/>
  <c r="F167" i="17" s="1"/>
  <c r="G121" i="17"/>
  <c r="G167" i="17" s="1"/>
  <c r="H121" i="17"/>
  <c r="H167" i="17" s="1"/>
  <c r="I121" i="17"/>
  <c r="I167" i="17" s="1"/>
  <c r="N121" i="17"/>
  <c r="N167" i="17" s="1"/>
  <c r="O121" i="17"/>
  <c r="O167" i="17" s="1"/>
  <c r="P121" i="17"/>
  <c r="P167" i="17" s="1"/>
  <c r="Q121" i="17"/>
  <c r="Q167" i="17" s="1"/>
  <c r="R121" i="17"/>
  <c r="R167" i="17" s="1"/>
  <c r="U121" i="17"/>
  <c r="U167" i="17" s="1"/>
  <c r="X121" i="17"/>
  <c r="X167" i="17" s="1"/>
  <c r="Y121" i="17"/>
  <c r="Y167" i="17" s="1"/>
  <c r="Z121" i="17"/>
  <c r="Z167" i="17" s="1"/>
  <c r="AC121" i="17"/>
  <c r="AC167" i="17" s="1"/>
  <c r="AD121" i="17"/>
  <c r="AD167" i="17" s="1"/>
  <c r="AE121" i="17"/>
  <c r="AE167" i="17" s="1"/>
  <c r="AH121" i="17"/>
  <c r="AH167" i="17" s="1"/>
  <c r="AK121" i="17"/>
  <c r="AK167" i="17" s="1"/>
  <c r="AL121" i="17"/>
  <c r="AL167" i="17" s="1"/>
  <c r="AM121" i="17"/>
  <c r="AM167" i="17" s="1"/>
  <c r="AN121" i="17"/>
  <c r="AN167" i="17" s="1"/>
  <c r="AO121" i="17"/>
  <c r="AO167" i="17" s="1"/>
  <c r="D122" i="17"/>
  <c r="D168" i="17" s="1"/>
  <c r="E122" i="17"/>
  <c r="E168" i="17" s="1"/>
  <c r="F122" i="17"/>
  <c r="F168" i="17" s="1"/>
  <c r="G122" i="17"/>
  <c r="G168" i="17" s="1"/>
  <c r="H122" i="17"/>
  <c r="H168" i="17" s="1"/>
  <c r="J122" i="17"/>
  <c r="J168" i="17" s="1"/>
  <c r="M122" i="17"/>
  <c r="M168" i="17" s="1"/>
  <c r="N122" i="17"/>
  <c r="N168" i="17" s="1"/>
  <c r="O122" i="17"/>
  <c r="O168" i="17" s="1"/>
  <c r="P122" i="17"/>
  <c r="P168" i="17" s="1"/>
  <c r="R122" i="17"/>
  <c r="R168" i="17" s="1"/>
  <c r="S122" i="17"/>
  <c r="S168" i="17" s="1"/>
  <c r="V122" i="17"/>
  <c r="V168" i="17" s="1"/>
  <c r="W122" i="17"/>
  <c r="W168" i="17" s="1"/>
  <c r="X122" i="17"/>
  <c r="X168" i="17" s="1"/>
  <c r="Z122" i="17"/>
  <c r="Z168" i="17" s="1"/>
  <c r="AA122" i="17"/>
  <c r="AA168" i="17" s="1"/>
  <c r="AB122" i="17"/>
  <c r="AB168" i="17" s="1"/>
  <c r="AE122" i="17"/>
  <c r="AE168" i="17" s="1"/>
  <c r="AF122" i="17"/>
  <c r="AF168" i="17" s="1"/>
  <c r="AH122" i="17"/>
  <c r="AH168" i="17" s="1"/>
  <c r="AI122" i="17"/>
  <c r="AI168" i="17" s="1"/>
  <c r="AJ122" i="17"/>
  <c r="AJ168" i="17" s="1"/>
  <c r="AK122" i="17"/>
  <c r="AK168" i="17" s="1"/>
  <c r="AN122" i="17"/>
  <c r="AN168" i="17" s="1"/>
  <c r="AP122" i="17"/>
  <c r="AP168" i="17" s="1"/>
  <c r="AQ122" i="17"/>
  <c r="AQ168" i="17" s="1"/>
  <c r="B123" i="17"/>
  <c r="B169" i="17" s="1"/>
  <c r="C123" i="17"/>
  <c r="C169" i="17" s="1"/>
  <c r="D123" i="17"/>
  <c r="D169" i="17" s="1"/>
  <c r="H123" i="17"/>
  <c r="H169" i="17" s="1"/>
  <c r="I123" i="17"/>
  <c r="I169" i="17" s="1"/>
  <c r="J123" i="17"/>
  <c r="J169" i="17" s="1"/>
  <c r="K123" i="17"/>
  <c r="K169" i="17" s="1"/>
  <c r="L123" i="17"/>
  <c r="L169" i="17" s="1"/>
  <c r="M123" i="17"/>
  <c r="M169" i="17" s="1"/>
  <c r="Q123" i="17"/>
  <c r="Q169" i="17" s="1"/>
  <c r="R123" i="17"/>
  <c r="R169" i="17" s="1"/>
  <c r="S123" i="17"/>
  <c r="S169" i="17" s="1"/>
  <c r="T123" i="17"/>
  <c r="T169" i="17" s="1"/>
  <c r="U123" i="17"/>
  <c r="U169" i="17" s="1"/>
  <c r="V123" i="17"/>
  <c r="V169" i="17" s="1"/>
  <c r="Z123" i="17"/>
  <c r="Z169" i="17" s="1"/>
  <c r="AA123" i="17"/>
  <c r="AA169" i="17" s="1"/>
  <c r="AB123" i="17"/>
  <c r="AB169" i="17" s="1"/>
  <c r="AC123" i="17"/>
  <c r="AC169" i="17" s="1"/>
  <c r="AD123" i="17"/>
  <c r="AD169" i="17" s="1"/>
  <c r="AF123" i="17"/>
  <c r="AF169" i="17" s="1"/>
  <c r="AI123" i="17"/>
  <c r="AI169" i="17" s="1"/>
  <c r="AJ123" i="17"/>
  <c r="AJ169" i="17" s="1"/>
  <c r="AK123" i="17"/>
  <c r="AK169" i="17" s="1"/>
  <c r="AL123" i="17"/>
  <c r="AL169" i="17" s="1"/>
  <c r="AN123" i="17"/>
  <c r="AN169" i="17" s="1"/>
  <c r="AO123" i="17"/>
  <c r="AO169" i="17" s="1"/>
  <c r="B124" i="17"/>
  <c r="B170" i="17" s="1"/>
  <c r="C124" i="17"/>
  <c r="C170" i="17" s="1"/>
  <c r="D124" i="17"/>
  <c r="D170" i="17" s="1"/>
  <c r="F124" i="17"/>
  <c r="F170" i="17" s="1"/>
  <c r="G124" i="17"/>
  <c r="G170" i="17" s="1"/>
  <c r="H124" i="17"/>
  <c r="H170" i="17" s="1"/>
  <c r="K124" i="17"/>
  <c r="K170" i="17" s="1"/>
  <c r="L124" i="17"/>
  <c r="L170" i="17" s="1"/>
  <c r="M124" i="17"/>
  <c r="M170" i="17" s="1"/>
  <c r="N124" i="17"/>
  <c r="N170" i="17" s="1"/>
  <c r="O124" i="17"/>
  <c r="O170" i="17" s="1"/>
  <c r="P124" i="17"/>
  <c r="P170" i="17" s="1"/>
  <c r="S124" i="17"/>
  <c r="S170" i="17" s="1"/>
  <c r="T124" i="17"/>
  <c r="T170" i="17" s="1"/>
  <c r="U124" i="17"/>
  <c r="U170" i="17" s="1"/>
  <c r="V124" i="17"/>
  <c r="V170" i="17" s="1"/>
  <c r="W124" i="17"/>
  <c r="W170" i="17" s="1"/>
  <c r="X124" i="17"/>
  <c r="X170" i="17" s="1"/>
  <c r="AA124" i="17"/>
  <c r="AA170" i="17" s="1"/>
  <c r="AB124" i="17"/>
  <c r="AB170" i="17" s="1"/>
  <c r="AC124" i="17"/>
  <c r="AC170" i="17" s="1"/>
  <c r="AD124" i="17"/>
  <c r="AD170" i="17" s="1"/>
  <c r="AE124" i="17"/>
  <c r="AE170" i="17" s="1"/>
  <c r="AF124" i="17"/>
  <c r="AF170" i="17" s="1"/>
  <c r="AI124" i="17"/>
  <c r="AI170" i="17" s="1"/>
  <c r="AJ124" i="17"/>
  <c r="AJ170" i="17" s="1"/>
  <c r="AK124" i="17"/>
  <c r="AK170" i="17" s="1"/>
  <c r="AL124" i="17"/>
  <c r="AL170" i="17" s="1"/>
  <c r="AM124" i="17"/>
  <c r="AM170" i="17" s="1"/>
  <c r="AN124" i="17"/>
  <c r="AN170" i="17" s="1"/>
  <c r="AQ124" i="17"/>
  <c r="AQ170" i="17" s="1"/>
  <c r="B125" i="17"/>
  <c r="B171" i="17" s="1"/>
  <c r="C125" i="17"/>
  <c r="C171" i="17" s="1"/>
  <c r="D125" i="17"/>
  <c r="D171" i="17" s="1"/>
  <c r="E125" i="17"/>
  <c r="E171" i="17" s="1"/>
  <c r="F125" i="17"/>
  <c r="F171" i="17" s="1"/>
  <c r="I125" i="17"/>
  <c r="I171" i="17" s="1"/>
  <c r="J125" i="17"/>
  <c r="J171" i="17" s="1"/>
  <c r="K125" i="17"/>
  <c r="K171" i="17" s="1"/>
  <c r="L125" i="17"/>
  <c r="L171" i="17" s="1"/>
  <c r="M125" i="17"/>
  <c r="M171" i="17" s="1"/>
  <c r="N125" i="17"/>
  <c r="N171" i="17" s="1"/>
  <c r="Q125" i="17"/>
  <c r="Q171" i="17" s="1"/>
  <c r="R125" i="17"/>
  <c r="R171" i="17" s="1"/>
  <c r="S125" i="17"/>
  <c r="S171" i="17" s="1"/>
  <c r="T125" i="17"/>
  <c r="T171" i="17" s="1"/>
  <c r="U125" i="17"/>
  <c r="U171" i="17" s="1"/>
  <c r="V125" i="17"/>
  <c r="V171" i="17" s="1"/>
  <c r="Y125" i="17"/>
  <c r="Y171" i="17" s="1"/>
  <c r="Z125" i="17"/>
  <c r="Z171" i="17" s="1"/>
  <c r="AA125" i="17"/>
  <c r="AA171" i="17" s="1"/>
  <c r="AB125" i="17"/>
  <c r="AB171" i="17" s="1"/>
  <c r="AC125" i="17"/>
  <c r="AC171" i="17" s="1"/>
  <c r="AD125" i="17"/>
  <c r="AD171" i="17" s="1"/>
  <c r="AG125" i="17"/>
  <c r="AG171" i="17" s="1"/>
  <c r="AH125" i="17"/>
  <c r="AH171" i="17" s="1"/>
  <c r="AI125" i="17"/>
  <c r="AI171" i="17" s="1"/>
  <c r="AJ125" i="17"/>
  <c r="AJ171" i="17" s="1"/>
  <c r="AK125" i="17"/>
  <c r="AK171" i="17" s="1"/>
  <c r="AL125" i="17"/>
  <c r="AL171" i="17" s="1"/>
  <c r="AO125" i="17"/>
  <c r="AO171" i="17" s="1"/>
  <c r="AP125" i="17"/>
  <c r="AP171" i="17" s="1"/>
  <c r="AQ125" i="17"/>
  <c r="AQ171" i="17" s="1"/>
  <c r="B126" i="17"/>
  <c r="B172" i="17" s="1"/>
  <c r="C126" i="17"/>
  <c r="C172" i="17" s="1"/>
  <c r="D126" i="17"/>
  <c r="D172" i="17" s="1"/>
  <c r="G126" i="17"/>
  <c r="G172" i="17" s="1"/>
  <c r="H126" i="17"/>
  <c r="H172" i="17" s="1"/>
  <c r="I126" i="17"/>
  <c r="I172" i="17" s="1"/>
  <c r="J126" i="17"/>
  <c r="J172" i="17" s="1"/>
  <c r="K126" i="17"/>
  <c r="K172" i="17" s="1"/>
  <c r="L126" i="17"/>
  <c r="L172" i="17" s="1"/>
  <c r="O126" i="17"/>
  <c r="O172" i="17" s="1"/>
  <c r="P126" i="17"/>
  <c r="P172" i="17" s="1"/>
  <c r="Q126" i="17"/>
  <c r="Q172" i="17" s="1"/>
  <c r="R126" i="17"/>
  <c r="R172" i="17" s="1"/>
  <c r="S126" i="17"/>
  <c r="S172" i="17" s="1"/>
  <c r="T126" i="17"/>
  <c r="T172" i="17" s="1"/>
  <c r="W126" i="17"/>
  <c r="W172" i="17" s="1"/>
  <c r="X126" i="17"/>
  <c r="X172" i="17" s="1"/>
  <c r="Y126" i="17"/>
  <c r="Y172" i="17" s="1"/>
  <c r="Z126" i="17"/>
  <c r="Z172" i="17" s="1"/>
  <c r="AA126" i="17"/>
  <c r="AA172" i="17" s="1"/>
  <c r="AB126" i="17"/>
  <c r="AB172" i="17" s="1"/>
  <c r="AE126" i="17"/>
  <c r="AE172" i="17" s="1"/>
  <c r="AF126" i="17"/>
  <c r="AF172" i="17" s="1"/>
  <c r="AG126" i="17"/>
  <c r="AG172" i="17" s="1"/>
  <c r="AH126" i="17"/>
  <c r="AH172" i="17" s="1"/>
  <c r="AI126" i="17"/>
  <c r="AI172" i="17" s="1"/>
  <c r="AJ126" i="17"/>
  <c r="AJ172" i="17" s="1"/>
  <c r="AM126" i="17"/>
  <c r="AM172" i="17" s="1"/>
  <c r="AN126" i="17"/>
  <c r="AN172" i="17" s="1"/>
  <c r="AO126" i="17"/>
  <c r="AO172" i="17" s="1"/>
  <c r="AP126" i="17"/>
  <c r="AP172" i="17" s="1"/>
  <c r="AQ126" i="17"/>
  <c r="AQ172" i="17" s="1"/>
  <c r="B127" i="17"/>
  <c r="B173" i="17" s="1"/>
  <c r="E127" i="17"/>
  <c r="E173" i="17" s="1"/>
  <c r="F127" i="17"/>
  <c r="F173" i="17" s="1"/>
  <c r="G127" i="17"/>
  <c r="G173" i="17" s="1"/>
  <c r="H127" i="17"/>
  <c r="H173" i="17" s="1"/>
  <c r="I127" i="17"/>
  <c r="I173" i="17" s="1"/>
  <c r="J127" i="17"/>
  <c r="J173" i="17" s="1"/>
  <c r="M127" i="17"/>
  <c r="M173" i="17" s="1"/>
  <c r="N127" i="17"/>
  <c r="N173" i="17" s="1"/>
  <c r="O127" i="17"/>
  <c r="O173" i="17" s="1"/>
  <c r="P127" i="17"/>
  <c r="P173" i="17" s="1"/>
  <c r="Q127" i="17"/>
  <c r="Q173" i="17" s="1"/>
  <c r="R127" i="17"/>
  <c r="R173" i="17" s="1"/>
  <c r="U127" i="17"/>
  <c r="U173" i="17" s="1"/>
  <c r="V127" i="17"/>
  <c r="V173" i="17" s="1"/>
  <c r="W127" i="17"/>
  <c r="W173" i="17" s="1"/>
  <c r="X127" i="17"/>
  <c r="X173" i="17" s="1"/>
  <c r="Y127" i="17"/>
  <c r="Y173" i="17" s="1"/>
  <c r="Z127" i="17"/>
  <c r="Z173" i="17" s="1"/>
  <c r="AC127" i="17"/>
  <c r="AC173" i="17" s="1"/>
  <c r="AD127" i="17"/>
  <c r="AD173" i="17" s="1"/>
  <c r="AE127" i="17"/>
  <c r="AE173" i="17" s="1"/>
  <c r="AF127" i="17"/>
  <c r="AF173" i="17" s="1"/>
  <c r="AG127" i="17"/>
  <c r="AG173" i="17" s="1"/>
  <c r="AH127" i="17"/>
  <c r="AH173" i="17" s="1"/>
  <c r="AK127" i="17"/>
  <c r="AK173" i="17" s="1"/>
  <c r="AL127" i="17"/>
  <c r="AL173" i="17" s="1"/>
  <c r="AM127" i="17"/>
  <c r="AM173" i="17" s="1"/>
  <c r="AN127" i="17"/>
  <c r="AN173" i="17" s="1"/>
  <c r="AO127" i="17"/>
  <c r="AO173" i="17" s="1"/>
  <c r="AP127" i="17"/>
  <c r="AP173" i="17" s="1"/>
  <c r="C128" i="17"/>
  <c r="C174" i="17" s="1"/>
  <c r="D128" i="17"/>
  <c r="D174" i="17" s="1"/>
  <c r="E128" i="17"/>
  <c r="E174" i="17" s="1"/>
  <c r="F128" i="17"/>
  <c r="F174" i="17" s="1"/>
  <c r="G128" i="17"/>
  <c r="G174" i="17" s="1"/>
  <c r="H128" i="17"/>
  <c r="H174" i="17" s="1"/>
  <c r="K128" i="17"/>
  <c r="K174" i="17" s="1"/>
  <c r="L128" i="17"/>
  <c r="L174" i="17" s="1"/>
  <c r="M128" i="17"/>
  <c r="M174" i="17" s="1"/>
  <c r="N128" i="17"/>
  <c r="N174" i="17" s="1"/>
  <c r="O128" i="17"/>
  <c r="O174" i="17" s="1"/>
  <c r="P128" i="17"/>
  <c r="P174" i="17" s="1"/>
  <c r="S128" i="17"/>
  <c r="S174" i="17" s="1"/>
  <c r="T128" i="17"/>
  <c r="T174" i="17" s="1"/>
  <c r="U128" i="17"/>
  <c r="U174" i="17" s="1"/>
  <c r="V128" i="17"/>
  <c r="V174" i="17" s="1"/>
  <c r="W128" i="17"/>
  <c r="W174" i="17" s="1"/>
  <c r="X128" i="17"/>
  <c r="X174" i="17" s="1"/>
  <c r="AA128" i="17"/>
  <c r="AA174" i="17" s="1"/>
  <c r="AB128" i="17"/>
  <c r="AB174" i="17" s="1"/>
  <c r="AC128" i="17"/>
  <c r="AC174" i="17" s="1"/>
  <c r="AD128" i="17"/>
  <c r="AD174" i="17" s="1"/>
  <c r="AE128" i="17"/>
  <c r="AE174" i="17" s="1"/>
  <c r="AF128" i="17"/>
  <c r="AF174" i="17" s="1"/>
  <c r="AI128" i="17"/>
  <c r="AI174" i="17" s="1"/>
  <c r="AJ128" i="17"/>
  <c r="AJ174" i="17" s="1"/>
  <c r="AK128" i="17"/>
  <c r="AK174" i="17" s="1"/>
  <c r="AL128" i="17"/>
  <c r="AL174" i="17" s="1"/>
  <c r="AM128" i="17"/>
  <c r="AM174" i="17" s="1"/>
  <c r="AN128" i="17"/>
  <c r="AN174" i="17" s="1"/>
  <c r="AQ128" i="17"/>
  <c r="AQ174" i="17" s="1"/>
  <c r="B129" i="17"/>
  <c r="B175" i="17" s="1"/>
  <c r="C129" i="17"/>
  <c r="C175" i="17" s="1"/>
  <c r="D129" i="17"/>
  <c r="D175" i="17" s="1"/>
  <c r="E129" i="17"/>
  <c r="E175" i="17" s="1"/>
  <c r="F129" i="17"/>
  <c r="F175" i="17" s="1"/>
  <c r="I129" i="17"/>
  <c r="I175" i="17" s="1"/>
  <c r="J129" i="17"/>
  <c r="J175" i="17" s="1"/>
  <c r="K129" i="17"/>
  <c r="K175" i="17" s="1"/>
  <c r="L129" i="17"/>
  <c r="L175" i="17" s="1"/>
  <c r="M129" i="17"/>
  <c r="M175" i="17" s="1"/>
  <c r="N129" i="17"/>
  <c r="N175" i="17" s="1"/>
  <c r="Q129" i="17"/>
  <c r="Q175" i="17" s="1"/>
  <c r="R129" i="17"/>
  <c r="R175" i="17" s="1"/>
  <c r="S129" i="17"/>
  <c r="S175" i="17" s="1"/>
  <c r="T129" i="17"/>
  <c r="T175" i="17" s="1"/>
  <c r="U129" i="17"/>
  <c r="U175" i="17" s="1"/>
  <c r="V129" i="17"/>
  <c r="V175" i="17" s="1"/>
  <c r="Y129" i="17"/>
  <c r="Y175" i="17" s="1"/>
  <c r="Z129" i="17"/>
  <c r="Z175" i="17" s="1"/>
  <c r="AA129" i="17"/>
  <c r="AA175" i="17" s="1"/>
  <c r="AB129" i="17"/>
  <c r="AB175" i="17" s="1"/>
  <c r="AC129" i="17"/>
  <c r="AC175" i="17" s="1"/>
  <c r="AD129" i="17"/>
  <c r="AD175" i="17" s="1"/>
  <c r="AG129" i="17"/>
  <c r="AG175" i="17" s="1"/>
  <c r="AH129" i="17"/>
  <c r="AH175" i="17" s="1"/>
  <c r="AI129" i="17"/>
  <c r="AI175" i="17" s="1"/>
  <c r="AJ129" i="17"/>
  <c r="AJ175" i="17" s="1"/>
  <c r="AK129" i="17"/>
  <c r="AK175" i="17" s="1"/>
  <c r="AL129" i="17"/>
  <c r="AL175" i="17" s="1"/>
  <c r="AO129" i="17"/>
  <c r="AO175" i="17" s="1"/>
  <c r="AP129" i="17"/>
  <c r="AP175" i="17" s="1"/>
  <c r="AQ129" i="17"/>
  <c r="AQ175" i="17" s="1"/>
  <c r="B130" i="17"/>
  <c r="B176" i="17" s="1"/>
  <c r="C130" i="17"/>
  <c r="C176" i="17" s="1"/>
  <c r="D130" i="17"/>
  <c r="D176" i="17" s="1"/>
  <c r="G130" i="17"/>
  <c r="G176" i="17" s="1"/>
  <c r="H130" i="17"/>
  <c r="H176" i="17" s="1"/>
  <c r="I130" i="17"/>
  <c r="I176" i="17" s="1"/>
  <c r="J130" i="17"/>
  <c r="J176" i="17" s="1"/>
  <c r="K130" i="17"/>
  <c r="K176" i="17" s="1"/>
  <c r="L130" i="17"/>
  <c r="L176" i="17" s="1"/>
  <c r="O130" i="17"/>
  <c r="O176" i="17" s="1"/>
  <c r="P130" i="17"/>
  <c r="P176" i="17" s="1"/>
  <c r="Q130" i="17"/>
  <c r="Q176" i="17" s="1"/>
  <c r="R130" i="17"/>
  <c r="R176" i="17" s="1"/>
  <c r="S130" i="17"/>
  <c r="S176" i="17" s="1"/>
  <c r="T130" i="17"/>
  <c r="T176" i="17" s="1"/>
  <c r="W130" i="17"/>
  <c r="W176" i="17" s="1"/>
  <c r="X130" i="17"/>
  <c r="X176" i="17" s="1"/>
  <c r="Y130" i="17"/>
  <c r="Y176" i="17" s="1"/>
  <c r="Z130" i="17"/>
  <c r="Z176" i="17" s="1"/>
  <c r="AA130" i="17"/>
  <c r="AA176" i="17" s="1"/>
  <c r="AB130" i="17"/>
  <c r="AB176" i="17" s="1"/>
  <c r="AE130" i="17"/>
  <c r="AE176" i="17" s="1"/>
  <c r="AF130" i="17"/>
  <c r="AF176" i="17" s="1"/>
  <c r="AG130" i="17"/>
  <c r="AG176" i="17" s="1"/>
  <c r="AH130" i="17"/>
  <c r="AH176" i="17" s="1"/>
  <c r="AI130" i="17"/>
  <c r="AI176" i="17" s="1"/>
  <c r="AJ130" i="17"/>
  <c r="AJ176" i="17" s="1"/>
  <c r="AM130" i="17"/>
  <c r="AM176" i="17" s="1"/>
  <c r="AN130" i="17"/>
  <c r="AN176" i="17" s="1"/>
  <c r="AO130" i="17"/>
  <c r="AO176" i="17" s="1"/>
  <c r="AP130" i="17"/>
  <c r="AP176" i="17" s="1"/>
  <c r="AQ130" i="17"/>
  <c r="AQ176" i="17" s="1"/>
  <c r="B131" i="17"/>
  <c r="B177" i="17" s="1"/>
  <c r="D131" i="17"/>
  <c r="D177" i="17" s="1"/>
  <c r="E38" i="22" s="1"/>
  <c r="E83" i="22" s="1"/>
  <c r="E131" i="17"/>
  <c r="E177" i="17" s="1"/>
  <c r="F131" i="17"/>
  <c r="F177" i="17" s="1"/>
  <c r="G131" i="17"/>
  <c r="G177" i="17" s="1"/>
  <c r="H131" i="17"/>
  <c r="H177" i="17" s="1"/>
  <c r="I131" i="17"/>
  <c r="I177" i="17" s="1"/>
  <c r="J131" i="17"/>
  <c r="J177" i="17" s="1"/>
  <c r="L131" i="17"/>
  <c r="L177" i="17" s="1"/>
  <c r="M131" i="17"/>
  <c r="M177" i="17" s="1"/>
  <c r="N131" i="17"/>
  <c r="N177" i="17" s="1"/>
  <c r="O131" i="17"/>
  <c r="O177" i="17" s="1"/>
  <c r="P131" i="17"/>
  <c r="P177" i="17" s="1"/>
  <c r="Q131" i="17"/>
  <c r="Q177" i="17" s="1"/>
  <c r="R131" i="17"/>
  <c r="R177" i="17" s="1"/>
  <c r="T131" i="17"/>
  <c r="T177" i="17" s="1"/>
  <c r="U131" i="17"/>
  <c r="U177" i="17" s="1"/>
  <c r="V131" i="17"/>
  <c r="V177" i="17" s="1"/>
  <c r="W131" i="17"/>
  <c r="W177" i="17" s="1"/>
  <c r="X131" i="17"/>
  <c r="X177" i="17" s="1"/>
  <c r="Y131" i="17"/>
  <c r="Y177" i="17" s="1"/>
  <c r="Z131" i="17"/>
  <c r="Z177" i="17" s="1"/>
  <c r="AB131" i="17"/>
  <c r="AB177" i="17" s="1"/>
  <c r="AC131" i="17"/>
  <c r="AC177" i="17" s="1"/>
  <c r="AD131" i="17"/>
  <c r="AD177" i="17" s="1"/>
  <c r="AE131" i="17"/>
  <c r="AE177" i="17" s="1"/>
  <c r="AF131" i="17"/>
  <c r="AF177" i="17" s="1"/>
  <c r="AG131" i="17"/>
  <c r="AG177" i="17" s="1"/>
  <c r="AH131" i="17"/>
  <c r="AH177" i="17" s="1"/>
  <c r="AK131" i="17"/>
  <c r="AK177" i="17" s="1"/>
  <c r="AL131" i="17"/>
  <c r="AL177" i="17" s="1"/>
  <c r="AM131" i="17"/>
  <c r="AM177" i="17" s="1"/>
  <c r="AN131" i="17"/>
  <c r="AN177" i="17" s="1"/>
  <c r="AO131" i="17"/>
  <c r="AO177" i="17" s="1"/>
  <c r="AP131" i="17"/>
  <c r="AP177" i="17" s="1"/>
  <c r="C132" i="17"/>
  <c r="C178" i="17" s="1"/>
  <c r="D132" i="17"/>
  <c r="D178" i="17" s="1"/>
  <c r="E132" i="17"/>
  <c r="E178" i="17" s="1"/>
  <c r="F132" i="17"/>
  <c r="F178" i="17" s="1"/>
  <c r="G132" i="17"/>
  <c r="G178" i="17" s="1"/>
  <c r="H132" i="17"/>
  <c r="H178" i="17" s="1"/>
  <c r="J132" i="17"/>
  <c r="J178" i="17" s="1"/>
  <c r="K132" i="17"/>
  <c r="K178" i="17" s="1"/>
  <c r="L132" i="17"/>
  <c r="L178" i="17" s="1"/>
  <c r="M132" i="17"/>
  <c r="M178" i="17" s="1"/>
  <c r="N132" i="17"/>
  <c r="N178" i="17" s="1"/>
  <c r="O132" i="17"/>
  <c r="O178" i="17" s="1"/>
  <c r="P132" i="17"/>
  <c r="P178" i="17" s="1"/>
  <c r="S132" i="17"/>
  <c r="S178" i="17" s="1"/>
  <c r="T132" i="17"/>
  <c r="T178" i="17" s="1"/>
  <c r="U132" i="17"/>
  <c r="U178" i="17" s="1"/>
  <c r="V132" i="17"/>
  <c r="V178" i="17" s="1"/>
  <c r="W132" i="17"/>
  <c r="W178" i="17" s="1"/>
  <c r="X132" i="17"/>
  <c r="X178" i="17" s="1"/>
  <c r="Z132" i="17"/>
  <c r="Z178" i="17" s="1"/>
  <c r="AA132" i="17"/>
  <c r="AA178" i="17" s="1"/>
  <c r="AB132" i="17"/>
  <c r="AB178" i="17" s="1"/>
  <c r="AC132" i="17"/>
  <c r="AC178" i="17" s="1"/>
  <c r="AD132" i="17"/>
  <c r="AD178" i="17" s="1"/>
  <c r="AE132" i="17"/>
  <c r="AE178" i="17" s="1"/>
  <c r="AF132" i="17"/>
  <c r="AF178" i="17" s="1"/>
  <c r="AH132" i="17"/>
  <c r="AH178" i="17" s="1"/>
  <c r="AI132" i="17"/>
  <c r="AI178" i="17" s="1"/>
  <c r="AJ132" i="17"/>
  <c r="AJ178" i="17" s="1"/>
  <c r="AK132" i="17"/>
  <c r="AK178" i="17" s="1"/>
  <c r="AL132" i="17"/>
  <c r="AL178" i="17" s="1"/>
  <c r="AM132" i="17"/>
  <c r="AM178" i="17" s="1"/>
  <c r="AN132" i="17"/>
  <c r="AN178" i="17" s="1"/>
  <c r="AP132" i="17"/>
  <c r="AP178" i="17" s="1"/>
  <c r="AQ132" i="17"/>
  <c r="AQ178" i="17" s="1"/>
  <c r="B133" i="17"/>
  <c r="B179" i="17" s="1"/>
  <c r="C133" i="17"/>
  <c r="C179" i="17" s="1"/>
  <c r="D133" i="17"/>
  <c r="D179" i="17" s="1"/>
  <c r="E133" i="17"/>
  <c r="E179" i="17" s="1"/>
  <c r="F133" i="17"/>
  <c r="F179" i="17" s="1"/>
  <c r="H133" i="17"/>
  <c r="H179" i="17" s="1"/>
  <c r="I133" i="17"/>
  <c r="I179" i="17" s="1"/>
  <c r="J133" i="17"/>
  <c r="J179" i="17" s="1"/>
  <c r="K133" i="17"/>
  <c r="K179" i="17" s="1"/>
  <c r="L133" i="17"/>
  <c r="L179" i="17" s="1"/>
  <c r="M133" i="17"/>
  <c r="M179" i="17" s="1"/>
  <c r="N133" i="17"/>
  <c r="N179" i="17" s="1"/>
  <c r="Q133" i="17"/>
  <c r="Q179" i="17" s="1"/>
  <c r="R133" i="17"/>
  <c r="R179" i="17" s="1"/>
  <c r="S133" i="17"/>
  <c r="S179" i="17" s="1"/>
  <c r="T133" i="17"/>
  <c r="T179" i="17" s="1"/>
  <c r="U133" i="17"/>
  <c r="U179" i="17" s="1"/>
  <c r="V133" i="17"/>
  <c r="V179" i="17" s="1"/>
  <c r="Y133" i="17"/>
  <c r="Y179" i="17" s="1"/>
  <c r="Z133" i="17"/>
  <c r="Z179" i="17" s="1"/>
  <c r="AA133" i="17"/>
  <c r="AA179" i="17" s="1"/>
  <c r="AB133" i="17"/>
  <c r="AB179" i="17" s="1"/>
  <c r="AC133" i="17"/>
  <c r="AC179" i="17" s="1"/>
  <c r="AD133" i="17"/>
  <c r="AD179" i="17" s="1"/>
  <c r="AF133" i="17"/>
  <c r="AF179" i="17" s="1"/>
  <c r="AG133" i="17"/>
  <c r="AG179" i="17" s="1"/>
  <c r="AH133" i="17"/>
  <c r="AH179" i="17" s="1"/>
  <c r="AI133" i="17"/>
  <c r="AI179" i="17" s="1"/>
  <c r="AJ133" i="17"/>
  <c r="AJ179" i="17" s="1"/>
  <c r="AK133" i="17"/>
  <c r="AK179" i="17" s="1"/>
  <c r="AL133" i="17"/>
  <c r="AL179" i="17" s="1"/>
  <c r="AO133" i="17"/>
  <c r="AO179" i="17" s="1"/>
  <c r="AP133" i="17"/>
  <c r="AP179" i="17" s="1"/>
  <c r="AQ133" i="17"/>
  <c r="AQ179" i="17" s="1"/>
  <c r="B134" i="17"/>
  <c r="B180" i="17" s="1"/>
  <c r="C134" i="17"/>
  <c r="C180" i="17" s="1"/>
  <c r="D134" i="17"/>
  <c r="D180" i="17" s="1"/>
  <c r="F134" i="17"/>
  <c r="F180" i="17" s="1"/>
  <c r="G134" i="17"/>
  <c r="G180" i="17" s="1"/>
  <c r="H134" i="17"/>
  <c r="H180" i="17" s="1"/>
  <c r="I134" i="17"/>
  <c r="I180" i="17" s="1"/>
  <c r="J134" i="17"/>
  <c r="J180" i="17" s="1"/>
  <c r="K134" i="17"/>
  <c r="K180" i="17" s="1"/>
  <c r="L134" i="17"/>
  <c r="L180" i="17" s="1"/>
  <c r="N134" i="17"/>
  <c r="N180" i="17" s="1"/>
  <c r="O134" i="17"/>
  <c r="O180" i="17" s="1"/>
  <c r="P134" i="17"/>
  <c r="P180" i="17" s="1"/>
  <c r="Q134" i="17"/>
  <c r="Q180" i="17" s="1"/>
  <c r="R134" i="17"/>
  <c r="R180" i="17" s="1"/>
  <c r="S134" i="17"/>
  <c r="S180" i="17" s="1"/>
  <c r="T134" i="17"/>
  <c r="T180" i="17" s="1"/>
  <c r="V134" i="17"/>
  <c r="V180" i="17" s="1"/>
  <c r="W134" i="17"/>
  <c r="W180" i="17" s="1"/>
  <c r="X134" i="17"/>
  <c r="X180" i="17" s="1"/>
  <c r="Y134" i="17"/>
  <c r="Y180" i="17" s="1"/>
  <c r="Z134" i="17"/>
  <c r="Z180" i="17" s="1"/>
  <c r="AA134" i="17"/>
  <c r="AA180" i="17" s="1"/>
  <c r="AB134" i="17"/>
  <c r="AB180" i="17" s="1"/>
  <c r="AD134" i="17"/>
  <c r="AD180" i="17" s="1"/>
  <c r="AE134" i="17"/>
  <c r="AE180" i="17" s="1"/>
  <c r="AF134" i="17"/>
  <c r="AF180" i="17" s="1"/>
  <c r="AG134" i="17"/>
  <c r="AG180" i="17" s="1"/>
  <c r="AH134" i="17"/>
  <c r="AH180" i="17" s="1"/>
  <c r="AI134" i="17"/>
  <c r="AI180" i="17" s="1"/>
  <c r="AJ134" i="17"/>
  <c r="AJ180" i="17" s="1"/>
  <c r="AM134" i="17"/>
  <c r="AM180" i="17" s="1"/>
  <c r="AN134" i="17"/>
  <c r="AN180" i="17" s="1"/>
  <c r="AO134" i="17"/>
  <c r="AO180" i="17" s="1"/>
  <c r="AP134" i="17"/>
  <c r="AP180" i="17" s="1"/>
  <c r="AQ134" i="17"/>
  <c r="AQ180" i="17" s="1"/>
  <c r="B135" i="17"/>
  <c r="B181" i="17" s="1"/>
  <c r="E135" i="17"/>
  <c r="E181" i="17" s="1"/>
  <c r="F135" i="17"/>
  <c r="F181" i="17" s="1"/>
  <c r="G135" i="17"/>
  <c r="G181" i="17" s="1"/>
  <c r="H135" i="17"/>
  <c r="H181" i="17" s="1"/>
  <c r="I135" i="17"/>
  <c r="I181" i="17" s="1"/>
  <c r="J135" i="17"/>
  <c r="J181" i="17" s="1"/>
  <c r="L135" i="17"/>
  <c r="L181" i="17" s="1"/>
  <c r="M135" i="17"/>
  <c r="M181" i="17" s="1"/>
  <c r="N135" i="17"/>
  <c r="N181" i="17" s="1"/>
  <c r="O135" i="17"/>
  <c r="O181" i="17" s="1"/>
  <c r="P135" i="17"/>
  <c r="P181" i="17" s="1"/>
  <c r="Q135" i="17"/>
  <c r="Q181" i="17" s="1"/>
  <c r="R135" i="17"/>
  <c r="R181" i="17" s="1"/>
  <c r="U135" i="17"/>
  <c r="U181" i="17" s="1"/>
  <c r="V135" i="17"/>
  <c r="V181" i="17" s="1"/>
  <c r="W135" i="17"/>
  <c r="W181" i="17" s="1"/>
  <c r="X135" i="17"/>
  <c r="X181" i="17" s="1"/>
  <c r="Y135" i="17"/>
  <c r="Y181" i="17" s="1"/>
  <c r="Z135" i="17"/>
  <c r="Z181" i="17" s="1"/>
  <c r="AB135" i="17"/>
  <c r="AB181" i="17" s="1"/>
  <c r="AC135" i="17"/>
  <c r="AC181" i="17" s="1"/>
  <c r="AD135" i="17"/>
  <c r="AD181" i="17" s="1"/>
  <c r="AE135" i="17"/>
  <c r="AE181" i="17" s="1"/>
  <c r="AF135" i="17"/>
  <c r="AF181" i="17" s="1"/>
  <c r="AG135" i="17"/>
  <c r="AG181" i="17" s="1"/>
  <c r="AH135" i="17"/>
  <c r="AH181" i="17" s="1"/>
  <c r="AJ135" i="17"/>
  <c r="AJ181" i="17" s="1"/>
  <c r="AK135" i="17"/>
  <c r="AK181" i="17" s="1"/>
  <c r="AL135" i="17"/>
  <c r="AL181" i="17" s="1"/>
  <c r="AM135" i="17"/>
  <c r="AM181" i="17" s="1"/>
  <c r="AN135" i="17"/>
  <c r="AN181" i="17" s="1"/>
  <c r="AO135" i="17"/>
  <c r="AO181" i="17" s="1"/>
  <c r="AP135" i="17"/>
  <c r="AP181" i="17" s="1"/>
  <c r="B136" i="17"/>
  <c r="B182" i="17" s="1"/>
  <c r="C136" i="17"/>
  <c r="C182" i="17" s="1"/>
  <c r="D136" i="17"/>
  <c r="D182" i="17" s="1"/>
  <c r="E136" i="17"/>
  <c r="E182" i="17" s="1"/>
  <c r="F136" i="17"/>
  <c r="F182" i="17" s="1"/>
  <c r="G136" i="17"/>
  <c r="G182" i="17" s="1"/>
  <c r="H136" i="17"/>
  <c r="H182" i="17" s="1"/>
  <c r="J136" i="17"/>
  <c r="J182" i="17" s="1"/>
  <c r="K136" i="17"/>
  <c r="K182" i="17" s="1"/>
  <c r="L136" i="17"/>
  <c r="L182" i="17" s="1"/>
  <c r="M136" i="17"/>
  <c r="M182" i="17" s="1"/>
  <c r="N136" i="17"/>
  <c r="N182" i="17" s="1"/>
  <c r="O136" i="17"/>
  <c r="O182" i="17" s="1"/>
  <c r="P136" i="17"/>
  <c r="P182" i="17" s="1"/>
  <c r="S136" i="17"/>
  <c r="S182" i="17" s="1"/>
  <c r="T136" i="17"/>
  <c r="T182" i="17" s="1"/>
  <c r="U136" i="17"/>
  <c r="U182" i="17" s="1"/>
  <c r="V136" i="17"/>
  <c r="V182" i="17" s="1"/>
  <c r="W136" i="17"/>
  <c r="W182" i="17" s="1"/>
  <c r="X136" i="17"/>
  <c r="X182" i="17" s="1"/>
  <c r="AA136" i="17"/>
  <c r="AA182" i="17" s="1"/>
  <c r="AB136" i="17"/>
  <c r="AB182" i="17" s="1"/>
  <c r="AC136" i="17"/>
  <c r="AC182" i="17" s="1"/>
  <c r="AD136" i="17"/>
  <c r="AD182" i="17" s="1"/>
  <c r="AE136" i="17"/>
  <c r="AE182" i="17" s="1"/>
  <c r="AF136" i="17"/>
  <c r="AF182" i="17" s="1"/>
  <c r="AH136" i="17"/>
  <c r="AH182" i="17" s="1"/>
  <c r="AI136" i="17"/>
  <c r="AI182" i="17" s="1"/>
  <c r="AJ136" i="17"/>
  <c r="AJ182" i="17" s="1"/>
  <c r="AK136" i="17"/>
  <c r="AK182" i="17" s="1"/>
  <c r="AL136" i="17"/>
  <c r="AL182" i="17" s="1"/>
  <c r="AM136" i="17"/>
  <c r="AM182" i="17" s="1"/>
  <c r="AN136" i="17"/>
  <c r="AN182" i="17" s="1"/>
  <c r="AQ136" i="17"/>
  <c r="AQ182" i="17" s="1"/>
  <c r="B137" i="17"/>
  <c r="B183" i="17" s="1"/>
  <c r="C137" i="17"/>
  <c r="C183" i="17" s="1"/>
  <c r="D137" i="17"/>
  <c r="D183" i="17" s="1"/>
  <c r="E137" i="17"/>
  <c r="E183" i="17" s="1"/>
  <c r="F137" i="17"/>
  <c r="F183" i="17" s="1"/>
  <c r="H137" i="17"/>
  <c r="H183" i="17" s="1"/>
  <c r="I137" i="17"/>
  <c r="I183" i="17" s="1"/>
  <c r="J137" i="17"/>
  <c r="J183" i="17" s="1"/>
  <c r="K137" i="17"/>
  <c r="K183" i="17" s="1"/>
  <c r="L137" i="17"/>
  <c r="L183" i="17" s="1"/>
  <c r="M137" i="17"/>
  <c r="M183" i="17" s="1"/>
  <c r="N137" i="17"/>
  <c r="N183" i="17" s="1"/>
  <c r="P137" i="17"/>
  <c r="P183" i="17" s="1"/>
  <c r="Q137" i="17"/>
  <c r="Q183" i="17" s="1"/>
  <c r="R137" i="17"/>
  <c r="R183" i="17" s="1"/>
  <c r="S137" i="17"/>
  <c r="S183" i="17" s="1"/>
  <c r="T137" i="17"/>
  <c r="T183" i="17" s="1"/>
  <c r="U137" i="17"/>
  <c r="U183" i="17" s="1"/>
  <c r="V137" i="17"/>
  <c r="V183" i="17" s="1"/>
  <c r="X137" i="17"/>
  <c r="X183" i="17" s="1"/>
  <c r="Y137" i="17"/>
  <c r="Y183" i="17" s="1"/>
  <c r="Z137" i="17"/>
  <c r="Z183" i="17" s="1"/>
  <c r="AA137" i="17"/>
  <c r="AA183" i="17" s="1"/>
  <c r="AB137" i="17"/>
  <c r="AB183" i="17" s="1"/>
  <c r="AC137" i="17"/>
  <c r="AC183" i="17" s="1"/>
  <c r="AD137" i="17"/>
  <c r="AD183" i="17" s="1"/>
  <c r="AF137" i="17"/>
  <c r="AF183" i="17" s="1"/>
  <c r="AG137" i="17"/>
  <c r="AG183" i="17" s="1"/>
  <c r="AH137" i="17"/>
  <c r="AH183" i="17" s="1"/>
  <c r="AI137" i="17"/>
  <c r="AI183" i="17" s="1"/>
  <c r="AJ137" i="17"/>
  <c r="AJ183" i="17" s="1"/>
  <c r="AK137" i="17"/>
  <c r="AK183" i="17" s="1"/>
  <c r="AL137" i="17"/>
  <c r="AL183" i="17" s="1"/>
  <c r="AO137" i="17"/>
  <c r="AO183" i="17" s="1"/>
  <c r="AP137" i="17"/>
  <c r="AP183" i="17" s="1"/>
  <c r="AQ137" i="17"/>
  <c r="AQ183" i="17" s="1"/>
  <c r="E23" i="22" l="1"/>
  <c r="E68" i="22" s="1"/>
  <c r="AP19" i="22"/>
  <c r="AP64" i="22" s="1"/>
  <c r="M37" i="22"/>
  <c r="M82" i="22" s="1"/>
  <c r="N34" i="22"/>
  <c r="N79" i="22" s="1"/>
  <c r="Q26" i="22"/>
  <c r="Q71" i="22" s="1"/>
  <c r="Q44" i="22"/>
  <c r="Q89" i="22" s="1"/>
  <c r="X18" i="22"/>
  <c r="X63" i="22" s="1"/>
  <c r="AA34" i="22"/>
  <c r="AA79" i="22" s="1"/>
  <c r="M41" i="22"/>
  <c r="M86" i="22" s="1"/>
  <c r="Y18" i="22"/>
  <c r="Y63" i="22" s="1"/>
  <c r="D30" i="22"/>
  <c r="D75" i="22" s="1"/>
  <c r="M44" i="22"/>
  <c r="M89" i="22" s="1"/>
  <c r="D36" i="22"/>
  <c r="D81" i="22" s="1"/>
  <c r="AM29" i="22"/>
  <c r="AM74" i="22" s="1"/>
  <c r="D44" i="22"/>
  <c r="D89" i="22" s="1"/>
  <c r="D41" i="22"/>
  <c r="D86" i="22" s="1"/>
  <c r="D37" i="22"/>
  <c r="D82" i="22" s="1"/>
  <c r="R30" i="22"/>
  <c r="R75" i="22" s="1"/>
  <c r="D35" i="22"/>
  <c r="D80" i="22" s="1"/>
  <c r="P37" i="22"/>
  <c r="P82" i="22" s="1"/>
  <c r="AC43" i="22"/>
  <c r="AC88" i="22" s="1"/>
  <c r="S40" i="22"/>
  <c r="S85" i="22" s="1"/>
  <c r="N32" i="22"/>
  <c r="N77" i="22" s="1"/>
  <c r="N31" i="22"/>
  <c r="N76" i="22" s="1"/>
  <c r="S24" i="22"/>
  <c r="S69" i="22" s="1"/>
  <c r="Q22" i="22"/>
  <c r="Q67" i="22" s="1"/>
  <c r="S31" i="22"/>
  <c r="S76" i="22" s="1"/>
  <c r="R39" i="22"/>
  <c r="R84" i="22" s="1"/>
  <c r="R20" i="22"/>
  <c r="R65" i="22" s="1"/>
  <c r="AC31" i="22"/>
  <c r="AC76" i="22" s="1"/>
  <c r="S44" i="22"/>
  <c r="S89" i="22" s="1"/>
  <c r="S41" i="22"/>
  <c r="S86" i="22" s="1"/>
  <c r="S38" i="22"/>
  <c r="S83" i="22" s="1"/>
  <c r="S34" i="22"/>
  <c r="S79" i="22" s="1"/>
  <c r="AC33" i="22"/>
  <c r="AC78" i="22" s="1"/>
  <c r="S33" i="22"/>
  <c r="S78" i="22" s="1"/>
  <c r="AC32" i="22"/>
  <c r="AC77" i="22" s="1"/>
  <c r="S32" i="22"/>
  <c r="S77" i="22" s="1"/>
  <c r="Q31" i="22"/>
  <c r="Q76" i="22" s="1"/>
  <c r="S25" i="22"/>
  <c r="S70" i="22" s="1"/>
  <c r="AC23" i="22"/>
  <c r="AC68" i="22" s="1"/>
  <c r="Q21" i="22"/>
  <c r="Q66" i="22" s="1"/>
  <c r="Q43" i="22"/>
  <c r="Q88" i="22" s="1"/>
  <c r="AO29" i="22"/>
  <c r="AO74" i="22" s="1"/>
  <c r="H27" i="22"/>
  <c r="H72" i="22" s="1"/>
  <c r="AM17" i="22"/>
  <c r="AM62" i="22" s="1"/>
  <c r="AB41" i="22"/>
  <c r="AB86" i="22" s="1"/>
  <c r="M15" i="22"/>
  <c r="M60" i="22" s="1"/>
  <c r="P36" i="22"/>
  <c r="P81" i="22" s="1"/>
  <c r="D34" i="22"/>
  <c r="D79" i="22" s="1"/>
  <c r="D26" i="22"/>
  <c r="D71" i="22" s="1"/>
  <c r="E31" i="22"/>
  <c r="E76" i="22" s="1"/>
  <c r="E42" i="22"/>
  <c r="E87" i="22" s="1"/>
  <c r="AB44" i="22"/>
  <c r="AB89" i="22" s="1"/>
  <c r="P42" i="22"/>
  <c r="P87" i="22" s="1"/>
  <c r="P39" i="22"/>
  <c r="P84" i="22" s="1"/>
  <c r="AL28" i="22"/>
  <c r="AL73" i="22" s="1"/>
  <c r="M42" i="22"/>
  <c r="M87" i="22" s="1"/>
  <c r="M39" i="22"/>
  <c r="M84" i="22" s="1"/>
  <c r="P38" i="22"/>
  <c r="P83" i="22" s="1"/>
  <c r="AB37" i="22"/>
  <c r="AB82" i="22" s="1"/>
  <c r="R37" i="22"/>
  <c r="R82" i="22" s="1"/>
  <c r="AB36" i="22"/>
  <c r="AB81" i="22" s="1"/>
  <c r="R36" i="22"/>
  <c r="R81" i="22" s="1"/>
  <c r="AB35" i="22"/>
  <c r="AB80" i="22" s="1"/>
  <c r="P35" i="22"/>
  <c r="P80" i="22" s="1"/>
  <c r="P34" i="22"/>
  <c r="P79" i="22" s="1"/>
  <c r="P33" i="22"/>
  <c r="P78" i="22" s="1"/>
  <c r="D33" i="22"/>
  <c r="D78" i="22" s="1"/>
  <c r="D32" i="22"/>
  <c r="D77" i="22" s="1"/>
  <c r="AE29" i="22"/>
  <c r="AE74" i="22" s="1"/>
  <c r="D24" i="22"/>
  <c r="D69" i="22" s="1"/>
  <c r="D20" i="22"/>
  <c r="D65" i="22" s="1"/>
  <c r="AQ18" i="22"/>
  <c r="AQ63" i="22" s="1"/>
  <c r="P41" i="22"/>
  <c r="P86" i="22" s="1"/>
  <c r="D39" i="22"/>
  <c r="D84" i="22" s="1"/>
  <c r="M33" i="22"/>
  <c r="M78" i="22" s="1"/>
  <c r="L29" i="22"/>
  <c r="L74" i="22" s="1"/>
  <c r="AA40" i="22"/>
  <c r="AA85" i="22" s="1"/>
  <c r="N43" i="22"/>
  <c r="N88" i="22" s="1"/>
  <c r="E43" i="22"/>
  <c r="E88" i="22" s="1"/>
  <c r="AC42" i="22"/>
  <c r="AC87" i="22" s="1"/>
  <c r="R42" i="22"/>
  <c r="R87" i="22" s="1"/>
  <c r="N40" i="22"/>
  <c r="N85" i="22" s="1"/>
  <c r="E40" i="22"/>
  <c r="E85" i="22" s="1"/>
  <c r="AC39" i="22"/>
  <c r="AC84" i="22" s="1"/>
  <c r="M38" i="22"/>
  <c r="M83" i="22" s="1"/>
  <c r="M36" i="22"/>
  <c r="M81" i="22" s="1"/>
  <c r="M35" i="22"/>
  <c r="M80" i="22" s="1"/>
  <c r="AB30" i="22"/>
  <c r="AB75" i="22" s="1"/>
  <c r="N30" i="22"/>
  <c r="N75" i="22" s="1"/>
  <c r="I29" i="22"/>
  <c r="I74" i="22" s="1"/>
  <c r="G27" i="22"/>
  <c r="G72" i="22" s="1"/>
  <c r="N26" i="22"/>
  <c r="N71" i="22" s="1"/>
  <c r="P24" i="22"/>
  <c r="P69" i="22" s="1"/>
  <c r="AL19" i="22"/>
  <c r="AL64" i="22" s="1"/>
  <c r="G16" i="22"/>
  <c r="G61" i="22" s="1"/>
  <c r="Q40" i="22"/>
  <c r="Q85" i="22" s="1"/>
  <c r="W29" i="22"/>
  <c r="W74" i="22" s="1"/>
  <c r="AC38" i="22"/>
  <c r="AC83" i="22" s="1"/>
  <c r="T29" i="22"/>
  <c r="T74" i="22" s="1"/>
  <c r="R43" i="22"/>
  <c r="R88" i="22" s="1"/>
  <c r="S35" i="22"/>
  <c r="S80" i="22" s="1"/>
  <c r="Q32" i="22"/>
  <c r="Q77" i="22" s="1"/>
  <c r="P21" i="22"/>
  <c r="P66" i="22" s="1"/>
  <c r="AG28" i="22"/>
  <c r="AG73" i="22" s="1"/>
  <c r="AD29" i="22"/>
  <c r="AD74" i="22" s="1"/>
  <c r="I28" i="22"/>
  <c r="I73" i="22" s="1"/>
  <c r="AA43" i="22"/>
  <c r="AA88" i="22" s="1"/>
  <c r="D38" i="22"/>
  <c r="D83" i="22" s="1"/>
  <c r="N37" i="22"/>
  <c r="N82" i="22" s="1"/>
  <c r="Q15" i="22"/>
  <c r="Q60" i="22" s="1"/>
  <c r="AC44" i="22"/>
  <c r="AC89" i="22" s="1"/>
  <c r="M43" i="22"/>
  <c r="M88" i="22" s="1"/>
  <c r="D43" i="22"/>
  <c r="D88" i="22" s="1"/>
  <c r="AA42" i="22"/>
  <c r="AA87" i="22" s="1"/>
  <c r="Q42" i="22"/>
  <c r="Q87" i="22" s="1"/>
  <c r="AC41" i="22"/>
  <c r="AC86" i="22" s="1"/>
  <c r="M40" i="22"/>
  <c r="M85" i="22" s="1"/>
  <c r="D40" i="22"/>
  <c r="D85" i="22" s="1"/>
  <c r="AB39" i="22"/>
  <c r="AB84" i="22" s="1"/>
  <c r="Q39" i="22"/>
  <c r="Q84" i="22" s="1"/>
  <c r="AA30" i="22"/>
  <c r="AA75" i="22" s="1"/>
  <c r="M30" i="22"/>
  <c r="M75" i="22" s="1"/>
  <c r="AL29" i="22"/>
  <c r="AL74" i="22" s="1"/>
  <c r="H29" i="22"/>
  <c r="H74" i="22" s="1"/>
  <c r="AO28" i="22"/>
  <c r="AO73" i="22" s="1"/>
  <c r="W28" i="22"/>
  <c r="W73" i="22" s="1"/>
  <c r="H28" i="22"/>
  <c r="H73" i="22" s="1"/>
  <c r="AO27" i="22"/>
  <c r="AO72" i="22" s="1"/>
  <c r="W27" i="22"/>
  <c r="W72" i="22" s="1"/>
  <c r="M26" i="22"/>
  <c r="M71" i="22" s="1"/>
  <c r="AM16" i="22"/>
  <c r="AM61" i="22" s="1"/>
  <c r="F16" i="22"/>
  <c r="F61" i="22" s="1"/>
  <c r="N15" i="22"/>
  <c r="N60" i="22" s="1"/>
  <c r="O13" i="22"/>
  <c r="O58" i="22" s="1"/>
  <c r="N41" i="22"/>
  <c r="N86" i="22" s="1"/>
  <c r="P40" i="22"/>
  <c r="P85" i="22" s="1"/>
  <c r="Q36" i="22"/>
  <c r="Q81" i="22" s="1"/>
  <c r="AA35" i="22"/>
  <c r="AA80" i="22" s="1"/>
  <c r="E34" i="22"/>
  <c r="E79" i="22" s="1"/>
  <c r="L27" i="22"/>
  <c r="L72" i="22" s="1"/>
  <c r="E26" i="22"/>
  <c r="E71" i="22" s="1"/>
  <c r="AQ19" i="22"/>
  <c r="AQ64" i="22" s="1"/>
  <c r="AA39" i="22"/>
  <c r="AA84" i="22" s="1"/>
  <c r="G29" i="22"/>
  <c r="G74" i="22" s="1"/>
  <c r="G28" i="22"/>
  <c r="G73" i="22" s="1"/>
  <c r="AL27" i="22"/>
  <c r="AL72" i="22" s="1"/>
  <c r="S43" i="22"/>
  <c r="S88" i="22" s="1"/>
  <c r="N33" i="22"/>
  <c r="N78" i="22" s="1"/>
  <c r="L28" i="22"/>
  <c r="L73" i="22" s="1"/>
  <c r="D23" i="22"/>
  <c r="D68" i="22" s="1"/>
  <c r="Y19" i="22"/>
  <c r="Y64" i="22" s="1"/>
  <c r="AA44" i="22"/>
  <c r="AA89" i="22" s="1"/>
  <c r="R41" i="22"/>
  <c r="R86" i="22" s="1"/>
  <c r="AA38" i="22"/>
  <c r="AA83" i="22" s="1"/>
  <c r="R38" i="22"/>
  <c r="R83" i="22" s="1"/>
  <c r="R34" i="22"/>
  <c r="R79" i="22" s="1"/>
  <c r="AB33" i="22"/>
  <c r="AB78" i="22" s="1"/>
  <c r="R33" i="22"/>
  <c r="R78" i="22" s="1"/>
  <c r="AB32" i="22"/>
  <c r="AB77" i="22" s="1"/>
  <c r="R32" i="22"/>
  <c r="R77" i="22" s="1"/>
  <c r="AB31" i="22"/>
  <c r="AB76" i="22" s="1"/>
  <c r="P31" i="22"/>
  <c r="P76" i="22" s="1"/>
  <c r="T27" i="22"/>
  <c r="T72" i="22" s="1"/>
  <c r="R25" i="22"/>
  <c r="R70" i="22" s="1"/>
  <c r="AB23" i="22"/>
  <c r="AB68" i="22" s="1"/>
  <c r="AP18" i="22"/>
  <c r="AP63" i="22" s="1"/>
  <c r="O14" i="22"/>
  <c r="O59" i="22" s="1"/>
  <c r="P44" i="22"/>
  <c r="P89" i="22" s="1"/>
  <c r="AC34" i="22"/>
  <c r="AC79" i="22" s="1"/>
  <c r="AA31" i="22"/>
  <c r="AA76" i="22" s="1"/>
  <c r="X19" i="22"/>
  <c r="X64" i="22" s="1"/>
  <c r="R44" i="22"/>
  <c r="R89" i="22" s="1"/>
  <c r="AA41" i="22"/>
  <c r="AA86" i="22" s="1"/>
  <c r="N42" i="22"/>
  <c r="N87" i="22" s="1"/>
  <c r="Q41" i="22"/>
  <c r="Q86" i="22" s="1"/>
  <c r="N39" i="22"/>
  <c r="N84" i="22" s="1"/>
  <c r="E39" i="22"/>
  <c r="E84" i="22" s="1"/>
  <c r="Q38" i="22"/>
  <c r="Q83" i="22" s="1"/>
  <c r="AC37" i="22"/>
  <c r="AC82" i="22" s="1"/>
  <c r="S37" i="22"/>
  <c r="S82" i="22" s="1"/>
  <c r="AC36" i="22"/>
  <c r="AC81" i="22" s="1"/>
  <c r="S36" i="22"/>
  <c r="S81" i="22" s="1"/>
  <c r="AC35" i="22"/>
  <c r="AC80" i="22" s="1"/>
  <c r="Q35" i="22"/>
  <c r="Q80" i="22" s="1"/>
  <c r="Q34" i="22"/>
  <c r="Q79" i="22" s="1"/>
  <c r="AA33" i="22"/>
  <c r="AA78" i="22" s="1"/>
  <c r="Q33" i="22"/>
  <c r="Q78" i="22" s="1"/>
  <c r="E33" i="22"/>
  <c r="E78" i="22" s="1"/>
  <c r="AA32" i="22"/>
  <c r="AA77" i="22" s="1"/>
  <c r="E32" i="22"/>
  <c r="E77" i="22" s="1"/>
  <c r="D31" i="22"/>
  <c r="D76" i="22" s="1"/>
  <c r="AG29" i="22"/>
  <c r="AG74" i="22" s="1"/>
  <c r="T28" i="22"/>
  <c r="T73" i="22" s="1"/>
  <c r="E24" i="22"/>
  <c r="E69" i="22" s="1"/>
  <c r="AA23" i="22"/>
  <c r="AA68" i="22" s="1"/>
  <c r="E20" i="22"/>
  <c r="E65" i="22" s="1"/>
  <c r="AL18" i="22"/>
  <c r="AL63" i="22" s="1"/>
  <c r="D42" i="22"/>
  <c r="D87" i="22" s="1"/>
  <c r="R35" i="22"/>
  <c r="R80" i="22" s="1"/>
  <c r="AB34" i="22"/>
  <c r="AB79" i="22" s="1"/>
  <c r="P32" i="22"/>
  <c r="P77" i="22" s="1"/>
  <c r="AC40" i="22"/>
  <c r="AC85" i="22" s="1"/>
  <c r="AG27" i="22"/>
  <c r="AG72" i="22" s="1"/>
  <c r="G17" i="22"/>
  <c r="G62" i="22" s="1"/>
  <c r="AB38" i="22"/>
  <c r="AB83" i="22" s="1"/>
  <c r="N44" i="22"/>
  <c r="N89" i="22" s="1"/>
  <c r="E44" i="22"/>
  <c r="E89" i="22" s="1"/>
  <c r="AB43" i="22"/>
  <c r="AB88" i="22" s="1"/>
  <c r="P43" i="22"/>
  <c r="P88" i="22" s="1"/>
  <c r="E41" i="22"/>
  <c r="E86" i="22" s="1"/>
  <c r="AB40" i="22"/>
  <c r="AB85" i="22" s="1"/>
  <c r="R40" i="22"/>
  <c r="R85" i="22" s="1"/>
  <c r="AA37" i="22"/>
  <c r="AA82" i="22" s="1"/>
  <c r="Q37" i="22"/>
  <c r="Q82" i="22" s="1"/>
  <c r="E37" i="22"/>
  <c r="E82" i="22" s="1"/>
  <c r="AA36" i="22"/>
  <c r="AA81" i="22" s="1"/>
  <c r="E36" i="22"/>
  <c r="E81" i="22" s="1"/>
  <c r="E35" i="22"/>
  <c r="E80" i="22" s="1"/>
  <c r="M32" i="22"/>
  <c r="M77" i="22" s="1"/>
  <c r="M31" i="22"/>
  <c r="M76" i="22" s="1"/>
  <c r="S30" i="22"/>
  <c r="S75" i="22" s="1"/>
  <c r="E30" i="22"/>
  <c r="E75" i="22" s="1"/>
  <c r="I27" i="22"/>
  <c r="I72" i="22" s="1"/>
  <c r="R24" i="22"/>
  <c r="R69" i="22" s="1"/>
  <c r="P22" i="22"/>
  <c r="P67" i="22" s="1"/>
  <c r="F17" i="22"/>
  <c r="F62" i="22" s="1"/>
  <c r="S39" i="22"/>
  <c r="S84" i="22" s="1"/>
  <c r="R31" i="22"/>
  <c r="R76" i="22" s="1"/>
  <c r="AM28" i="22"/>
  <c r="AM73" i="22" s="1"/>
  <c r="AM27" i="22"/>
  <c r="AM72" i="22" s="1"/>
  <c r="S20" i="22"/>
  <c r="S65" i="22" s="1"/>
  <c r="S42" i="22"/>
  <c r="S87" i="22" s="1"/>
  <c r="N38" i="22"/>
  <c r="N83" i="22" s="1"/>
  <c r="N36" i="22"/>
  <c r="N81" i="22" s="1"/>
  <c r="N35" i="22"/>
  <c r="N80" i="22" s="1"/>
  <c r="AC30" i="22"/>
  <c r="AC75" i="22" s="1"/>
  <c r="AE28" i="22"/>
  <c r="AE73" i="22" s="1"/>
  <c r="AE27" i="22"/>
  <c r="AE72" i="22" s="1"/>
  <c r="Q24" i="22"/>
  <c r="Q69" i="22" s="1"/>
  <c r="AB42" i="22"/>
  <c r="AB87" i="22" s="1"/>
  <c r="M34" i="22"/>
  <c r="M79" i="22" s="1"/>
  <c r="AD28" i="22"/>
  <c r="AD73" i="22" s="1"/>
  <c r="AD27" i="22"/>
  <c r="AD72" i="22" s="1"/>
  <c r="P26" i="22"/>
  <c r="P71" i="22" s="1"/>
  <c r="Q102" i="17"/>
  <c r="Q148" i="17" s="1"/>
  <c r="AH101" i="17"/>
  <c r="AH147" i="17" s="1"/>
  <c r="H101" i="17"/>
  <c r="H147" i="17" s="1"/>
  <c r="Y100" i="17"/>
  <c r="Y146" i="17" s="1"/>
  <c r="AP99" i="17"/>
  <c r="AP145" i="17" s="1"/>
  <c r="O99" i="17"/>
  <c r="O145" i="17" s="1"/>
  <c r="AF98" i="17"/>
  <c r="AF144" i="17" s="1"/>
  <c r="AM5" i="22" s="1"/>
  <c r="AM50" i="22" s="1"/>
  <c r="F98" i="17"/>
  <c r="F144" i="17" s="1"/>
  <c r="H5" i="22" s="1"/>
  <c r="H50" i="22" s="1"/>
  <c r="W97" i="17"/>
  <c r="W143" i="17" s="1"/>
  <c r="AN96" i="17"/>
  <c r="AN142" i="17" s="1"/>
  <c r="M96" i="17"/>
  <c r="M142" i="17" s="1"/>
  <c r="AE117" i="17"/>
  <c r="AE163" i="17" s="1"/>
  <c r="U117" i="17"/>
  <c r="U163" i="17" s="1"/>
  <c r="L117" i="17"/>
  <c r="L163" i="17" s="1"/>
  <c r="M24" i="22" s="1"/>
  <c r="M69" i="22" s="1"/>
  <c r="B117" i="17"/>
  <c r="B163" i="17" s="1"/>
  <c r="AH116" i="17"/>
  <c r="AH162" i="17" s="1"/>
  <c r="V116" i="17"/>
  <c r="V162" i="17" s="1"/>
  <c r="L116" i="17"/>
  <c r="L162" i="17" s="1"/>
  <c r="M23" i="22" s="1"/>
  <c r="M68" i="22" s="1"/>
  <c r="B116" i="17"/>
  <c r="B162" i="17" s="1"/>
  <c r="AF115" i="17"/>
  <c r="AF161" i="17" s="1"/>
  <c r="V115" i="17"/>
  <c r="V161" i="17" s="1"/>
  <c r="L115" i="17"/>
  <c r="L161" i="17" s="1"/>
  <c r="M22" i="22" s="1"/>
  <c r="M67" i="22" s="1"/>
  <c r="AP114" i="17"/>
  <c r="AP160" i="17" s="1"/>
  <c r="AF114" i="17"/>
  <c r="AF160" i="17" s="1"/>
  <c r="V114" i="17"/>
  <c r="V160" i="17" s="1"/>
  <c r="I114" i="17"/>
  <c r="I160" i="17" s="1"/>
  <c r="AK113" i="17"/>
  <c r="AK159" i="17" s="1"/>
  <c r="Z113" i="17"/>
  <c r="Z159" i="17" s="1"/>
  <c r="AA20" i="22" s="1"/>
  <c r="AA65" i="22" s="1"/>
  <c r="L113" i="17"/>
  <c r="L159" i="17" s="1"/>
  <c r="M20" i="22" s="1"/>
  <c r="M65" i="22" s="1"/>
  <c r="AQ112" i="17"/>
  <c r="AQ158" i="17" s="1"/>
  <c r="AC112" i="17"/>
  <c r="AC158" i="17" s="1"/>
  <c r="O112" i="17"/>
  <c r="O158" i="17" s="1"/>
  <c r="D112" i="17"/>
  <c r="D158" i="17" s="1"/>
  <c r="AD111" i="17"/>
  <c r="AD157" i="17" s="1"/>
  <c r="AK18" i="22" s="1"/>
  <c r="AK63" i="22" s="1"/>
  <c r="Q111" i="17"/>
  <c r="Q157" i="17" s="1"/>
  <c r="AQ110" i="17"/>
  <c r="AQ156" i="17" s="1"/>
  <c r="AA110" i="17"/>
  <c r="AA156" i="17" s="1"/>
  <c r="N110" i="17"/>
  <c r="N156" i="17" s="1"/>
  <c r="AN109" i="17"/>
  <c r="AN155" i="17" s="1"/>
  <c r="AB109" i="17"/>
  <c r="AB155" i="17" s="1"/>
  <c r="L109" i="17"/>
  <c r="L155" i="17" s="1"/>
  <c r="AL108" i="17"/>
  <c r="AL154" i="17" s="1"/>
  <c r="X108" i="17"/>
  <c r="X154" i="17" s="1"/>
  <c r="E108" i="17"/>
  <c r="E154" i="17" s="1"/>
  <c r="AG107" i="17"/>
  <c r="AG153" i="17" s="1"/>
  <c r="J107" i="17"/>
  <c r="J153" i="17" s="1"/>
  <c r="Y106" i="17"/>
  <c r="Y152" i="17" s="1"/>
  <c r="AP105" i="17"/>
  <c r="AP151" i="17" s="1"/>
  <c r="P105" i="17"/>
  <c r="P151" i="17" s="1"/>
  <c r="AG104" i="17"/>
  <c r="AG150" i="17" s="1"/>
  <c r="H104" i="17"/>
  <c r="H150" i="17" s="1"/>
  <c r="W103" i="17"/>
  <c r="W149" i="17" s="1"/>
  <c r="AN102" i="17"/>
  <c r="AN148" i="17" s="1"/>
  <c r="N102" i="17"/>
  <c r="N148" i="17" s="1"/>
  <c r="AE101" i="17"/>
  <c r="AE147" i="17" s="1"/>
  <c r="F101" i="17"/>
  <c r="F147" i="17" s="1"/>
  <c r="U100" i="17"/>
  <c r="U146" i="17" s="1"/>
  <c r="AL99" i="17"/>
  <c r="AL145" i="17" s="1"/>
  <c r="L99" i="17"/>
  <c r="L145" i="17" s="1"/>
  <c r="AC98" i="17"/>
  <c r="AC144" i="17" s="1"/>
  <c r="D98" i="17"/>
  <c r="D144" i="17" s="1"/>
  <c r="S97" i="17"/>
  <c r="S143" i="17" s="1"/>
  <c r="AJ96" i="17"/>
  <c r="AJ142" i="17" s="1"/>
  <c r="J96" i="17"/>
  <c r="J142" i="17" s="1"/>
  <c r="B122" i="17"/>
  <c r="B168" i="17" s="1"/>
  <c r="C29" i="22" s="1"/>
  <c r="C74" i="22" s="1"/>
  <c r="AJ121" i="17"/>
  <c r="AJ167" i="17" s="1"/>
  <c r="AQ28" i="22" s="1"/>
  <c r="AQ73" i="22" s="1"/>
  <c r="AB121" i="17"/>
  <c r="AB167" i="17" s="1"/>
  <c r="T121" i="17"/>
  <c r="T167" i="17" s="1"/>
  <c r="Y28" i="22" s="1"/>
  <c r="Y73" i="22" s="1"/>
  <c r="L121" i="17"/>
  <c r="L167" i="17" s="1"/>
  <c r="D121" i="17"/>
  <c r="D167" i="17" s="1"/>
  <c r="AL120" i="17"/>
  <c r="AL166" i="17" s="1"/>
  <c r="AD120" i="17"/>
  <c r="AD166" i="17" s="1"/>
  <c r="AK27" i="22" s="1"/>
  <c r="AK72" i="22" s="1"/>
  <c r="V120" i="17"/>
  <c r="V166" i="17" s="1"/>
  <c r="M120" i="17"/>
  <c r="M166" i="17" s="1"/>
  <c r="D120" i="17"/>
  <c r="D166" i="17" s="1"/>
  <c r="AK119" i="17"/>
  <c r="AK165" i="17" s="1"/>
  <c r="AB119" i="17"/>
  <c r="AB165" i="17" s="1"/>
  <c r="S119" i="17"/>
  <c r="S165" i="17" s="1"/>
  <c r="I119" i="17"/>
  <c r="I165" i="17" s="1"/>
  <c r="AP118" i="17"/>
  <c r="AP164" i="17" s="1"/>
  <c r="AG118" i="17"/>
  <c r="AG164" i="17" s="1"/>
  <c r="X118" i="17"/>
  <c r="X164" i="17" s="1"/>
  <c r="O118" i="17"/>
  <c r="O164" i="17" s="1"/>
  <c r="P25" i="22" s="1"/>
  <c r="P70" i="22" s="1"/>
  <c r="F118" i="17"/>
  <c r="F164" i="17" s="1"/>
  <c r="AM117" i="17"/>
  <c r="AM163" i="17" s="1"/>
  <c r="AC117" i="17"/>
  <c r="AC163" i="17" s="1"/>
  <c r="T117" i="17"/>
  <c r="T163" i="17" s="1"/>
  <c r="K117" i="17"/>
  <c r="K163" i="17" s="1"/>
  <c r="AQ116" i="17"/>
  <c r="AQ162" i="17" s="1"/>
  <c r="AE116" i="17"/>
  <c r="AE162" i="17" s="1"/>
  <c r="U116" i="17"/>
  <c r="U162" i="17" s="1"/>
  <c r="K116" i="17"/>
  <c r="K162" i="17" s="1"/>
  <c r="AO115" i="17"/>
  <c r="AO161" i="17" s="1"/>
  <c r="AE115" i="17"/>
  <c r="AE161" i="17" s="1"/>
  <c r="U115" i="17"/>
  <c r="U161" i="17" s="1"/>
  <c r="I115" i="17"/>
  <c r="I161" i="17" s="1"/>
  <c r="AO114" i="17"/>
  <c r="AO160" i="17" s="1"/>
  <c r="AE114" i="17"/>
  <c r="AE160" i="17" s="1"/>
  <c r="S114" i="17"/>
  <c r="S160" i="17" s="1"/>
  <c r="H114" i="17"/>
  <c r="H160" i="17" s="1"/>
  <c r="AJ113" i="17"/>
  <c r="AJ159" i="17" s="1"/>
  <c r="Y113" i="17"/>
  <c r="Y159" i="17" s="1"/>
  <c r="K113" i="17"/>
  <c r="K159" i="17" s="1"/>
  <c r="AM112" i="17"/>
  <c r="AM158" i="17" s="1"/>
  <c r="AB112" i="17"/>
  <c r="AB158" i="17" s="1"/>
  <c r="N112" i="17"/>
  <c r="N158" i="17" s="1"/>
  <c r="B112" i="17"/>
  <c r="B158" i="17" s="1"/>
  <c r="C19" i="22" s="1"/>
  <c r="C64" i="22" s="1"/>
  <c r="AB111" i="17"/>
  <c r="AB157" i="17" s="1"/>
  <c r="L111" i="17"/>
  <c r="L157" i="17" s="1"/>
  <c r="AP110" i="17"/>
  <c r="AP156" i="17" s="1"/>
  <c r="Z110" i="17"/>
  <c r="Z156" i="17" s="1"/>
  <c r="M110" i="17"/>
  <c r="M156" i="17" s="1"/>
  <c r="AM109" i="17"/>
  <c r="AM155" i="17" s="1"/>
  <c r="W109" i="17"/>
  <c r="W155" i="17" s="1"/>
  <c r="K109" i="17"/>
  <c r="K155" i="17" s="1"/>
  <c r="AK108" i="17"/>
  <c r="AK154" i="17" s="1"/>
  <c r="W108" i="17"/>
  <c r="W154" i="17" s="1"/>
  <c r="D108" i="17"/>
  <c r="D154" i="17" s="1"/>
  <c r="AA107" i="17"/>
  <c r="AA153" i="17" s="1"/>
  <c r="G107" i="17"/>
  <c r="G153" i="17" s="1"/>
  <c r="X106" i="17"/>
  <c r="X152" i="17" s="1"/>
  <c r="AN105" i="17"/>
  <c r="AN151" i="17" s="1"/>
  <c r="O105" i="17"/>
  <c r="O151" i="17" s="1"/>
  <c r="AF104" i="17"/>
  <c r="AF150" i="17" s="1"/>
  <c r="E104" i="17"/>
  <c r="E150" i="17" s="1"/>
  <c r="V103" i="17"/>
  <c r="V149" i="17" s="1"/>
  <c r="AL102" i="17"/>
  <c r="AL148" i="17" s="1"/>
  <c r="M102" i="17"/>
  <c r="M148" i="17" s="1"/>
  <c r="AD101" i="17"/>
  <c r="AD147" i="17" s="1"/>
  <c r="C101" i="17"/>
  <c r="C147" i="17" s="1"/>
  <c r="T100" i="17"/>
  <c r="T146" i="17" s="1"/>
  <c r="AJ99" i="17"/>
  <c r="AJ145" i="17" s="1"/>
  <c r="K99" i="17"/>
  <c r="K145" i="17" s="1"/>
  <c r="AB98" i="17"/>
  <c r="AB144" i="17" s="1"/>
  <c r="AQ97" i="17"/>
  <c r="AQ143" i="17" s="1"/>
  <c r="R97" i="17"/>
  <c r="R143" i="17" s="1"/>
  <c r="AH96" i="17"/>
  <c r="AH142" i="17" s="1"/>
  <c r="I96" i="17"/>
  <c r="I142" i="17" s="1"/>
  <c r="E124" i="17"/>
  <c r="E170" i="17" s="1"/>
  <c r="AM123" i="17"/>
  <c r="AM169" i="17" s="1"/>
  <c r="AE123" i="17"/>
  <c r="AE169" i="17" s="1"/>
  <c r="W123" i="17"/>
  <c r="W169" i="17" s="1"/>
  <c r="O123" i="17"/>
  <c r="O169" i="17" s="1"/>
  <c r="P30" i="22" s="1"/>
  <c r="P75" i="22" s="1"/>
  <c r="G123" i="17"/>
  <c r="G169" i="17" s="1"/>
  <c r="AO122" i="17"/>
  <c r="AO168" i="17" s="1"/>
  <c r="AG122" i="17"/>
  <c r="AG168" i="17" s="1"/>
  <c r="AN29" i="22" s="1"/>
  <c r="AN74" i="22" s="1"/>
  <c r="Y122" i="17"/>
  <c r="Y168" i="17" s="1"/>
  <c r="AF29" i="22" s="1"/>
  <c r="AF74" i="22" s="1"/>
  <c r="Q122" i="17"/>
  <c r="Q168" i="17" s="1"/>
  <c r="I122" i="17"/>
  <c r="I168" i="17" s="1"/>
  <c r="K29" i="22" s="1"/>
  <c r="K74" i="22" s="1"/>
  <c r="AQ121" i="17"/>
  <c r="AQ167" i="17" s="1"/>
  <c r="AI121" i="17"/>
  <c r="AI167" i="17" s="1"/>
  <c r="AP28" i="22" s="1"/>
  <c r="AP73" i="22" s="1"/>
  <c r="AA121" i="17"/>
  <c r="AA167" i="17" s="1"/>
  <c r="S121" i="17"/>
  <c r="S167" i="17" s="1"/>
  <c r="X28" i="22" s="1"/>
  <c r="X73" i="22" s="1"/>
  <c r="K121" i="17"/>
  <c r="K167" i="17" s="1"/>
  <c r="C121" i="17"/>
  <c r="C167" i="17" s="1"/>
  <c r="AK120" i="17"/>
  <c r="AK166" i="17" s="1"/>
  <c r="AR27" i="22" s="1"/>
  <c r="AR72" i="22" s="1"/>
  <c r="AC120" i="17"/>
  <c r="AC166" i="17" s="1"/>
  <c r="AJ27" i="22" s="1"/>
  <c r="AJ72" i="22" s="1"/>
  <c r="U120" i="17"/>
  <c r="U166" i="17" s="1"/>
  <c r="Z27" i="22" s="1"/>
  <c r="Z72" i="22" s="1"/>
  <c r="L120" i="17"/>
  <c r="L166" i="17" s="1"/>
  <c r="C120" i="17"/>
  <c r="C166" i="17" s="1"/>
  <c r="AJ119" i="17"/>
  <c r="AJ165" i="17" s="1"/>
  <c r="AA119" i="17"/>
  <c r="AA165" i="17" s="1"/>
  <c r="Q119" i="17"/>
  <c r="Q165" i="17" s="1"/>
  <c r="H119" i="17"/>
  <c r="H165" i="17" s="1"/>
  <c r="AO118" i="17"/>
  <c r="AO164" i="17" s="1"/>
  <c r="AF118" i="17"/>
  <c r="AF164" i="17" s="1"/>
  <c r="W118" i="17"/>
  <c r="W164" i="17" s="1"/>
  <c r="N118" i="17"/>
  <c r="N164" i="17" s="1"/>
  <c r="E118" i="17"/>
  <c r="E164" i="17" s="1"/>
  <c r="AK117" i="17"/>
  <c r="AK163" i="17" s="1"/>
  <c r="AB117" i="17"/>
  <c r="AB163" i="17" s="1"/>
  <c r="AC24" i="22" s="1"/>
  <c r="AC69" i="22" s="1"/>
  <c r="S117" i="17"/>
  <c r="S163" i="17" s="1"/>
  <c r="J117" i="17"/>
  <c r="J163" i="17" s="1"/>
  <c r="AP116" i="17"/>
  <c r="AP162" i="17" s="1"/>
  <c r="AD116" i="17"/>
  <c r="AD162" i="17" s="1"/>
  <c r="T116" i="17"/>
  <c r="T162" i="17" s="1"/>
  <c r="J116" i="17"/>
  <c r="J162" i="17" s="1"/>
  <c r="AN115" i="17"/>
  <c r="AN161" i="17" s="1"/>
  <c r="AD115" i="17"/>
  <c r="AD161" i="17" s="1"/>
  <c r="T115" i="17"/>
  <c r="T161" i="17" s="1"/>
  <c r="H115" i="17"/>
  <c r="H161" i="17" s="1"/>
  <c r="AN114" i="17"/>
  <c r="AN160" i="17" s="1"/>
  <c r="AD114" i="17"/>
  <c r="AD160" i="17" s="1"/>
  <c r="R114" i="17"/>
  <c r="R160" i="17" s="1"/>
  <c r="S21" i="22" s="1"/>
  <c r="S66" i="22" s="1"/>
  <c r="G114" i="17"/>
  <c r="G160" i="17" s="1"/>
  <c r="AI113" i="17"/>
  <c r="AI159" i="17" s="1"/>
  <c r="U113" i="17"/>
  <c r="U159" i="17" s="1"/>
  <c r="J113" i="17"/>
  <c r="J159" i="17" s="1"/>
  <c r="AL112" i="17"/>
  <c r="AL158" i="17" s="1"/>
  <c r="AA112" i="17"/>
  <c r="AA158" i="17" s="1"/>
  <c r="M112" i="17"/>
  <c r="M158" i="17" s="1"/>
  <c r="AN111" i="17"/>
  <c r="AN157" i="17" s="1"/>
  <c r="AA111" i="17"/>
  <c r="AA157" i="17" s="1"/>
  <c r="K111" i="17"/>
  <c r="K157" i="17" s="1"/>
  <c r="AO110" i="17"/>
  <c r="AO156" i="17" s="1"/>
  <c r="Y110" i="17"/>
  <c r="Y156" i="17" s="1"/>
  <c r="I110" i="17"/>
  <c r="I156" i="17" s="1"/>
  <c r="AL109" i="17"/>
  <c r="AL155" i="17" s="1"/>
  <c r="V109" i="17"/>
  <c r="V155" i="17" s="1"/>
  <c r="J109" i="17"/>
  <c r="J155" i="17" s="1"/>
  <c r="AJ108" i="17"/>
  <c r="AJ154" i="17" s="1"/>
  <c r="Q108" i="17"/>
  <c r="Q154" i="17" s="1"/>
  <c r="B108" i="17"/>
  <c r="B154" i="17" s="1"/>
  <c r="Z107" i="17"/>
  <c r="Z153" i="17" s="1"/>
  <c r="B107" i="17"/>
  <c r="B153" i="17" s="1"/>
  <c r="Q106" i="17"/>
  <c r="Q152" i="17" s="1"/>
  <c r="AH105" i="17"/>
  <c r="AH151" i="17" s="1"/>
  <c r="H105" i="17"/>
  <c r="H151" i="17" s="1"/>
  <c r="Y104" i="17"/>
  <c r="Y150" i="17" s="1"/>
  <c r="AP103" i="17"/>
  <c r="AP149" i="17" s="1"/>
  <c r="O103" i="17"/>
  <c r="O149" i="17" s="1"/>
  <c r="AF102" i="17"/>
  <c r="AF148" i="17" s="1"/>
  <c r="F102" i="17"/>
  <c r="F148" i="17" s="1"/>
  <c r="W101" i="17"/>
  <c r="W147" i="17" s="1"/>
  <c r="AN100" i="17"/>
  <c r="AN146" i="17" s="1"/>
  <c r="M100" i="17"/>
  <c r="M146" i="17" s="1"/>
  <c r="N7" i="22" s="1"/>
  <c r="N52" i="22" s="1"/>
  <c r="AD99" i="17"/>
  <c r="AD145" i="17" s="1"/>
  <c r="D99" i="17"/>
  <c r="D145" i="17" s="1"/>
  <c r="E6" i="22" s="1"/>
  <c r="E51" i="22" s="1"/>
  <c r="U98" i="17"/>
  <c r="U144" i="17" s="1"/>
  <c r="AL97" i="17"/>
  <c r="AL143" i="17" s="1"/>
  <c r="K97" i="17"/>
  <c r="K143" i="17" s="1"/>
  <c r="AB96" i="17"/>
  <c r="AB142" i="17" s="1"/>
  <c r="C96" i="17"/>
  <c r="C142" i="17" s="1"/>
  <c r="K96" i="17"/>
  <c r="K142" i="17" s="1"/>
  <c r="S96" i="17"/>
  <c r="S142" i="17" s="1"/>
  <c r="AA96" i="17"/>
  <c r="AA142" i="17" s="1"/>
  <c r="AI96" i="17"/>
  <c r="AI142" i="17" s="1"/>
  <c r="AQ96" i="17"/>
  <c r="AQ142" i="17" s="1"/>
  <c r="I97" i="17"/>
  <c r="I143" i="17" s="1"/>
  <c r="Q97" i="17"/>
  <c r="Q143" i="17" s="1"/>
  <c r="Y97" i="17"/>
  <c r="Y143" i="17" s="1"/>
  <c r="AG97" i="17"/>
  <c r="AG143" i="17" s="1"/>
  <c r="AN4" i="22" s="1"/>
  <c r="AN49" i="22" s="1"/>
  <c r="AO97" i="17"/>
  <c r="AO143" i="17" s="1"/>
  <c r="G98" i="17"/>
  <c r="G144" i="17" s="1"/>
  <c r="I5" i="22" s="1"/>
  <c r="I50" i="22" s="1"/>
  <c r="O98" i="17"/>
  <c r="O144" i="17" s="1"/>
  <c r="W98" i="17"/>
  <c r="W144" i="17" s="1"/>
  <c r="AE98" i="17"/>
  <c r="AE144" i="17" s="1"/>
  <c r="AL5" i="22" s="1"/>
  <c r="AL50" i="22" s="1"/>
  <c r="AM98" i="17"/>
  <c r="AM144" i="17" s="1"/>
  <c r="E99" i="17"/>
  <c r="E145" i="17" s="1"/>
  <c r="M99" i="17"/>
  <c r="M145" i="17" s="1"/>
  <c r="U99" i="17"/>
  <c r="U145" i="17" s="1"/>
  <c r="AC99" i="17"/>
  <c r="AC145" i="17" s="1"/>
  <c r="AK99" i="17"/>
  <c r="AK145" i="17" s="1"/>
  <c r="C100" i="17"/>
  <c r="C146" i="17" s="1"/>
  <c r="K100" i="17"/>
  <c r="K146" i="17" s="1"/>
  <c r="S100" i="17"/>
  <c r="S146" i="17" s="1"/>
  <c r="AA100" i="17"/>
  <c r="AA146" i="17" s="1"/>
  <c r="AI100" i="17"/>
  <c r="AI146" i="17" s="1"/>
  <c r="AQ100" i="17"/>
  <c r="AQ146" i="17" s="1"/>
  <c r="I101" i="17"/>
  <c r="I147" i="17" s="1"/>
  <c r="Q101" i="17"/>
  <c r="Q147" i="17" s="1"/>
  <c r="R8" i="22" s="1"/>
  <c r="R53" i="22" s="1"/>
  <c r="Y101" i="17"/>
  <c r="Y147" i="17" s="1"/>
  <c r="AG101" i="17"/>
  <c r="AG147" i="17" s="1"/>
  <c r="AO101" i="17"/>
  <c r="AO147" i="17" s="1"/>
  <c r="G102" i="17"/>
  <c r="G148" i="17" s="1"/>
  <c r="O102" i="17"/>
  <c r="O148" i="17" s="1"/>
  <c r="W102" i="17"/>
  <c r="W148" i="17" s="1"/>
  <c r="AE102" i="17"/>
  <c r="AE148" i="17" s="1"/>
  <c r="AM102" i="17"/>
  <c r="AM148" i="17" s="1"/>
  <c r="E103" i="17"/>
  <c r="E149" i="17" s="1"/>
  <c r="M103" i="17"/>
  <c r="M149" i="17" s="1"/>
  <c r="U103" i="17"/>
  <c r="U149" i="17" s="1"/>
  <c r="AC103" i="17"/>
  <c r="AC149" i="17" s="1"/>
  <c r="AK103" i="17"/>
  <c r="AK149" i="17" s="1"/>
  <c r="C104" i="17"/>
  <c r="C150" i="17" s="1"/>
  <c r="K104" i="17"/>
  <c r="K150" i="17" s="1"/>
  <c r="S104" i="17"/>
  <c r="S150" i="17" s="1"/>
  <c r="AA104" i="17"/>
  <c r="AA150" i="17" s="1"/>
  <c r="AI104" i="17"/>
  <c r="AI150" i="17" s="1"/>
  <c r="AQ104" i="17"/>
  <c r="AQ150" i="17" s="1"/>
  <c r="I105" i="17"/>
  <c r="I151" i="17" s="1"/>
  <c r="Q105" i="17"/>
  <c r="Q151" i="17" s="1"/>
  <c r="Y105" i="17"/>
  <c r="Y151" i="17" s="1"/>
  <c r="AG105" i="17"/>
  <c r="AG151" i="17" s="1"/>
  <c r="AO105" i="17"/>
  <c r="AO151" i="17" s="1"/>
  <c r="G106" i="17"/>
  <c r="G152" i="17" s="1"/>
  <c r="O106" i="17"/>
  <c r="O152" i="17" s="1"/>
  <c r="W106" i="17"/>
  <c r="W152" i="17" s="1"/>
  <c r="AD13" i="22" s="1"/>
  <c r="AD58" i="22" s="1"/>
  <c r="AE106" i="17"/>
  <c r="AE152" i="17" s="1"/>
  <c r="AM106" i="17"/>
  <c r="AM152" i="17" s="1"/>
  <c r="E107" i="17"/>
  <c r="E153" i="17" s="1"/>
  <c r="G14" i="22" s="1"/>
  <c r="G59" i="22" s="1"/>
  <c r="M107" i="17"/>
  <c r="M153" i="17" s="1"/>
  <c r="M13" i="22" s="1"/>
  <c r="U107" i="17"/>
  <c r="U153" i="17" s="1"/>
  <c r="AC107" i="17"/>
  <c r="AC153" i="17" s="1"/>
  <c r="AJ14" i="22" s="1"/>
  <c r="AJ59" i="22" s="1"/>
  <c r="AK107" i="17"/>
  <c r="AK153" i="17" s="1"/>
  <c r="AR14" i="22" s="1"/>
  <c r="AR59" i="22" s="1"/>
  <c r="C108" i="17"/>
  <c r="C154" i="17" s="1"/>
  <c r="K108" i="17"/>
  <c r="K154" i="17" s="1"/>
  <c r="S108" i="17"/>
  <c r="S154" i="17" s="1"/>
  <c r="AA108" i="17"/>
  <c r="AA154" i="17" s="1"/>
  <c r="AB15" i="22" s="1"/>
  <c r="AB60" i="22" s="1"/>
  <c r="AI108" i="17"/>
  <c r="AI154" i="17" s="1"/>
  <c r="AQ108" i="17"/>
  <c r="AQ154" i="17" s="1"/>
  <c r="I109" i="17"/>
  <c r="I155" i="17" s="1"/>
  <c r="Q109" i="17"/>
  <c r="Q155" i="17" s="1"/>
  <c r="Y109" i="17"/>
  <c r="Y155" i="17" s="1"/>
  <c r="AG109" i="17"/>
  <c r="AG155" i="17" s="1"/>
  <c r="AN16" i="22" s="1"/>
  <c r="AN61" i="22" s="1"/>
  <c r="AO109" i="17"/>
  <c r="AO155" i="17" s="1"/>
  <c r="G110" i="17"/>
  <c r="G156" i="17" s="1"/>
  <c r="O110" i="17"/>
  <c r="O156" i="17" s="1"/>
  <c r="W110" i="17"/>
  <c r="W156" i="17" s="1"/>
  <c r="AE110" i="17"/>
  <c r="AE156" i="17" s="1"/>
  <c r="AL17" i="22" s="1"/>
  <c r="AL62" i="22" s="1"/>
  <c r="AM110" i="17"/>
  <c r="AM156" i="17" s="1"/>
  <c r="E111" i="17"/>
  <c r="E157" i="17" s="1"/>
  <c r="G18" i="22" s="1"/>
  <c r="G63" i="22" s="1"/>
  <c r="M111" i="17"/>
  <c r="M157" i="17" s="1"/>
  <c r="U111" i="17"/>
  <c r="U157" i="17" s="1"/>
  <c r="Z18" i="22" s="1"/>
  <c r="Z63" i="22" s="1"/>
  <c r="AC111" i="17"/>
  <c r="AC157" i="17" s="1"/>
  <c r="AK111" i="17"/>
  <c r="AK157" i="17" s="1"/>
  <c r="AR18" i="22" s="1"/>
  <c r="AR63" i="22" s="1"/>
  <c r="C112" i="17"/>
  <c r="C158" i="17" s="1"/>
  <c r="F96" i="17"/>
  <c r="F142" i="17" s="1"/>
  <c r="N96" i="17"/>
  <c r="N142" i="17" s="1"/>
  <c r="V96" i="17"/>
  <c r="V142" i="17" s="1"/>
  <c r="AD96" i="17"/>
  <c r="AD142" i="17" s="1"/>
  <c r="AL96" i="17"/>
  <c r="AL142" i="17" s="1"/>
  <c r="D97" i="17"/>
  <c r="D143" i="17" s="1"/>
  <c r="L97" i="17"/>
  <c r="L143" i="17" s="1"/>
  <c r="T97" i="17"/>
  <c r="T143" i="17" s="1"/>
  <c r="Y4" i="22" s="1"/>
  <c r="Y49" i="22" s="1"/>
  <c r="AB97" i="17"/>
  <c r="AB143" i="17" s="1"/>
  <c r="AJ97" i="17"/>
  <c r="AJ143" i="17" s="1"/>
  <c r="B98" i="17"/>
  <c r="B144" i="17" s="1"/>
  <c r="J98" i="17"/>
  <c r="J144" i="17" s="1"/>
  <c r="L5" i="22" s="1"/>
  <c r="L50" i="22" s="1"/>
  <c r="R98" i="17"/>
  <c r="R144" i="17" s="1"/>
  <c r="Z98" i="17"/>
  <c r="Z144" i="17" s="1"/>
  <c r="AH98" i="17"/>
  <c r="AH144" i="17" s="1"/>
  <c r="AP98" i="17"/>
  <c r="AP144" i="17" s="1"/>
  <c r="H99" i="17"/>
  <c r="H145" i="17" s="1"/>
  <c r="P99" i="17"/>
  <c r="P145" i="17" s="1"/>
  <c r="X99" i="17"/>
  <c r="X145" i="17" s="1"/>
  <c r="AF99" i="17"/>
  <c r="AF145" i="17" s="1"/>
  <c r="AN99" i="17"/>
  <c r="AN145" i="17" s="1"/>
  <c r="F100" i="17"/>
  <c r="F146" i="17" s="1"/>
  <c r="N100" i="17"/>
  <c r="N146" i="17" s="1"/>
  <c r="V100" i="17"/>
  <c r="V146" i="17" s="1"/>
  <c r="AD100" i="17"/>
  <c r="AD146" i="17" s="1"/>
  <c r="AL100" i="17"/>
  <c r="AL146" i="17" s="1"/>
  <c r="D101" i="17"/>
  <c r="D147" i="17" s="1"/>
  <c r="L101" i="17"/>
  <c r="L147" i="17" s="1"/>
  <c r="T101" i="17"/>
  <c r="T147" i="17" s="1"/>
  <c r="AB101" i="17"/>
  <c r="AB147" i="17" s="1"/>
  <c r="AJ101" i="17"/>
  <c r="AJ147" i="17" s="1"/>
  <c r="B102" i="17"/>
  <c r="B148" i="17" s="1"/>
  <c r="J102" i="17"/>
  <c r="J148" i="17" s="1"/>
  <c r="R102" i="17"/>
  <c r="R148" i="17" s="1"/>
  <c r="Z102" i="17"/>
  <c r="Z148" i="17" s="1"/>
  <c r="AH102" i="17"/>
  <c r="AH148" i="17" s="1"/>
  <c r="AP102" i="17"/>
  <c r="AP148" i="17" s="1"/>
  <c r="H103" i="17"/>
  <c r="H149" i="17" s="1"/>
  <c r="P103" i="17"/>
  <c r="P149" i="17" s="1"/>
  <c r="X103" i="17"/>
  <c r="X149" i="17" s="1"/>
  <c r="AF103" i="17"/>
  <c r="AF149" i="17" s="1"/>
  <c r="AN103" i="17"/>
  <c r="AN149" i="17" s="1"/>
  <c r="F104" i="17"/>
  <c r="F150" i="17" s="1"/>
  <c r="N104" i="17"/>
  <c r="N150" i="17" s="1"/>
  <c r="V104" i="17"/>
  <c r="V150" i="17" s="1"/>
  <c r="AD104" i="17"/>
  <c r="AD150" i="17" s="1"/>
  <c r="AL104" i="17"/>
  <c r="AL150" i="17" s="1"/>
  <c r="D105" i="17"/>
  <c r="D151" i="17" s="1"/>
  <c r="E12" i="22" s="1"/>
  <c r="E57" i="22" s="1"/>
  <c r="L105" i="17"/>
  <c r="L151" i="17" s="1"/>
  <c r="T105" i="17"/>
  <c r="T151" i="17" s="1"/>
  <c r="AB105" i="17"/>
  <c r="AB151" i="17" s="1"/>
  <c r="AJ105" i="17"/>
  <c r="AJ151" i="17" s="1"/>
  <c r="B106" i="17"/>
  <c r="B152" i="17" s="1"/>
  <c r="J106" i="17"/>
  <c r="J152" i="17" s="1"/>
  <c r="R106" i="17"/>
  <c r="R152" i="17" s="1"/>
  <c r="Z106" i="17"/>
  <c r="Z152" i="17" s="1"/>
  <c r="AH106" i="17"/>
  <c r="AH152" i="17" s="1"/>
  <c r="AO13" i="22" s="1"/>
  <c r="AO58" i="22" s="1"/>
  <c r="AP106" i="17"/>
  <c r="AP152" i="17" s="1"/>
  <c r="H107" i="17"/>
  <c r="H153" i="17" s="1"/>
  <c r="P107" i="17"/>
  <c r="P153" i="17" s="1"/>
  <c r="X107" i="17"/>
  <c r="X153" i="17" s="1"/>
  <c r="AF107" i="17"/>
  <c r="AF153" i="17" s="1"/>
  <c r="AN107" i="17"/>
  <c r="AN153" i="17" s="1"/>
  <c r="F108" i="17"/>
  <c r="F154" i="17" s="1"/>
  <c r="N108" i="17"/>
  <c r="N154" i="17" s="1"/>
  <c r="V108" i="17"/>
  <c r="V154" i="17" s="1"/>
  <c r="AD108" i="17"/>
  <c r="AD154" i="17" s="1"/>
  <c r="G96" i="17"/>
  <c r="G142" i="17" s="1"/>
  <c r="O96" i="17"/>
  <c r="O142" i="17" s="1"/>
  <c r="P3" i="22" s="1"/>
  <c r="P48" i="22" s="1"/>
  <c r="W96" i="17"/>
  <c r="W142" i="17" s="1"/>
  <c r="AE96" i="17"/>
  <c r="AE142" i="17" s="1"/>
  <c r="AM96" i="17"/>
  <c r="AM142" i="17" s="1"/>
  <c r="E97" i="17"/>
  <c r="E143" i="17" s="1"/>
  <c r="M97" i="17"/>
  <c r="M143" i="17" s="1"/>
  <c r="U97" i="17"/>
  <c r="U143" i="17" s="1"/>
  <c r="AC97" i="17"/>
  <c r="AC143" i="17" s="1"/>
  <c r="AK97" i="17"/>
  <c r="AK143" i="17" s="1"/>
  <c r="C98" i="17"/>
  <c r="C144" i="17" s="1"/>
  <c r="K98" i="17"/>
  <c r="K144" i="17" s="1"/>
  <c r="S98" i="17"/>
  <c r="S144" i="17" s="1"/>
  <c r="AA98" i="17"/>
  <c r="AA144" i="17" s="1"/>
  <c r="AI98" i="17"/>
  <c r="AI144" i="17" s="1"/>
  <c r="AP5" i="22" s="1"/>
  <c r="AP50" i="22" s="1"/>
  <c r="AQ98" i="17"/>
  <c r="AQ144" i="17" s="1"/>
  <c r="I99" i="17"/>
  <c r="I145" i="17" s="1"/>
  <c r="Q99" i="17"/>
  <c r="Q145" i="17" s="1"/>
  <c r="R6" i="22" s="1"/>
  <c r="R51" i="22" s="1"/>
  <c r="Y99" i="17"/>
  <c r="Y145" i="17" s="1"/>
  <c r="AG99" i="17"/>
  <c r="AG145" i="17" s="1"/>
  <c r="AO99" i="17"/>
  <c r="AO145" i="17" s="1"/>
  <c r="G100" i="17"/>
  <c r="G146" i="17" s="1"/>
  <c r="O100" i="17"/>
  <c r="O146" i="17" s="1"/>
  <c r="W100" i="17"/>
  <c r="W146" i="17" s="1"/>
  <c r="AE100" i="17"/>
  <c r="AE146" i="17" s="1"/>
  <c r="AM100" i="17"/>
  <c r="AM146" i="17" s="1"/>
  <c r="E101" i="17"/>
  <c r="E147" i="17" s="1"/>
  <c r="M101" i="17"/>
  <c r="M147" i="17" s="1"/>
  <c r="U101" i="17"/>
  <c r="U147" i="17" s="1"/>
  <c r="AC101" i="17"/>
  <c r="AC147" i="17" s="1"/>
  <c r="AK101" i="17"/>
  <c r="AK147" i="17" s="1"/>
  <c r="C102" i="17"/>
  <c r="C148" i="17" s="1"/>
  <c r="K102" i="17"/>
  <c r="K148" i="17" s="1"/>
  <c r="S102" i="17"/>
  <c r="S148" i="17" s="1"/>
  <c r="AA102" i="17"/>
  <c r="AA148" i="17" s="1"/>
  <c r="AI102" i="17"/>
  <c r="AI148" i="17" s="1"/>
  <c r="AQ102" i="17"/>
  <c r="AQ148" i="17" s="1"/>
  <c r="I103" i="17"/>
  <c r="I149" i="17" s="1"/>
  <c r="Q103" i="17"/>
  <c r="Q149" i="17" s="1"/>
  <c r="Y103" i="17"/>
  <c r="Y149" i="17" s="1"/>
  <c r="AG103" i="17"/>
  <c r="AG149" i="17" s="1"/>
  <c r="AO103" i="17"/>
  <c r="AO149" i="17" s="1"/>
  <c r="G104" i="17"/>
  <c r="G150" i="17" s="1"/>
  <c r="O104" i="17"/>
  <c r="O150" i="17" s="1"/>
  <c r="W104" i="17"/>
  <c r="W150" i="17" s="1"/>
  <c r="AE104" i="17"/>
  <c r="AE150" i="17" s="1"/>
  <c r="AM104" i="17"/>
  <c r="AM150" i="17" s="1"/>
  <c r="E105" i="17"/>
  <c r="E151" i="17" s="1"/>
  <c r="M105" i="17"/>
  <c r="M151" i="17" s="1"/>
  <c r="U105" i="17"/>
  <c r="U151" i="17" s="1"/>
  <c r="AC105" i="17"/>
  <c r="AC151" i="17" s="1"/>
  <c r="AK105" i="17"/>
  <c r="AK151" i="17" s="1"/>
  <c r="C106" i="17"/>
  <c r="C152" i="17" s="1"/>
  <c r="K106" i="17"/>
  <c r="K152" i="17" s="1"/>
  <c r="S106" i="17"/>
  <c r="S152" i="17" s="1"/>
  <c r="AA106" i="17"/>
  <c r="AA152" i="17" s="1"/>
  <c r="AI106" i="17"/>
  <c r="AI152" i="17" s="1"/>
  <c r="AP13" i="22" s="1"/>
  <c r="AP58" i="22" s="1"/>
  <c r="AQ106" i="17"/>
  <c r="AQ152" i="17" s="1"/>
  <c r="I107" i="17"/>
  <c r="I153" i="17" s="1"/>
  <c r="Q107" i="17"/>
  <c r="Q153" i="17" s="1"/>
  <c r="Y107" i="17"/>
  <c r="Y153" i="17" s="1"/>
  <c r="D96" i="17"/>
  <c r="D142" i="17" s="1"/>
  <c r="Q96" i="17"/>
  <c r="Q142" i="17" s="1"/>
  <c r="AC96" i="17"/>
  <c r="AC142" i="17" s="1"/>
  <c r="AP96" i="17"/>
  <c r="AP142" i="17" s="1"/>
  <c r="N97" i="17"/>
  <c r="N143" i="17" s="1"/>
  <c r="Z97" i="17"/>
  <c r="Z143" i="17" s="1"/>
  <c r="AM97" i="17"/>
  <c r="AM143" i="17" s="1"/>
  <c r="I98" i="17"/>
  <c r="I144" i="17" s="1"/>
  <c r="V98" i="17"/>
  <c r="V144" i="17" s="1"/>
  <c r="AJ98" i="17"/>
  <c r="AJ144" i="17" s="1"/>
  <c r="F99" i="17"/>
  <c r="F145" i="17" s="1"/>
  <c r="S99" i="17"/>
  <c r="S145" i="17" s="1"/>
  <c r="AE99" i="17"/>
  <c r="AE145" i="17" s="1"/>
  <c r="B100" i="17"/>
  <c r="B146" i="17" s="1"/>
  <c r="P100" i="17"/>
  <c r="P146" i="17" s="1"/>
  <c r="AB100" i="17"/>
  <c r="AB146" i="17" s="1"/>
  <c r="AO100" i="17"/>
  <c r="AO146" i="17" s="1"/>
  <c r="K101" i="17"/>
  <c r="K147" i="17" s="1"/>
  <c r="X101" i="17"/>
  <c r="X147" i="17" s="1"/>
  <c r="AL101" i="17"/>
  <c r="AL147" i="17" s="1"/>
  <c r="H102" i="17"/>
  <c r="H148" i="17" s="1"/>
  <c r="U102" i="17"/>
  <c r="U148" i="17" s="1"/>
  <c r="AG102" i="17"/>
  <c r="AG148" i="17" s="1"/>
  <c r="D103" i="17"/>
  <c r="D149" i="17" s="1"/>
  <c r="E10" i="22" s="1"/>
  <c r="E55" i="22" s="1"/>
  <c r="R103" i="17"/>
  <c r="R149" i="17" s="1"/>
  <c r="AD103" i="17"/>
  <c r="AD149" i="17" s="1"/>
  <c r="AQ103" i="17"/>
  <c r="AQ149" i="17" s="1"/>
  <c r="M104" i="17"/>
  <c r="M150" i="17" s="1"/>
  <c r="N11" i="22" s="1"/>
  <c r="N56" i="22" s="1"/>
  <c r="Z104" i="17"/>
  <c r="Z150" i="17" s="1"/>
  <c r="AN104" i="17"/>
  <c r="AN150" i="17" s="1"/>
  <c r="J105" i="17"/>
  <c r="J151" i="17" s="1"/>
  <c r="W105" i="17"/>
  <c r="W151" i="17" s="1"/>
  <c r="AI105" i="17"/>
  <c r="AI151" i="17" s="1"/>
  <c r="F106" i="17"/>
  <c r="F152" i="17" s="1"/>
  <c r="T106" i="17"/>
  <c r="T152" i="17" s="1"/>
  <c r="Y13" i="22" s="1"/>
  <c r="Y58" i="22" s="1"/>
  <c r="AF106" i="17"/>
  <c r="AF152" i="17" s="1"/>
  <c r="C107" i="17"/>
  <c r="C153" i="17" s="1"/>
  <c r="O107" i="17"/>
  <c r="O153" i="17" s="1"/>
  <c r="AB107" i="17"/>
  <c r="AB153" i="17" s="1"/>
  <c r="AM107" i="17"/>
  <c r="AM153" i="17" s="1"/>
  <c r="H108" i="17"/>
  <c r="H154" i="17" s="1"/>
  <c r="R108" i="17"/>
  <c r="R154" i="17" s="1"/>
  <c r="AC108" i="17"/>
  <c r="AC154" i="17" s="1"/>
  <c r="AM108" i="17"/>
  <c r="AM154" i="17" s="1"/>
  <c r="F109" i="17"/>
  <c r="F155" i="17" s="1"/>
  <c r="H16" i="22" s="1"/>
  <c r="H61" i="22" s="1"/>
  <c r="O109" i="17"/>
  <c r="O155" i="17" s="1"/>
  <c r="X109" i="17"/>
  <c r="X155" i="17" s="1"/>
  <c r="AE16" i="22" s="1"/>
  <c r="AE61" i="22" s="1"/>
  <c r="AH109" i="17"/>
  <c r="AH155" i="17" s="1"/>
  <c r="AO16" i="22" s="1"/>
  <c r="AO61" i="22" s="1"/>
  <c r="AQ109" i="17"/>
  <c r="AQ155" i="17" s="1"/>
  <c r="J110" i="17"/>
  <c r="J156" i="17" s="1"/>
  <c r="S110" i="17"/>
  <c r="S156" i="17" s="1"/>
  <c r="X17" i="22" s="1"/>
  <c r="X62" i="22" s="1"/>
  <c r="AB110" i="17"/>
  <c r="AB156" i="17" s="1"/>
  <c r="AK110" i="17"/>
  <c r="AK156" i="17" s="1"/>
  <c r="AR17" i="22" s="1"/>
  <c r="AR62" i="22" s="1"/>
  <c r="D111" i="17"/>
  <c r="D157" i="17" s="1"/>
  <c r="N111" i="17"/>
  <c r="N157" i="17" s="1"/>
  <c r="W111" i="17"/>
  <c r="W157" i="17" s="1"/>
  <c r="AD18" i="22" s="1"/>
  <c r="AD63" i="22" s="1"/>
  <c r="AF111" i="17"/>
  <c r="AF157" i="17" s="1"/>
  <c r="AO111" i="17"/>
  <c r="AO157" i="17" s="1"/>
  <c r="H112" i="17"/>
  <c r="H158" i="17" s="1"/>
  <c r="J19" i="22" s="1"/>
  <c r="J64" i="22" s="1"/>
  <c r="P112" i="17"/>
  <c r="P158" i="17" s="1"/>
  <c r="X112" i="17"/>
  <c r="X158" i="17" s="1"/>
  <c r="AF112" i="17"/>
  <c r="AF158" i="17" s="1"/>
  <c r="AN112" i="17"/>
  <c r="AN158" i="17" s="1"/>
  <c r="F113" i="17"/>
  <c r="F159" i="17" s="1"/>
  <c r="N113" i="17"/>
  <c r="N159" i="17" s="1"/>
  <c r="V113" i="17"/>
  <c r="V159" i="17" s="1"/>
  <c r="AD113" i="17"/>
  <c r="AD159" i="17" s="1"/>
  <c r="AL113" i="17"/>
  <c r="AL159" i="17" s="1"/>
  <c r="D114" i="17"/>
  <c r="D160" i="17" s="1"/>
  <c r="E21" i="22" s="1"/>
  <c r="E66" i="22" s="1"/>
  <c r="L114" i="17"/>
  <c r="L160" i="17" s="1"/>
  <c r="T114" i="17"/>
  <c r="T160" i="17" s="1"/>
  <c r="AB114" i="17"/>
  <c r="AB160" i="17" s="1"/>
  <c r="AC21" i="22" s="1"/>
  <c r="AC66" i="22" s="1"/>
  <c r="AJ114" i="17"/>
  <c r="AJ160" i="17" s="1"/>
  <c r="B115" i="17"/>
  <c r="B161" i="17" s="1"/>
  <c r="J115" i="17"/>
  <c r="J161" i="17" s="1"/>
  <c r="R115" i="17"/>
  <c r="R161" i="17" s="1"/>
  <c r="S22" i="22" s="1"/>
  <c r="S67" i="22" s="1"/>
  <c r="Z115" i="17"/>
  <c r="Z161" i="17" s="1"/>
  <c r="AH115" i="17"/>
  <c r="AH161" i="17" s="1"/>
  <c r="AP115" i="17"/>
  <c r="AP161" i="17" s="1"/>
  <c r="H116" i="17"/>
  <c r="H162" i="17" s="1"/>
  <c r="P116" i="17"/>
  <c r="P162" i="17" s="1"/>
  <c r="Q23" i="22" s="1"/>
  <c r="Q68" i="22" s="1"/>
  <c r="X116" i="17"/>
  <c r="X162" i="17" s="1"/>
  <c r="AF116" i="17"/>
  <c r="AF162" i="17" s="1"/>
  <c r="AN116" i="17"/>
  <c r="AN162" i="17" s="1"/>
  <c r="F117" i="17"/>
  <c r="F163" i="17" s="1"/>
  <c r="N117" i="17"/>
  <c r="N163" i="17" s="1"/>
  <c r="V117" i="17"/>
  <c r="V163" i="17" s="1"/>
  <c r="AD117" i="17"/>
  <c r="AD163" i="17" s="1"/>
  <c r="AL117" i="17"/>
  <c r="AL163" i="17" s="1"/>
  <c r="D118" i="17"/>
  <c r="D164" i="17" s="1"/>
  <c r="E25" i="22" s="1"/>
  <c r="E70" i="22" s="1"/>
  <c r="L118" i="17"/>
  <c r="L164" i="17" s="1"/>
  <c r="M25" i="22" s="1"/>
  <c r="M70" i="22" s="1"/>
  <c r="T118" i="17"/>
  <c r="T164" i="17" s="1"/>
  <c r="AB118" i="17"/>
  <c r="AB164" i="17" s="1"/>
  <c r="AC25" i="22" s="1"/>
  <c r="AC70" i="22" s="1"/>
  <c r="AJ118" i="17"/>
  <c r="AJ164" i="17" s="1"/>
  <c r="B119" i="17"/>
  <c r="B165" i="17" s="1"/>
  <c r="J119" i="17"/>
  <c r="J165" i="17" s="1"/>
  <c r="R119" i="17"/>
  <c r="R165" i="17" s="1"/>
  <c r="Z119" i="17"/>
  <c r="Z165" i="17" s="1"/>
  <c r="AH119" i="17"/>
  <c r="AH165" i="17" s="1"/>
  <c r="AP119" i="17"/>
  <c r="AP165" i="17" s="1"/>
  <c r="H120" i="17"/>
  <c r="H166" i="17" s="1"/>
  <c r="J27" i="22" s="1"/>
  <c r="J72" i="22" s="1"/>
  <c r="P120" i="17"/>
  <c r="P166" i="17" s="1"/>
  <c r="P28" i="22" s="1"/>
  <c r="P73" i="22" s="1"/>
  <c r="E96" i="17"/>
  <c r="E142" i="17" s="1"/>
  <c r="R96" i="17"/>
  <c r="R142" i="17" s="1"/>
  <c r="AF96" i="17"/>
  <c r="AF142" i="17" s="1"/>
  <c r="O97" i="17"/>
  <c r="O143" i="17" s="1"/>
  <c r="AA97" i="17"/>
  <c r="AA143" i="17" s="1"/>
  <c r="AN97" i="17"/>
  <c r="AN143" i="17" s="1"/>
  <c r="L98" i="17"/>
  <c r="L144" i="17" s="1"/>
  <c r="X98" i="17"/>
  <c r="X144" i="17" s="1"/>
  <c r="AE5" i="22" s="1"/>
  <c r="AE50" i="22" s="1"/>
  <c r="AK98" i="17"/>
  <c r="AK144" i="17" s="1"/>
  <c r="G99" i="17"/>
  <c r="G145" i="17" s="1"/>
  <c r="T99" i="17"/>
  <c r="T145" i="17" s="1"/>
  <c r="AH99" i="17"/>
  <c r="AH145" i="17" s="1"/>
  <c r="D100" i="17"/>
  <c r="D146" i="17" s="1"/>
  <c r="Q100" i="17"/>
  <c r="Q146" i="17" s="1"/>
  <c r="AC100" i="17"/>
  <c r="AC146" i="17" s="1"/>
  <c r="AP100" i="17"/>
  <c r="AP146" i="17" s="1"/>
  <c r="N101" i="17"/>
  <c r="N147" i="17" s="1"/>
  <c r="Z101" i="17"/>
  <c r="Z147" i="17" s="1"/>
  <c r="AM101" i="17"/>
  <c r="AM147" i="17" s="1"/>
  <c r="I102" i="17"/>
  <c r="I148" i="17" s="1"/>
  <c r="V102" i="17"/>
  <c r="V148" i="17" s="1"/>
  <c r="AJ102" i="17"/>
  <c r="AJ148" i="17" s="1"/>
  <c r="F103" i="17"/>
  <c r="F149" i="17" s="1"/>
  <c r="S103" i="17"/>
  <c r="S149" i="17" s="1"/>
  <c r="AE103" i="17"/>
  <c r="AE149" i="17" s="1"/>
  <c r="B104" i="17"/>
  <c r="B150" i="17" s="1"/>
  <c r="P104" i="17"/>
  <c r="P150" i="17" s="1"/>
  <c r="AB104" i="17"/>
  <c r="AB150" i="17" s="1"/>
  <c r="AO104" i="17"/>
  <c r="AO150" i="17" s="1"/>
  <c r="K105" i="17"/>
  <c r="K151" i="17" s="1"/>
  <c r="X105" i="17"/>
  <c r="X151" i="17" s="1"/>
  <c r="AL105" i="17"/>
  <c r="AL151" i="17" s="1"/>
  <c r="H106" i="17"/>
  <c r="H152" i="17" s="1"/>
  <c r="U106" i="17"/>
  <c r="U152" i="17" s="1"/>
  <c r="Z13" i="22" s="1"/>
  <c r="Z58" i="22" s="1"/>
  <c r="AG106" i="17"/>
  <c r="AG152" i="17" s="1"/>
  <c r="D107" i="17"/>
  <c r="D153" i="17" s="1"/>
  <c r="R107" i="17"/>
  <c r="R153" i="17" s="1"/>
  <c r="AD107" i="17"/>
  <c r="AD153" i="17" s="1"/>
  <c r="AK14" i="22" s="1"/>
  <c r="AK59" i="22" s="1"/>
  <c r="AO107" i="17"/>
  <c r="AO153" i="17" s="1"/>
  <c r="I108" i="17"/>
  <c r="I154" i="17" s="1"/>
  <c r="T108" i="17"/>
  <c r="T154" i="17" s="1"/>
  <c r="AE108" i="17"/>
  <c r="AE154" i="17" s="1"/>
  <c r="AN108" i="17"/>
  <c r="AN154" i="17" s="1"/>
  <c r="G109" i="17"/>
  <c r="G155" i="17" s="1"/>
  <c r="P109" i="17"/>
  <c r="P155" i="17" s="1"/>
  <c r="Z109" i="17"/>
  <c r="Z155" i="17" s="1"/>
  <c r="AI109" i="17"/>
  <c r="AI155" i="17" s="1"/>
  <c r="AP16" i="22" s="1"/>
  <c r="AP61" i="22" s="1"/>
  <c r="B110" i="17"/>
  <c r="B156" i="17" s="1"/>
  <c r="C17" i="22" s="1"/>
  <c r="C62" i="22" s="1"/>
  <c r="K110" i="17"/>
  <c r="K156" i="17" s="1"/>
  <c r="T110" i="17"/>
  <c r="T156" i="17" s="1"/>
  <c r="Y17" i="22" s="1"/>
  <c r="Y62" i="22" s="1"/>
  <c r="AC110" i="17"/>
  <c r="AC156" i="17" s="1"/>
  <c r="AJ17" i="22" s="1"/>
  <c r="AJ62" i="22" s="1"/>
  <c r="AL110" i="17"/>
  <c r="AL156" i="17" s="1"/>
  <c r="F111" i="17"/>
  <c r="F157" i="17" s="1"/>
  <c r="H18" i="22" s="1"/>
  <c r="H63" i="22" s="1"/>
  <c r="O111" i="17"/>
  <c r="O157" i="17" s="1"/>
  <c r="X111" i="17"/>
  <c r="X157" i="17" s="1"/>
  <c r="AG111" i="17"/>
  <c r="AG157" i="17" s="1"/>
  <c r="AP111" i="17"/>
  <c r="AP157" i="17" s="1"/>
  <c r="I112" i="17"/>
  <c r="I158" i="17" s="1"/>
  <c r="K19" i="22" s="1"/>
  <c r="K64" i="22" s="1"/>
  <c r="Q112" i="17"/>
  <c r="Q158" i="17" s="1"/>
  <c r="Y112" i="17"/>
  <c r="Y158" i="17" s="1"/>
  <c r="AG112" i="17"/>
  <c r="AG158" i="17" s="1"/>
  <c r="AO112" i="17"/>
  <c r="AO158" i="17" s="1"/>
  <c r="G113" i="17"/>
  <c r="G159" i="17" s="1"/>
  <c r="O113" i="17"/>
  <c r="O159" i="17" s="1"/>
  <c r="W113" i="17"/>
  <c r="W159" i="17" s="1"/>
  <c r="AE113" i="17"/>
  <c r="AE159" i="17" s="1"/>
  <c r="AM113" i="17"/>
  <c r="AM159" i="17" s="1"/>
  <c r="E114" i="17"/>
  <c r="E160" i="17" s="1"/>
  <c r="M114" i="17"/>
  <c r="M160" i="17" s="1"/>
  <c r="U114" i="17"/>
  <c r="U160" i="17" s="1"/>
  <c r="AC114" i="17"/>
  <c r="AC160" i="17" s="1"/>
  <c r="AK114" i="17"/>
  <c r="AK160" i="17" s="1"/>
  <c r="C115" i="17"/>
  <c r="C161" i="17" s="1"/>
  <c r="D22" i="22" s="1"/>
  <c r="D67" i="22" s="1"/>
  <c r="K115" i="17"/>
  <c r="K161" i="17" s="1"/>
  <c r="S115" i="17"/>
  <c r="S161" i="17" s="1"/>
  <c r="AA115" i="17"/>
  <c r="AA161" i="17" s="1"/>
  <c r="AI115" i="17"/>
  <c r="AI161" i="17" s="1"/>
  <c r="AQ115" i="17"/>
  <c r="AQ161" i="17" s="1"/>
  <c r="I116" i="17"/>
  <c r="I162" i="17" s="1"/>
  <c r="Q116" i="17"/>
  <c r="Q162" i="17" s="1"/>
  <c r="R23" i="22" s="1"/>
  <c r="R68" i="22" s="1"/>
  <c r="Y116" i="17"/>
  <c r="Y162" i="17" s="1"/>
  <c r="AG116" i="17"/>
  <c r="AG162" i="17" s="1"/>
  <c r="AO116" i="17"/>
  <c r="AO162" i="17" s="1"/>
  <c r="G117" i="17"/>
  <c r="G163" i="17" s="1"/>
  <c r="H96" i="17"/>
  <c r="H142" i="17" s="1"/>
  <c r="T96" i="17"/>
  <c r="T142" i="17" s="1"/>
  <c r="AG96" i="17"/>
  <c r="AG142" i="17" s="1"/>
  <c r="C97" i="17"/>
  <c r="C143" i="17" s="1"/>
  <c r="P97" i="17"/>
  <c r="P143" i="17" s="1"/>
  <c r="AD97" i="17"/>
  <c r="AD143" i="17" s="1"/>
  <c r="AP97" i="17"/>
  <c r="AP143" i="17" s="1"/>
  <c r="M98" i="17"/>
  <c r="M144" i="17" s="1"/>
  <c r="Y98" i="17"/>
  <c r="Y144" i="17" s="1"/>
  <c r="AL98" i="17"/>
  <c r="AL144" i="17" s="1"/>
  <c r="J99" i="17"/>
  <c r="J145" i="17" s="1"/>
  <c r="V99" i="17"/>
  <c r="V145" i="17" s="1"/>
  <c r="AI99" i="17"/>
  <c r="AI145" i="17" s="1"/>
  <c r="E100" i="17"/>
  <c r="E146" i="17" s="1"/>
  <c r="R100" i="17"/>
  <c r="R146" i="17" s="1"/>
  <c r="AF100" i="17"/>
  <c r="AF146" i="17" s="1"/>
  <c r="B101" i="17"/>
  <c r="B147" i="17" s="1"/>
  <c r="O101" i="17"/>
  <c r="O147" i="17" s="1"/>
  <c r="P8" i="22" s="1"/>
  <c r="P53" i="22" s="1"/>
  <c r="AA101" i="17"/>
  <c r="AA147" i="17" s="1"/>
  <c r="AN101" i="17"/>
  <c r="AN147" i="17" s="1"/>
  <c r="L102" i="17"/>
  <c r="L148" i="17" s="1"/>
  <c r="X102" i="17"/>
  <c r="X148" i="17" s="1"/>
  <c r="AK102" i="17"/>
  <c r="AK148" i="17" s="1"/>
  <c r="G103" i="17"/>
  <c r="G149" i="17" s="1"/>
  <c r="T103" i="17"/>
  <c r="T149" i="17" s="1"/>
  <c r="AH103" i="17"/>
  <c r="AH149" i="17" s="1"/>
  <c r="D104" i="17"/>
  <c r="D150" i="17" s="1"/>
  <c r="Q104" i="17"/>
  <c r="Q150" i="17" s="1"/>
  <c r="R11" i="22" s="1"/>
  <c r="R56" i="22" s="1"/>
  <c r="AC104" i="17"/>
  <c r="AC150" i="17" s="1"/>
  <c r="AP104" i="17"/>
  <c r="AP150" i="17" s="1"/>
  <c r="N105" i="17"/>
  <c r="N151" i="17" s="1"/>
  <c r="Z105" i="17"/>
  <c r="Z151" i="17" s="1"/>
  <c r="AM105" i="17"/>
  <c r="AM151" i="17" s="1"/>
  <c r="I106" i="17"/>
  <c r="I152" i="17" s="1"/>
  <c r="V106" i="17"/>
  <c r="V152" i="17" s="1"/>
  <c r="AJ106" i="17"/>
  <c r="AJ152" i="17" s="1"/>
  <c r="AQ13" i="22" s="1"/>
  <c r="AQ58" i="22" s="1"/>
  <c r="F107" i="17"/>
  <c r="F153" i="17" s="1"/>
  <c r="S107" i="17"/>
  <c r="S153" i="17" s="1"/>
  <c r="AE107" i="17"/>
  <c r="AE153" i="17" s="1"/>
  <c r="AP107" i="17"/>
  <c r="AP153" i="17" s="1"/>
  <c r="J108" i="17"/>
  <c r="J154" i="17" s="1"/>
  <c r="U108" i="17"/>
  <c r="U154" i="17" s="1"/>
  <c r="AF108" i="17"/>
  <c r="AF154" i="17" s="1"/>
  <c r="AO108" i="17"/>
  <c r="AO154" i="17" s="1"/>
  <c r="H109" i="17"/>
  <c r="H155" i="17" s="1"/>
  <c r="J16" i="22" s="1"/>
  <c r="J61" i="22" s="1"/>
  <c r="R109" i="17"/>
  <c r="R155" i="17" s="1"/>
  <c r="AA109" i="17"/>
  <c r="AA155" i="17" s="1"/>
  <c r="AJ109" i="17"/>
  <c r="AJ155" i="17" s="1"/>
  <c r="AQ16" i="22" s="1"/>
  <c r="AQ61" i="22" s="1"/>
  <c r="C110" i="17"/>
  <c r="C156" i="17" s="1"/>
  <c r="D17" i="22" s="1"/>
  <c r="D62" i="22" s="1"/>
  <c r="L110" i="17"/>
  <c r="L156" i="17" s="1"/>
  <c r="U110" i="17"/>
  <c r="U156" i="17" s="1"/>
  <c r="Z17" i="22" s="1"/>
  <c r="Z62" i="22" s="1"/>
  <c r="AD110" i="17"/>
  <c r="AD156" i="17" s="1"/>
  <c r="AK17" i="22" s="1"/>
  <c r="AK62" i="22" s="1"/>
  <c r="AN110" i="17"/>
  <c r="AN156" i="17" s="1"/>
  <c r="G111" i="17"/>
  <c r="G157" i="17" s="1"/>
  <c r="I18" i="22" s="1"/>
  <c r="I63" i="22" s="1"/>
  <c r="P111" i="17"/>
  <c r="P157" i="17" s="1"/>
  <c r="Y111" i="17"/>
  <c r="Y157" i="17" s="1"/>
  <c r="AH111" i="17"/>
  <c r="AH157" i="17" s="1"/>
  <c r="AQ111" i="17"/>
  <c r="AQ157" i="17" s="1"/>
  <c r="J112" i="17"/>
  <c r="J158" i="17" s="1"/>
  <c r="L19" i="22" s="1"/>
  <c r="L64" i="22" s="1"/>
  <c r="R112" i="17"/>
  <c r="R158" i="17" s="1"/>
  <c r="Z112" i="17"/>
  <c r="Z158" i="17" s="1"/>
  <c r="AH112" i="17"/>
  <c r="AH158" i="17" s="1"/>
  <c r="AP112" i="17"/>
  <c r="AP158" i="17" s="1"/>
  <c r="H113" i="17"/>
  <c r="H159" i="17" s="1"/>
  <c r="P113" i="17"/>
  <c r="P159" i="17" s="1"/>
  <c r="X113" i="17"/>
  <c r="X159" i="17" s="1"/>
  <c r="AF113" i="17"/>
  <c r="AF159" i="17" s="1"/>
  <c r="AN113" i="17"/>
  <c r="AN159" i="17" s="1"/>
  <c r="F114" i="17"/>
  <c r="F160" i="17" s="1"/>
  <c r="N114" i="17"/>
  <c r="N160" i="17" s="1"/>
  <c r="L96" i="17"/>
  <c r="L142" i="17" s="1"/>
  <c r="Y96" i="17"/>
  <c r="Y142" i="17" s="1"/>
  <c r="AK96" i="17"/>
  <c r="AK142" i="17" s="1"/>
  <c r="H97" i="17"/>
  <c r="H143" i="17" s="1"/>
  <c r="J4" i="22" s="1"/>
  <c r="J49" i="22" s="1"/>
  <c r="V97" i="17"/>
  <c r="V143" i="17" s="1"/>
  <c r="AH97" i="17"/>
  <c r="AH143" i="17" s="1"/>
  <c r="E98" i="17"/>
  <c r="E144" i="17" s="1"/>
  <c r="Q98" i="17"/>
  <c r="Q144" i="17" s="1"/>
  <c r="AD98" i="17"/>
  <c r="AD144" i="17" s="1"/>
  <c r="B99" i="17"/>
  <c r="B145" i="17" s="1"/>
  <c r="N99" i="17"/>
  <c r="N145" i="17" s="1"/>
  <c r="AA99" i="17"/>
  <c r="AA145" i="17" s="1"/>
  <c r="AB6" i="22" s="1"/>
  <c r="AB51" i="22" s="1"/>
  <c r="AM99" i="17"/>
  <c r="AM145" i="17" s="1"/>
  <c r="J100" i="17"/>
  <c r="J146" i="17" s="1"/>
  <c r="X100" i="17"/>
  <c r="X146" i="17" s="1"/>
  <c r="AJ100" i="17"/>
  <c r="AJ146" i="17" s="1"/>
  <c r="G101" i="17"/>
  <c r="G147" i="17" s="1"/>
  <c r="S101" i="17"/>
  <c r="S147" i="17" s="1"/>
  <c r="AF101" i="17"/>
  <c r="AF147" i="17" s="1"/>
  <c r="D102" i="17"/>
  <c r="D148" i="17" s="1"/>
  <c r="P102" i="17"/>
  <c r="P148" i="17" s="1"/>
  <c r="AC102" i="17"/>
  <c r="AC148" i="17" s="1"/>
  <c r="AO102" i="17"/>
  <c r="AO148" i="17" s="1"/>
  <c r="L103" i="17"/>
  <c r="L149" i="17" s="1"/>
  <c r="Z103" i="17"/>
  <c r="Z149" i="17" s="1"/>
  <c r="AA10" i="22" s="1"/>
  <c r="AA55" i="22" s="1"/>
  <c r="AL103" i="17"/>
  <c r="AL149" i="17" s="1"/>
  <c r="I104" i="17"/>
  <c r="I150" i="17" s="1"/>
  <c r="U104" i="17"/>
  <c r="U150" i="17" s="1"/>
  <c r="AH104" i="17"/>
  <c r="AH150" i="17" s="1"/>
  <c r="F105" i="17"/>
  <c r="F151" i="17" s="1"/>
  <c r="R105" i="17"/>
  <c r="R151" i="17" s="1"/>
  <c r="AE105" i="17"/>
  <c r="AE151" i="17" s="1"/>
  <c r="AQ105" i="17"/>
  <c r="AQ151" i="17" s="1"/>
  <c r="N106" i="17"/>
  <c r="N152" i="17" s="1"/>
  <c r="AB106" i="17"/>
  <c r="AB152" i="17" s="1"/>
  <c r="AN106" i="17"/>
  <c r="AN152" i="17" s="1"/>
  <c r="K107" i="17"/>
  <c r="K153" i="17" s="1"/>
  <c r="AE18" i="22" l="1"/>
  <c r="AE63" i="22" s="1"/>
  <c r="D15" i="22"/>
  <c r="D60" i="22" s="1"/>
  <c r="D4" i="22"/>
  <c r="D49" i="22" s="1"/>
  <c r="AQ5" i="22"/>
  <c r="AQ50" i="22" s="1"/>
  <c r="AF18" i="22"/>
  <c r="AF63" i="22" s="1"/>
  <c r="Q9" i="22"/>
  <c r="Q54" i="22" s="1"/>
  <c r="Q4" i="22"/>
  <c r="Q49" i="22" s="1"/>
  <c r="AO4" i="22"/>
  <c r="AO49" i="22" s="1"/>
  <c r="D5" i="22"/>
  <c r="D50" i="22" s="1"/>
  <c r="E4" i="22"/>
  <c r="E49" i="22" s="1"/>
  <c r="P4" i="22"/>
  <c r="P49" i="22" s="1"/>
  <c r="AA26" i="22"/>
  <c r="AA71" i="22" s="1"/>
  <c r="E5" i="22"/>
  <c r="E50" i="22" s="1"/>
  <c r="P5" i="22"/>
  <c r="P50" i="22" s="1"/>
  <c r="Q5" i="22"/>
  <c r="Q50" i="22" s="1"/>
  <c r="M9" i="22"/>
  <c r="M54" i="22" s="1"/>
  <c r="Z4" i="22"/>
  <c r="Z49" i="22" s="1"/>
  <c r="M3" i="22"/>
  <c r="M48" i="22" s="1"/>
  <c r="S26" i="22"/>
  <c r="S71" i="22" s="1"/>
  <c r="S12" i="22"/>
  <c r="S57" i="22" s="1"/>
  <c r="AR5" i="22"/>
  <c r="AR50" i="22" s="1"/>
  <c r="E8" i="22"/>
  <c r="E53" i="22" s="1"/>
  <c r="AD17" i="22"/>
  <c r="AD62" i="22" s="1"/>
  <c r="C13" i="22"/>
  <c r="C58" i="22" s="1"/>
  <c r="N18" i="22"/>
  <c r="N63" i="22" s="1"/>
  <c r="M29" i="22"/>
  <c r="M74" i="22" s="1"/>
  <c r="AN13" i="22"/>
  <c r="AN58" i="22" s="1"/>
  <c r="S3" i="22"/>
  <c r="S48" i="22" s="1"/>
  <c r="K5" i="22"/>
  <c r="K50" i="22" s="1"/>
  <c r="E13" i="22"/>
  <c r="E58" i="22" s="1"/>
  <c r="M10" i="22"/>
  <c r="M55" i="22" s="1"/>
  <c r="H14" i="22"/>
  <c r="H59" i="22" s="1"/>
  <c r="Q7" i="22"/>
  <c r="Q52" i="22" s="1"/>
  <c r="X14" i="22"/>
  <c r="X59" i="22" s="1"/>
  <c r="R9" i="22"/>
  <c r="R54" i="22" s="1"/>
  <c r="AJ28" i="22"/>
  <c r="AJ73" i="22" s="1"/>
  <c r="I17" i="22"/>
  <c r="I62" i="22" s="1"/>
  <c r="E7" i="22"/>
  <c r="E52" i="22" s="1"/>
  <c r="AF16" i="22"/>
  <c r="AF61" i="22" s="1"/>
  <c r="AB19" i="22"/>
  <c r="AB64" i="22" s="1"/>
  <c r="AB20" i="22"/>
  <c r="AB65" i="22" s="1"/>
  <c r="AC20" i="22"/>
  <c r="AC65" i="22" s="1"/>
  <c r="S18" i="22"/>
  <c r="S63" i="22" s="1"/>
  <c r="P11" i="22"/>
  <c r="P56" i="22" s="1"/>
  <c r="Q10" i="22"/>
  <c r="Q55" i="22" s="1"/>
  <c r="N20" i="22"/>
  <c r="N65" i="22" s="1"/>
  <c r="Q28" i="22"/>
  <c r="Q73" i="22" s="1"/>
  <c r="AK4" i="22"/>
  <c r="AK49" i="22" s="1"/>
  <c r="AM19" i="22"/>
  <c r="AM64" i="22" s="1"/>
  <c r="Q17" i="22"/>
  <c r="Q62" i="22" s="1"/>
  <c r="AA18" i="22"/>
  <c r="AA63" i="22" s="1"/>
  <c r="AD4" i="22"/>
  <c r="AD49" i="22" s="1"/>
  <c r="AF27" i="22"/>
  <c r="AF72" i="22" s="1"/>
  <c r="AA29" i="22"/>
  <c r="AA74" i="22" s="1"/>
  <c r="AC29" i="22"/>
  <c r="AC74" i="22" s="1"/>
  <c r="G5" i="22"/>
  <c r="G50" i="22" s="1"/>
  <c r="D18" i="22"/>
  <c r="D63" i="22" s="1"/>
  <c r="E9" i="22"/>
  <c r="E54" i="22" s="1"/>
  <c r="M17" i="22"/>
  <c r="M62" i="22" s="1"/>
  <c r="R7" i="22"/>
  <c r="R52" i="22" s="1"/>
  <c r="N12" i="22"/>
  <c r="N57" i="22" s="1"/>
  <c r="AJ4" i="22"/>
  <c r="AJ49" i="22" s="1"/>
  <c r="Q13" i="22"/>
  <c r="Q58" i="22" s="1"/>
  <c r="AB14" i="22"/>
  <c r="AB59" i="22" s="1"/>
  <c r="AI17" i="22"/>
  <c r="AI62" i="22" s="1"/>
  <c r="AC17" i="22"/>
  <c r="AC62" i="22" s="1"/>
  <c r="AF5" i="22"/>
  <c r="AF50" i="22" s="1"/>
  <c r="U16" i="22"/>
  <c r="U61" i="22" s="1"/>
  <c r="Q16" i="22"/>
  <c r="Q61" i="22" s="1"/>
  <c r="AI5" i="22"/>
  <c r="AI50" i="22" s="1"/>
  <c r="AC5" i="22"/>
  <c r="AC50" i="22" s="1"/>
  <c r="H19" i="22"/>
  <c r="H64" i="22" s="1"/>
  <c r="M19" i="22"/>
  <c r="M64" i="22" s="1"/>
  <c r="P29" i="22"/>
  <c r="P74" i="22" s="1"/>
  <c r="AA12" i="22"/>
  <c r="AA57" i="22" s="1"/>
  <c r="N5" i="22"/>
  <c r="AB22" i="22"/>
  <c r="AB67" i="22" s="1"/>
  <c r="AC11" i="22"/>
  <c r="AC56" i="22" s="1"/>
  <c r="T4" i="22"/>
  <c r="T49" i="22" s="1"/>
  <c r="L17" i="22"/>
  <c r="L62" i="22" s="1"/>
  <c r="S15" i="22"/>
  <c r="S60" i="22" s="1"/>
  <c r="R10" i="22"/>
  <c r="R55" i="22" s="1"/>
  <c r="N4" i="22"/>
  <c r="Q6" i="22"/>
  <c r="Q51" i="22" s="1"/>
  <c r="V16" i="22"/>
  <c r="V61" i="22" s="1"/>
  <c r="R16" i="22"/>
  <c r="R61" i="22" s="1"/>
  <c r="P13" i="22"/>
  <c r="P58" i="22" s="1"/>
  <c r="K17" i="22"/>
  <c r="K62" i="22" s="1"/>
  <c r="O18" i="22"/>
  <c r="O63" i="22" s="1"/>
  <c r="M18" i="22"/>
  <c r="M63" i="22" s="1"/>
  <c r="M28" i="22"/>
  <c r="M73" i="22" s="1"/>
  <c r="AB17" i="22"/>
  <c r="AB62" i="22" s="1"/>
  <c r="Q30" i="22"/>
  <c r="Q75" i="22" s="1"/>
  <c r="R21" i="22"/>
  <c r="R66" i="22" s="1"/>
  <c r="AN17" i="22"/>
  <c r="AN62" i="22" s="1"/>
  <c r="AA27" i="22"/>
  <c r="AA72" i="22" s="1"/>
  <c r="N28" i="22"/>
  <c r="N73" i="22" s="1"/>
  <c r="AG16" i="22"/>
  <c r="AG61" i="22" s="1"/>
  <c r="AA16" i="22"/>
  <c r="AA61" i="22" s="1"/>
  <c r="N29" i="22"/>
  <c r="N74" i="22" s="1"/>
  <c r="R4" i="22"/>
  <c r="R49" i="22" s="1"/>
  <c r="R13" i="22"/>
  <c r="R58" i="22" s="1"/>
  <c r="U18" i="22"/>
  <c r="U63" i="22" s="1"/>
  <c r="Q18" i="22"/>
  <c r="Q63" i="22" s="1"/>
  <c r="AH16" i="22"/>
  <c r="AH61" i="22" s="1"/>
  <c r="AB16" i="22"/>
  <c r="AB61" i="22" s="1"/>
  <c r="AL14" i="22"/>
  <c r="AL59" i="22" s="1"/>
  <c r="V19" i="22"/>
  <c r="V64" i="22" s="1"/>
  <c r="R19" i="22"/>
  <c r="R64" i="22" s="1"/>
  <c r="E3" i="22"/>
  <c r="E48" i="22" s="1"/>
  <c r="AB5" i="22"/>
  <c r="AB50" i="22" s="1"/>
  <c r="AC4" i="22"/>
  <c r="AC49" i="22" s="1"/>
  <c r="I13" i="22"/>
  <c r="I58" i="22" s="1"/>
  <c r="AA14" i="22"/>
  <c r="AA59" i="22" s="1"/>
  <c r="V29" i="22"/>
  <c r="V74" i="22" s="1"/>
  <c r="R29" i="22"/>
  <c r="R74" i="22" s="1"/>
  <c r="AC18" i="22"/>
  <c r="AC63" i="22" s="1"/>
  <c r="I4" i="22"/>
  <c r="I49" i="22" s="1"/>
  <c r="AB29" i="22"/>
  <c r="AB74" i="22" s="1"/>
  <c r="N13" i="22"/>
  <c r="N49" i="22" s="1"/>
  <c r="T18" i="22"/>
  <c r="T63" i="22" s="1"/>
  <c r="P18" i="22"/>
  <c r="P63" i="22" s="1"/>
  <c r="O27" i="22"/>
  <c r="O72" i="22" s="1"/>
  <c r="M27" i="22"/>
  <c r="M72" i="22" s="1"/>
  <c r="AA17" i="22"/>
  <c r="AA62" i="22" s="1"/>
  <c r="AH13" i="22"/>
  <c r="AH58" i="22" s="1"/>
  <c r="AB13" i="22"/>
  <c r="AB58" i="22" s="1"/>
  <c r="V5" i="22"/>
  <c r="V50" i="22" s="1"/>
  <c r="R5" i="22"/>
  <c r="R50" i="22" s="1"/>
  <c r="AO19" i="22"/>
  <c r="AO64" i="22" s="1"/>
  <c r="W16" i="22"/>
  <c r="W61" i="22" s="1"/>
  <c r="S16" i="22"/>
  <c r="S61" i="22" s="1"/>
  <c r="AC7" i="22"/>
  <c r="AC52" i="22" s="1"/>
  <c r="AF14" i="22"/>
  <c r="AF59" i="22" s="1"/>
  <c r="X5" i="22"/>
  <c r="X50" i="22" s="1"/>
  <c r="AG13" i="22"/>
  <c r="AG58" i="22" s="1"/>
  <c r="AA13" i="22"/>
  <c r="AA58" i="22" s="1"/>
  <c r="D28" i="22"/>
  <c r="D73" i="22" s="1"/>
  <c r="F29" i="22"/>
  <c r="F74" i="22" s="1"/>
  <c r="AI28" i="22"/>
  <c r="AI73" i="22" s="1"/>
  <c r="AC28" i="22"/>
  <c r="AC73" i="22" s="1"/>
  <c r="M6" i="22"/>
  <c r="M51" i="22" s="1"/>
  <c r="R18" i="22"/>
  <c r="R63" i="22" s="1"/>
  <c r="Y14" i="22"/>
  <c r="Y59" i="22" s="1"/>
  <c r="AB27" i="22"/>
  <c r="AB72" i="22" s="1"/>
  <c r="M14" i="22"/>
  <c r="M50" i="22" s="1"/>
  <c r="S17" i="22"/>
  <c r="S62" i="22" s="1"/>
  <c r="Q19" i="22"/>
  <c r="Q64" i="22" s="1"/>
  <c r="AG19" i="22"/>
  <c r="AG64" i="22" s="1"/>
  <c r="AA19" i="22"/>
  <c r="AA64" i="22" s="1"/>
  <c r="U4" i="22"/>
  <c r="U49" i="22" s="1"/>
  <c r="J13" i="22"/>
  <c r="J58" i="22" s="1"/>
  <c r="AC14" i="22"/>
  <c r="AC59" i="22" s="1"/>
  <c r="V14" i="22"/>
  <c r="V59" i="22" s="1"/>
  <c r="R14" i="22"/>
  <c r="R59" i="22" s="1"/>
  <c r="N8" i="22"/>
  <c r="N53" i="22" s="1"/>
  <c r="S13" i="22"/>
  <c r="S58" i="22" s="1"/>
  <c r="M4" i="22"/>
  <c r="P17" i="22"/>
  <c r="P62" i="22" s="1"/>
  <c r="N14" i="22"/>
  <c r="N50" i="22" s="1"/>
  <c r="AB3" i="22"/>
  <c r="AB48" i="22" s="1"/>
  <c r="N27" i="22"/>
  <c r="N72" i="22" s="1"/>
  <c r="H4" i="22"/>
  <c r="H49" i="22" s="1"/>
  <c r="AP4" i="22"/>
  <c r="AP49" i="22" s="1"/>
  <c r="AB24" i="22"/>
  <c r="AB69" i="22" s="1"/>
  <c r="R17" i="22"/>
  <c r="R62" i="22" s="1"/>
  <c r="R27" i="22"/>
  <c r="R72" i="22" s="1"/>
  <c r="S27" i="22"/>
  <c r="S72" i="22" s="1"/>
  <c r="W19" i="22"/>
  <c r="W64" i="22" s="1"/>
  <c r="S19" i="22"/>
  <c r="S64" i="22" s="1"/>
  <c r="P20" i="22"/>
  <c r="P65" i="22" s="1"/>
  <c r="AN18" i="22"/>
  <c r="AN63" i="22" s="1"/>
  <c r="U27" i="22"/>
  <c r="U72" i="22" s="1"/>
  <c r="Q27" i="22"/>
  <c r="Q72" i="22" s="1"/>
  <c r="M21" i="22"/>
  <c r="M66" i="22" s="1"/>
  <c r="T16" i="22"/>
  <c r="T61" i="22" s="1"/>
  <c r="P16" i="22"/>
  <c r="P61" i="22" s="1"/>
  <c r="T14" i="22"/>
  <c r="T59" i="22" s="1"/>
  <c r="P14" i="22"/>
  <c r="P59" i="22" s="1"/>
  <c r="AG4" i="22"/>
  <c r="AG49" i="22" s="1"/>
  <c r="AA4" i="22"/>
  <c r="AA49" i="22" s="1"/>
  <c r="K14" i="22"/>
  <c r="K59" i="22" s="1"/>
  <c r="AB9" i="22"/>
  <c r="AB54" i="22" s="1"/>
  <c r="AM14" i="22"/>
  <c r="AM59" i="22" s="1"/>
  <c r="L13" i="22"/>
  <c r="L58" i="22" s="1"/>
  <c r="AC8" i="22"/>
  <c r="AC53" i="22" s="1"/>
  <c r="AA5" i="22"/>
  <c r="AA50" i="22" s="1"/>
  <c r="AJ18" i="22"/>
  <c r="AJ63" i="22" s="1"/>
  <c r="D11" i="22"/>
  <c r="D56" i="22" s="1"/>
  <c r="AH18" i="22"/>
  <c r="AH63" i="22" s="1"/>
  <c r="AB18" i="22"/>
  <c r="AB63" i="22" s="1"/>
  <c r="AE13" i="22"/>
  <c r="AE58" i="22" s="1"/>
  <c r="AI19" i="22"/>
  <c r="AI64" i="22" s="1"/>
  <c r="AC19" i="22"/>
  <c r="AC64" i="22" s="1"/>
  <c r="Q12" i="22"/>
  <c r="Q57" i="22" s="1"/>
  <c r="O16" i="22"/>
  <c r="O61" i="22" s="1"/>
  <c r="M16" i="22"/>
  <c r="M61" i="22" s="1"/>
  <c r="AA28" i="22"/>
  <c r="AA73" i="22" s="1"/>
  <c r="P27" i="22"/>
  <c r="P72" i="22" s="1"/>
  <c r="R28" i="22"/>
  <c r="R73" i="22" s="1"/>
  <c r="S28" i="22"/>
  <c r="S73" i="22" s="1"/>
  <c r="N16" i="22"/>
  <c r="N61" i="22" s="1"/>
  <c r="U14" i="22"/>
  <c r="U59" i="22" s="1"/>
  <c r="Q14" i="22"/>
  <c r="Q59" i="22" s="1"/>
  <c r="N19" i="22"/>
  <c r="N64" i="22" s="1"/>
  <c r="AI13" i="22"/>
  <c r="AI58" i="22" s="1"/>
  <c r="AC13" i="22"/>
  <c r="AC58" i="22" s="1"/>
  <c r="W14" i="22"/>
  <c r="W59" i="22" s="1"/>
  <c r="S14" i="22"/>
  <c r="S59" i="22" s="1"/>
  <c r="AH4" i="22"/>
  <c r="AH49" i="22" s="1"/>
  <c r="AB4" i="22"/>
  <c r="AB49" i="22" s="1"/>
  <c r="O5" i="22"/>
  <c r="O50" i="22" s="1"/>
  <c r="M5" i="22"/>
  <c r="W5" i="22"/>
  <c r="W50" i="22" s="1"/>
  <c r="S5" i="22"/>
  <c r="S50" i="22" s="1"/>
  <c r="N6" i="22"/>
  <c r="N51" i="22" s="1"/>
  <c r="AH28" i="22"/>
  <c r="AH73" i="22" s="1"/>
  <c r="AB28" i="22"/>
  <c r="AB73" i="22" s="1"/>
  <c r="S4" i="22"/>
  <c r="S49" i="22" s="1"/>
  <c r="N17" i="22"/>
  <c r="N62" i="22" s="1"/>
  <c r="AC16" i="22"/>
  <c r="AC61" i="22" s="1"/>
  <c r="P19" i="22"/>
  <c r="P64" i="22" s="1"/>
  <c r="AG18" i="22"/>
  <c r="AG63" i="22" s="1"/>
  <c r="AB12" i="22"/>
  <c r="AB57" i="22" s="1"/>
  <c r="AC27" i="22"/>
  <c r="AC72" i="22" s="1"/>
  <c r="Q29" i="22"/>
  <c r="Q74" i="22" s="1"/>
  <c r="S29" i="22"/>
  <c r="S74" i="22" s="1"/>
  <c r="AG5" i="22"/>
  <c r="AG50" i="22" s="1"/>
  <c r="U28" i="22"/>
  <c r="U73" i="22" s="1"/>
  <c r="E11" i="22"/>
  <c r="E56" i="22" s="1"/>
  <c r="AB8" i="22"/>
  <c r="AB53" i="22" s="1"/>
  <c r="AA22" i="22"/>
  <c r="AA67" i="22" s="1"/>
  <c r="AE19" i="22"/>
  <c r="AE64" i="22" s="1"/>
  <c r="D14" i="22"/>
  <c r="D59" i="22" s="1"/>
  <c r="AA11" i="22"/>
  <c r="AA56" i="22" s="1"/>
  <c r="AR4" i="22"/>
  <c r="AR49" i="22" s="1"/>
  <c r="AE14" i="22"/>
  <c r="AE59" i="22" s="1"/>
  <c r="R12" i="22"/>
  <c r="R57" i="22" s="1"/>
  <c r="P9" i="22"/>
  <c r="P54" i="22" s="1"/>
  <c r="L16" i="22"/>
  <c r="L61" i="22" s="1"/>
  <c r="D27" i="22"/>
  <c r="D72" i="22" s="1"/>
  <c r="W4" i="22"/>
  <c r="W49" i="22" s="1"/>
  <c r="N9" i="22"/>
  <c r="N54" i="22" s="1"/>
  <c r="I14" i="22"/>
  <c r="I59" i="22" s="1"/>
  <c r="AI16" i="22"/>
  <c r="AI61" i="22" s="1"/>
  <c r="T19" i="22"/>
  <c r="T64" i="22" s="1"/>
  <c r="D12" i="22"/>
  <c r="D57" i="22" s="1"/>
  <c r="D16" i="22"/>
  <c r="D61" i="22" s="1"/>
  <c r="Q3" i="22"/>
  <c r="Q48" i="22" s="1"/>
  <c r="E17" i="22"/>
  <c r="E62" i="22" s="1"/>
  <c r="K28" i="22"/>
  <c r="K73" i="22" s="1"/>
  <c r="G13" i="22"/>
  <c r="G58" i="22" s="1"/>
  <c r="AC6" i="22"/>
  <c r="AC51" i="22" s="1"/>
  <c r="O19" i="22"/>
  <c r="O64" i="22" s="1"/>
  <c r="AR13" i="22"/>
  <c r="AR58" i="22" s="1"/>
  <c r="R22" i="22"/>
  <c r="R67" i="22" s="1"/>
  <c r="AK28" i="22"/>
  <c r="AK73" i="22" s="1"/>
  <c r="AE17" i="22"/>
  <c r="AE62" i="22" s="1"/>
  <c r="AL16" i="22"/>
  <c r="AL61" i="22" s="1"/>
  <c r="AI29" i="22"/>
  <c r="AI74" i="22" s="1"/>
  <c r="N24" i="22"/>
  <c r="N69" i="22" s="1"/>
  <c r="AA21" i="22"/>
  <c r="AA66" i="22" s="1"/>
  <c r="U29" i="22"/>
  <c r="U74" i="22" s="1"/>
  <c r="O17" i="22"/>
  <c r="O62" i="22" s="1"/>
  <c r="K13" i="22"/>
  <c r="K58" i="22" s="1"/>
  <c r="U19" i="22"/>
  <c r="U64" i="22" s="1"/>
  <c r="AM13" i="22"/>
  <c r="AM58" i="22" s="1"/>
  <c r="M8" i="22"/>
  <c r="M53" i="22" s="1"/>
  <c r="AL13" i="22"/>
  <c r="AL58" i="22" s="1"/>
  <c r="AB7" i="22"/>
  <c r="AB52" i="22" s="1"/>
  <c r="AF4" i="22"/>
  <c r="AF49" i="22" s="1"/>
  <c r="D3" i="22"/>
  <c r="D48" i="22" s="1"/>
  <c r="AH14" i="22"/>
  <c r="AH59" i="22" s="1"/>
  <c r="AG17" i="22"/>
  <c r="AG62" i="22" s="1"/>
  <c r="AF13" i="22"/>
  <c r="AF58" i="22" s="1"/>
  <c r="AJ19" i="22"/>
  <c r="AJ64" i="22" s="1"/>
  <c r="L18" i="22"/>
  <c r="L63" i="22" s="1"/>
  <c r="I19" i="22"/>
  <c r="I64" i="22" s="1"/>
  <c r="AQ27" i="22"/>
  <c r="AQ72" i="22" s="1"/>
  <c r="W18" i="22"/>
  <c r="W63" i="22" s="1"/>
  <c r="AM4" i="22"/>
  <c r="AM49" i="22" s="1"/>
  <c r="AP17" i="22"/>
  <c r="AP62" i="22" s="1"/>
  <c r="AF28" i="22"/>
  <c r="AF73" i="22" s="1"/>
  <c r="AJ16" i="22"/>
  <c r="AJ61" i="22" s="1"/>
  <c r="Q8" i="22"/>
  <c r="Q53" i="22" s="1"/>
  <c r="Y16" i="22"/>
  <c r="Y61" i="22" s="1"/>
  <c r="AR29" i="22"/>
  <c r="AR74" i="22" s="1"/>
  <c r="U5" i="22"/>
  <c r="U50" i="22" s="1"/>
  <c r="AA3" i="22"/>
  <c r="AA48" i="22" s="1"/>
  <c r="AP27" i="22"/>
  <c r="AP72" i="22" s="1"/>
  <c r="K27" i="22"/>
  <c r="K72" i="22" s="1"/>
  <c r="W17" i="22"/>
  <c r="W62" i="22" s="1"/>
  <c r="V27" i="22"/>
  <c r="V72" i="22" s="1"/>
  <c r="P23" i="22"/>
  <c r="P68" i="22" s="1"/>
  <c r="D25" i="22"/>
  <c r="D70" i="22" s="1"/>
  <c r="AO17" i="22"/>
  <c r="AO62" i="22" s="1"/>
  <c r="AE4" i="22"/>
  <c r="AE49" i="22" s="1"/>
  <c r="N22" i="22"/>
  <c r="N67" i="22" s="1"/>
  <c r="F4" i="22"/>
  <c r="F49" i="22" s="1"/>
  <c r="E19" i="22"/>
  <c r="E64" i="22" s="1"/>
  <c r="F19" i="22"/>
  <c r="F64" i="22" s="1"/>
  <c r="C16" i="22"/>
  <c r="C61" i="22" s="1"/>
  <c r="N21" i="22"/>
  <c r="N66" i="22" s="1"/>
  <c r="D9" i="22"/>
  <c r="D54" i="22" s="1"/>
  <c r="J14" i="22"/>
  <c r="J59" i="22" s="1"/>
  <c r="AC12" i="22"/>
  <c r="AC57" i="22" s="1"/>
  <c r="AA9" i="22"/>
  <c r="AA54" i="22" s="1"/>
  <c r="C5" i="22"/>
  <c r="C50" i="22" s="1"/>
  <c r="C4" i="22"/>
  <c r="C49" i="22" s="1"/>
  <c r="V4" i="22"/>
  <c r="V49" i="22" s="1"/>
  <c r="AC3" i="22"/>
  <c r="AC48" i="22" s="1"/>
  <c r="V13" i="22"/>
  <c r="V58" i="22" s="1"/>
  <c r="AH19" i="22"/>
  <c r="AH64" i="22" s="1"/>
  <c r="E15" i="22"/>
  <c r="E60" i="22" s="1"/>
  <c r="E28" i="22"/>
  <c r="E73" i="22" s="1"/>
  <c r="F28" i="22"/>
  <c r="F73" i="22" s="1"/>
  <c r="X4" i="22"/>
  <c r="X49" i="22" s="1"/>
  <c r="L14" i="22"/>
  <c r="L59" i="22" s="1"/>
  <c r="P6" i="22"/>
  <c r="P51" i="22" s="1"/>
  <c r="AL4" i="22"/>
  <c r="AL49" i="22" s="1"/>
  <c r="J28" i="22"/>
  <c r="J73" i="22" s="1"/>
  <c r="S6" i="22"/>
  <c r="S51" i="22" s="1"/>
  <c r="M11" i="22"/>
  <c r="M56" i="22" s="1"/>
  <c r="AQ29" i="22"/>
  <c r="AQ74" i="22" s="1"/>
  <c r="U17" i="22"/>
  <c r="U62" i="22" s="1"/>
  <c r="H17" i="22"/>
  <c r="H62" i="22" s="1"/>
  <c r="Y5" i="22"/>
  <c r="Y50" i="22" s="1"/>
  <c r="AA24" i="22"/>
  <c r="AA69" i="22" s="1"/>
  <c r="E29" i="22"/>
  <c r="E74" i="22" s="1"/>
  <c r="J18" i="22"/>
  <c r="J63" i="22" s="1"/>
  <c r="L4" i="22"/>
  <c r="L49" i="22" s="1"/>
  <c r="E16" i="22"/>
  <c r="E61" i="22" s="1"/>
  <c r="AR19" i="22"/>
  <c r="AR64" i="22" s="1"/>
  <c r="AA7" i="22"/>
  <c r="AA52" i="22" s="1"/>
  <c r="N23" i="22"/>
  <c r="N68" i="22" s="1"/>
  <c r="AK16" i="22"/>
  <c r="AK61" i="22" s="1"/>
  <c r="Q20" i="22"/>
  <c r="Q65" i="22" s="1"/>
  <c r="AO18" i="22"/>
  <c r="AO63" i="22" s="1"/>
  <c r="AN19" i="22"/>
  <c r="AN64" i="22" s="1"/>
  <c r="AF19" i="22"/>
  <c r="AF64" i="22" s="1"/>
  <c r="I16" i="22"/>
  <c r="I61" i="22" s="1"/>
  <c r="E14" i="22"/>
  <c r="E59" i="22" s="1"/>
  <c r="F14" i="22"/>
  <c r="F59" i="22" s="1"/>
  <c r="H13" i="22"/>
  <c r="H58" i="22" s="1"/>
  <c r="R3" i="22"/>
  <c r="R48" i="22" s="1"/>
  <c r="X13" i="22"/>
  <c r="X58" i="22" s="1"/>
  <c r="P7" i="22"/>
  <c r="P52" i="22" s="1"/>
  <c r="S9" i="22"/>
  <c r="S54" i="22" s="1"/>
  <c r="AQ4" i="22"/>
  <c r="AQ49" i="22" s="1"/>
  <c r="T13" i="22"/>
  <c r="T58" i="22" s="1"/>
  <c r="N10" i="22"/>
  <c r="N55" i="22" s="1"/>
  <c r="K4" i="22"/>
  <c r="K49" i="22" s="1"/>
  <c r="C14" i="22"/>
  <c r="C59" i="22" s="1"/>
  <c r="AC26" i="22"/>
  <c r="AC71" i="22" s="1"/>
  <c r="O28" i="22"/>
  <c r="O73" i="22" s="1"/>
  <c r="F5" i="22"/>
  <c r="F50" i="22" s="1"/>
  <c r="AN14" i="22"/>
  <c r="AN59" i="22" s="1"/>
  <c r="AH17" i="22"/>
  <c r="AH62" i="22" s="1"/>
  <c r="D6" i="22"/>
  <c r="D51" i="22" s="1"/>
  <c r="D21" i="22"/>
  <c r="D66" i="22" s="1"/>
  <c r="AC9" i="22"/>
  <c r="AC54" i="22" s="1"/>
  <c r="AN27" i="22"/>
  <c r="AN72" i="22" s="1"/>
  <c r="AK13" i="22"/>
  <c r="AK58" i="22" s="1"/>
  <c r="C18" i="22"/>
  <c r="C63" i="22" s="1"/>
  <c r="AP14" i="22"/>
  <c r="AP59" i="22" s="1"/>
  <c r="AD19" i="22"/>
  <c r="AD64" i="22" s="1"/>
  <c r="Z28" i="22"/>
  <c r="Z73" i="22" s="1"/>
  <c r="M7" i="22"/>
  <c r="M52" i="22" s="1"/>
  <c r="C27" i="22"/>
  <c r="C72" i="22" s="1"/>
  <c r="S23" i="22"/>
  <c r="S68" i="22" s="1"/>
  <c r="AC10" i="22"/>
  <c r="AC55" i="22" s="1"/>
  <c r="X27" i="22"/>
  <c r="X72" i="22" s="1"/>
  <c r="AK5" i="22"/>
  <c r="AK50" i="22" s="1"/>
  <c r="S7" i="22"/>
  <c r="S52" i="22" s="1"/>
  <c r="Q11" i="22"/>
  <c r="Q56" i="22" s="1"/>
  <c r="AM18" i="22"/>
  <c r="AM63" i="22" s="1"/>
  <c r="S10" i="22"/>
  <c r="S55" i="22" s="1"/>
  <c r="AH5" i="22"/>
  <c r="AH50" i="22" s="1"/>
  <c r="G4" i="22"/>
  <c r="G49" i="22" s="1"/>
  <c r="M12" i="22"/>
  <c r="M57" i="22" s="1"/>
  <c r="AI4" i="22"/>
  <c r="AI49" i="22" s="1"/>
  <c r="K16" i="22"/>
  <c r="K61" i="22" s="1"/>
  <c r="AB11" i="22"/>
  <c r="AB56" i="22" s="1"/>
  <c r="D7" i="22"/>
  <c r="D52" i="22" s="1"/>
  <c r="AD5" i="22"/>
  <c r="AD50" i="22" s="1"/>
  <c r="AG14" i="22"/>
  <c r="AG59" i="22" s="1"/>
  <c r="AF17" i="22"/>
  <c r="AF62" i="22" s="1"/>
  <c r="AI18" i="22"/>
  <c r="AI63" i="22" s="1"/>
  <c r="AJ5" i="22"/>
  <c r="AJ50" i="22" s="1"/>
  <c r="U13" i="22"/>
  <c r="U58" i="22" s="1"/>
  <c r="AB21" i="22"/>
  <c r="AB66" i="22" s="1"/>
  <c r="J29" i="22"/>
  <c r="J74" i="22" s="1"/>
  <c r="AJ13" i="22"/>
  <c r="AJ58" i="22" s="1"/>
  <c r="AP29" i="22"/>
  <c r="AP74" i="22" s="1"/>
  <c r="AN28" i="22"/>
  <c r="AN73" i="22" s="1"/>
  <c r="X16" i="22"/>
  <c r="X61" i="22" s="1"/>
  <c r="J5" i="22"/>
  <c r="J50" i="22" s="1"/>
  <c r="Q25" i="22"/>
  <c r="Q70" i="22" s="1"/>
  <c r="AH29" i="22"/>
  <c r="AH74" i="22" s="1"/>
  <c r="J17" i="22"/>
  <c r="J62" i="22" s="1"/>
  <c r="E22" i="22"/>
  <c r="E67" i="22" s="1"/>
  <c r="V28" i="22"/>
  <c r="V73" i="22" s="1"/>
  <c r="O29" i="22"/>
  <c r="O74" i="22" s="1"/>
  <c r="AB10" i="22"/>
  <c r="AB55" i="22" s="1"/>
  <c r="K18" i="22"/>
  <c r="K63" i="22" s="1"/>
  <c r="Y27" i="22"/>
  <c r="Y72" i="22" s="1"/>
  <c r="AA8" i="22"/>
  <c r="AA53" i="22" s="1"/>
  <c r="D13" i="22"/>
  <c r="D58" i="22" s="1"/>
  <c r="D19" i="22"/>
  <c r="D64" i="22" s="1"/>
  <c r="Z14" i="22"/>
  <c r="Z59" i="22" s="1"/>
  <c r="T5" i="22"/>
  <c r="T50" i="22" s="1"/>
  <c r="Z5" i="22"/>
  <c r="Z50" i="22" s="1"/>
  <c r="P10" i="22"/>
  <c r="P55" i="22" s="1"/>
  <c r="R26" i="22"/>
  <c r="R71" i="22" s="1"/>
  <c r="P12" i="22"/>
  <c r="P57" i="22" s="1"/>
  <c r="E27" i="22"/>
  <c r="E72" i="22" s="1"/>
  <c r="F27" i="22"/>
  <c r="F72" i="22" s="1"/>
  <c r="V18" i="22"/>
  <c r="V63" i="22" s="1"/>
  <c r="N3" i="22"/>
  <c r="N48" i="22" s="1"/>
  <c r="AD14" i="22"/>
  <c r="AD59" i="22" s="1"/>
  <c r="AJ29" i="22"/>
  <c r="AJ74" i="22" s="1"/>
  <c r="AO14" i="22"/>
  <c r="AO59" i="22" s="1"/>
  <c r="AB25" i="22"/>
  <c r="AB70" i="22" s="1"/>
  <c r="AK29" i="22"/>
  <c r="AK74" i="22" s="1"/>
  <c r="AR28" i="22"/>
  <c r="AR73" i="22" s="1"/>
  <c r="S8" i="22"/>
  <c r="S53" i="22" s="1"/>
  <c r="Z19" i="22"/>
  <c r="Z64" i="22" s="1"/>
  <c r="AH27" i="22"/>
  <c r="AH72" i="22" s="1"/>
  <c r="D29" i="22"/>
  <c r="D74" i="22" s="1"/>
  <c r="Z16" i="22"/>
  <c r="Z61" i="22" s="1"/>
  <c r="AI27" i="22"/>
  <c r="AI72" i="22" s="1"/>
  <c r="AN5" i="22"/>
  <c r="AN50" i="22" s="1"/>
  <c r="AC22" i="22"/>
  <c r="AC67" i="22" s="1"/>
  <c r="AA6" i="22"/>
  <c r="AA51" i="22" s="1"/>
  <c r="G19" i="22"/>
  <c r="G64" i="22" s="1"/>
  <c r="Y29" i="22"/>
  <c r="Y74" i="22" s="1"/>
  <c r="X29" i="22"/>
  <c r="X74" i="22" s="1"/>
  <c r="E18" i="22"/>
  <c r="E63" i="22" s="1"/>
  <c r="F18" i="22"/>
  <c r="F63" i="22" s="1"/>
  <c r="AI14" i="22"/>
  <c r="AI59" i="22" s="1"/>
  <c r="W13" i="22"/>
  <c r="W58" i="22" s="1"/>
  <c r="AO5" i="22"/>
  <c r="AO50" i="22" s="1"/>
  <c r="O4" i="22"/>
  <c r="O49" i="22" s="1"/>
  <c r="T17" i="22"/>
  <c r="T62" i="22" s="1"/>
  <c r="R15" i="22"/>
  <c r="R60" i="22" s="1"/>
  <c r="AB26" i="22"/>
  <c r="AB71" i="22" s="1"/>
  <c r="D8" i="22"/>
  <c r="D53" i="22" s="1"/>
  <c r="AD16" i="22"/>
  <c r="AD61" i="22" s="1"/>
  <c r="Z29" i="22"/>
  <c r="Z74" i="22" s="1"/>
  <c r="AA15" i="22"/>
  <c r="AA60" i="22" s="1"/>
  <c r="AA25" i="22"/>
  <c r="AA70" i="22" s="1"/>
  <c r="F13" i="22"/>
  <c r="F58" i="22" s="1"/>
  <c r="AC15" i="22"/>
  <c r="AC60" i="22" s="1"/>
  <c r="AQ17" i="22"/>
  <c r="AQ62" i="22" s="1"/>
  <c r="N25" i="22"/>
  <c r="N70" i="22" s="1"/>
  <c r="D10" i="22"/>
  <c r="D55" i="22" s="1"/>
  <c r="S11" i="22"/>
  <c r="S56" i="22" s="1"/>
  <c r="AR16" i="22"/>
  <c r="AR61" i="22" s="1"/>
  <c r="V17" i="22"/>
  <c r="V62" i="22" s="1"/>
  <c r="C28" i="22"/>
  <c r="C73" i="22" s="1"/>
  <c r="AQ14" i="22"/>
  <c r="AQ59" i="22" s="1"/>
  <c r="M49" i="22"/>
  <c r="AK19" i="22"/>
  <c r="AK64" i="22" s="1"/>
  <c r="C3" i="8"/>
  <c r="C10" i="8"/>
  <c r="C18" i="8"/>
  <c r="C19" i="8"/>
  <c r="C20" i="8"/>
  <c r="C26" i="8"/>
  <c r="C2" i="2" l="1" a="1"/>
  <c r="C2" i="2" s="1"/>
  <c r="Y3" i="2" a="1"/>
  <c r="Y3" i="2" s="1"/>
  <c r="H5" i="2" a="1"/>
  <c r="H5" i="2" s="1"/>
  <c r="Z6" i="2" a="1"/>
  <c r="Z6" i="2" s="1"/>
  <c r="I8" i="2" a="1"/>
  <c r="I8" i="2" s="1"/>
  <c r="AB9" i="2" a="1"/>
  <c r="AB9" i="2" s="1"/>
  <c r="O11" i="2" a="1"/>
  <c r="O11" i="2" s="1"/>
  <c r="AD12" i="2" a="1"/>
  <c r="AD12" i="2" s="1"/>
  <c r="J14" i="2" a="1"/>
  <c r="J14" i="2" s="1"/>
  <c r="R2" i="2" a="1"/>
  <c r="R2" i="2" s="1"/>
  <c r="F4" i="2" a="1"/>
  <c r="F4" i="2" s="1"/>
  <c r="AE5" i="2" a="1"/>
  <c r="AE5" i="2" s="1"/>
  <c r="O7" i="2" a="1"/>
  <c r="O7" i="2" s="1"/>
  <c r="C9" i="2" a="1"/>
  <c r="C9" i="2" s="1"/>
  <c r="AF10" i="2" a="1"/>
  <c r="AF10" i="2" s="1"/>
  <c r="M12" i="2" a="1"/>
  <c r="M12" i="2" s="1"/>
  <c r="AH13" i="2" a="1"/>
  <c r="AH13" i="2" s="1"/>
  <c r="H15" i="2" a="1"/>
  <c r="H15" i="2" s="1"/>
  <c r="D3" i="2" a="1"/>
  <c r="D3" i="2" s="1"/>
  <c r="AC4" i="2" a="1"/>
  <c r="AC4" i="2" s="1"/>
  <c r="M6" i="2" a="1"/>
  <c r="M6" i="2" s="1"/>
  <c r="AL7" i="2" a="1"/>
  <c r="AL7" i="2" s="1"/>
  <c r="W9" i="2" a="1"/>
  <c r="W9" i="2" s="1"/>
  <c r="D11" i="2" a="1"/>
  <c r="D11" i="2" s="1"/>
  <c r="AL12" i="2" a="1"/>
  <c r="AL12" i="2" s="1"/>
  <c r="AN2" i="2" a="1"/>
  <c r="AN2" i="2" s="1"/>
  <c r="W4" i="2" a="1"/>
  <c r="W4" i="2" s="1"/>
  <c r="G6" i="2" a="1"/>
  <c r="G6" i="2" s="1"/>
  <c r="X7" i="2" a="1"/>
  <c r="X7" i="2" s="1"/>
  <c r="D9" i="2" a="1"/>
  <c r="D9" i="2" s="1"/>
  <c r="U10" i="2" a="1"/>
  <c r="U10" i="2" s="1"/>
  <c r="N12" i="2" a="1"/>
  <c r="N12" i="2" s="1"/>
  <c r="AJ13" i="2" a="1"/>
  <c r="AJ13" i="2" s="1"/>
  <c r="M3" i="2" a="1"/>
  <c r="M3" i="2" s="1"/>
  <c r="AL4" i="2" a="1"/>
  <c r="AL4" i="2" s="1"/>
  <c r="V6" i="2" a="1"/>
  <c r="V6" i="2" s="1"/>
  <c r="E8" i="2" a="1"/>
  <c r="E8" i="2" s="1"/>
  <c r="AF9" i="2" a="1"/>
  <c r="AF9" i="2" s="1"/>
  <c r="AO10" i="2" a="1"/>
  <c r="AO10" i="2" s="1"/>
  <c r="U12" i="2" a="1"/>
  <c r="U12" i="2" s="1"/>
  <c r="N14" i="2" a="1"/>
  <c r="N14" i="2" s="1"/>
  <c r="W15" i="2" a="1"/>
  <c r="W15" i="2" s="1"/>
  <c r="V3" i="2" a="1"/>
  <c r="V3" i="2" s="1"/>
  <c r="F5" i="2" a="1"/>
  <c r="F5" i="2" s="1"/>
  <c r="W6" i="2" a="1"/>
  <c r="W6" i="2" s="1"/>
  <c r="F8" i="2" a="1"/>
  <c r="F8" i="2" s="1"/>
  <c r="Z9" i="2" a="1"/>
  <c r="Z9" i="2" s="1"/>
  <c r="S11" i="2" a="1"/>
  <c r="S11" i="2" s="1"/>
  <c r="AN12" i="2" a="1"/>
  <c r="AN12" i="2" s="1"/>
  <c r="O2" i="2" a="1"/>
  <c r="O2" i="2" s="1"/>
  <c r="AD3" i="2" a="1"/>
  <c r="AD3" i="2" s="1"/>
  <c r="N5" i="2" a="1"/>
  <c r="N5" i="2" s="1"/>
  <c r="AM6" i="2" a="1"/>
  <c r="AM6" i="2" s="1"/>
  <c r="U8" i="2" a="1"/>
  <c r="U8" i="2" s="1"/>
  <c r="AH9" i="2" a="1"/>
  <c r="AH9" i="2" s="1"/>
  <c r="G11" i="2" a="1"/>
  <c r="G11" i="2" s="1"/>
  <c r="AB12" i="2" a="1"/>
  <c r="AB12" i="2" s="1"/>
  <c r="I2" i="2" a="1"/>
  <c r="I2" i="2" s="1"/>
  <c r="AE3" i="2" a="1"/>
  <c r="AE3" i="2" s="1"/>
  <c r="O5" i="2" a="1"/>
  <c r="O5" i="2" s="1"/>
  <c r="AF6" i="2" a="1"/>
  <c r="AF6" i="2" s="1"/>
  <c r="N8" i="2" a="1"/>
  <c r="N8" i="2" s="1"/>
  <c r="F10" i="2" a="1"/>
  <c r="F10" i="2" s="1"/>
  <c r="U11" i="2" a="1"/>
  <c r="U11" i="2" s="1"/>
  <c r="G13" i="2" a="1"/>
  <c r="G13" i="2" s="1"/>
  <c r="AC14" i="2" a="1"/>
  <c r="AC14" i="2" s="1"/>
  <c r="AO15" i="2" a="1"/>
  <c r="AO15" i="2" s="1"/>
  <c r="Z17" i="2" a="1"/>
  <c r="Z17" i="2" s="1"/>
  <c r="AL18" i="2" a="1"/>
  <c r="AL18" i="2" s="1"/>
  <c r="R20" i="2" a="1"/>
  <c r="R20" i="2" s="1"/>
  <c r="C22" i="2" a="1"/>
  <c r="C22" i="2" s="1"/>
  <c r="F23" i="2" a="1"/>
  <c r="F23" i="2" s="1"/>
  <c r="Y24" i="2" a="1"/>
  <c r="Y24" i="2" s="1"/>
  <c r="G26" i="2" a="1"/>
  <c r="G26" i="2" s="1"/>
  <c r="AN14" i="2" a="1"/>
  <c r="AN14" i="2" s="1"/>
  <c r="Z16" i="2" a="1"/>
  <c r="Z16" i="2" s="1"/>
  <c r="I18" i="2" a="1"/>
  <c r="I18" i="2" s="1"/>
  <c r="AI19" i="2" a="1"/>
  <c r="AI19" i="2" s="1"/>
  <c r="O21" i="2" a="1"/>
  <c r="O21" i="2" s="1"/>
  <c r="T23" i="2" a="1"/>
  <c r="T23" i="2" s="1"/>
  <c r="AP24" i="2" a="1"/>
  <c r="AP24" i="2" s="1"/>
  <c r="X26" i="2" a="1"/>
  <c r="X26" i="2" s="1"/>
  <c r="AB13" i="2" a="1"/>
  <c r="AB13" i="2" s="1"/>
  <c r="AA16" i="2" a="1"/>
  <c r="AA16" i="2" s="1"/>
  <c r="O18" i="2" a="1"/>
  <c r="O18" i="2" s="1"/>
  <c r="J2" i="2" a="1"/>
  <c r="J2" i="2" s="1"/>
  <c r="AF3" i="2" a="1"/>
  <c r="AF3" i="2" s="1"/>
  <c r="P5" i="2" a="1"/>
  <c r="P5" i="2" s="1"/>
  <c r="AG6" i="2" a="1"/>
  <c r="AG6" i="2" s="1"/>
  <c r="O8" i="2" a="1"/>
  <c r="O8" i="2" s="1"/>
  <c r="AP9" i="2" a="1"/>
  <c r="AP9" i="2" s="1"/>
  <c r="V11" i="2" a="1"/>
  <c r="V11" i="2" s="1"/>
  <c r="AQ12" i="2" a="1"/>
  <c r="AQ12" i="2" s="1"/>
  <c r="Q14" i="2" a="1"/>
  <c r="Q14" i="2" s="1"/>
  <c r="X2" i="2" a="1"/>
  <c r="X2" i="2" s="1"/>
  <c r="N4" i="2" a="1"/>
  <c r="N4" i="2" s="1"/>
  <c r="AM5" i="2" a="1"/>
  <c r="AM5" i="2" s="1"/>
  <c r="V7" i="2" a="1"/>
  <c r="V7" i="2" s="1"/>
  <c r="I9" i="2" a="1"/>
  <c r="I9" i="2" s="1"/>
  <c r="AL10" i="2" a="1"/>
  <c r="AL10" i="2" s="1"/>
  <c r="R12" i="2" a="1"/>
  <c r="R12" i="2" s="1"/>
  <c r="F14" i="2" a="1"/>
  <c r="F14" i="2" s="1"/>
  <c r="N15" i="2" a="1"/>
  <c r="N15" i="2" s="1"/>
  <c r="S3" i="2" a="1"/>
  <c r="S3" i="2" s="1"/>
  <c r="AJ4" i="2" a="1"/>
  <c r="AJ4" i="2" s="1"/>
  <c r="T6" i="2" a="1"/>
  <c r="T6" i="2" s="1"/>
  <c r="D8" i="2" a="1"/>
  <c r="D8" i="2" s="1"/>
  <c r="AD9" i="2" a="1"/>
  <c r="AD9" i="2" s="1"/>
  <c r="W11" i="2" a="1"/>
  <c r="W11" i="2" s="1"/>
  <c r="D13" i="2" a="1"/>
  <c r="D13" i="2" s="1"/>
  <c r="E3" i="2" a="1"/>
  <c r="E3" i="2" s="1"/>
  <c r="AD4" i="2" a="1"/>
  <c r="AD4" i="2" s="1"/>
  <c r="N6" i="2" a="1"/>
  <c r="N6" i="2" s="1"/>
  <c r="AE7" i="2" a="1"/>
  <c r="AE7" i="2" s="1"/>
  <c r="K9" i="2" a="1"/>
  <c r="K9" i="2" s="1"/>
  <c r="AA10" i="2" a="1"/>
  <c r="AA10" i="2" s="1"/>
  <c r="T12" i="2" a="1"/>
  <c r="T12" i="2" s="1"/>
  <c r="AO13" i="2" a="1"/>
  <c r="AO13" i="2" s="1"/>
  <c r="U3" i="2" a="1"/>
  <c r="U3" i="2" s="1"/>
  <c r="E5" i="2" a="1"/>
  <c r="E5" i="2" s="1"/>
  <c r="AD6" i="2" a="1"/>
  <c r="AD6" i="2" s="1"/>
  <c r="S8" i="2" a="1"/>
  <c r="S8" i="2" s="1"/>
  <c r="AL9" i="2" a="1"/>
  <c r="AL9" i="2" s="1"/>
  <c r="E11" i="2" a="1"/>
  <c r="E11" i="2" s="1"/>
  <c r="AA12" i="2" a="1"/>
  <c r="AA12" i="2" s="1"/>
  <c r="T14" i="2" a="1"/>
  <c r="T14" i="2" s="1"/>
  <c r="H2" i="2" a="1"/>
  <c r="H2" i="2" s="1"/>
  <c r="AC3" i="2" a="1"/>
  <c r="AC3" i="2" s="1"/>
  <c r="M5" i="2" a="1"/>
  <c r="M5" i="2" s="1"/>
  <c r="AL6" i="2" a="1"/>
  <c r="AL6" i="2" s="1"/>
  <c r="M8" i="2" a="1"/>
  <c r="M8" i="2" s="1"/>
  <c r="AG9" i="2" a="1"/>
  <c r="AG9" i="2" s="1"/>
  <c r="Y11" i="2" a="1"/>
  <c r="Y11" i="2" s="1"/>
  <c r="F13" i="2" a="1"/>
  <c r="F13" i="2" s="1"/>
  <c r="V2" i="2" a="1"/>
  <c r="V2" i="2" s="1"/>
  <c r="AK3" i="2" a="1"/>
  <c r="AK3" i="2" s="1"/>
  <c r="U5" i="2" a="1"/>
  <c r="U5" i="2" s="1"/>
  <c r="E7" i="2" a="1"/>
  <c r="E7" i="2" s="1"/>
  <c r="AA8" i="2" a="1"/>
  <c r="AA8" i="2" s="1"/>
  <c r="AN9" i="2" a="1"/>
  <c r="AN9" i="2" s="1"/>
  <c r="T11" i="2" a="1"/>
  <c r="T11" i="2" s="1"/>
  <c r="AI12" i="2" a="1"/>
  <c r="AI12" i="2" s="1"/>
  <c r="P2" i="2" a="1"/>
  <c r="P2" i="2" s="1"/>
  <c r="AL3" i="2" a="1"/>
  <c r="AL3" i="2" s="1"/>
  <c r="V5" i="2" a="1"/>
  <c r="V5" i="2" s="1"/>
  <c r="F7" i="2" a="1"/>
  <c r="F7" i="2" s="1"/>
  <c r="AB8" i="2" a="1"/>
  <c r="AB8" i="2" s="1"/>
  <c r="R10" i="2" a="1"/>
  <c r="R10" i="2" s="1"/>
  <c r="Z11" i="2" a="1"/>
  <c r="Z11" i="2" s="1"/>
  <c r="N13" i="2" a="1"/>
  <c r="N13" i="2" s="1"/>
  <c r="AI14" i="2" a="1"/>
  <c r="AI14" i="2" s="1"/>
  <c r="F16" i="2" a="1"/>
  <c r="F16" i="2" s="1"/>
  <c r="AE17" i="2" a="1"/>
  <c r="AE17" i="2" s="1"/>
  <c r="C19" i="2" a="1"/>
  <c r="C19" i="2" s="1"/>
  <c r="X20" i="2" a="1"/>
  <c r="X20" i="2" s="1"/>
  <c r="I22" i="2" a="1"/>
  <c r="I22" i="2" s="1"/>
  <c r="M23" i="2" a="1"/>
  <c r="M23" i="2" s="1"/>
  <c r="AG24" i="2" a="1"/>
  <c r="AG24" i="2" s="1"/>
  <c r="O26" i="2" a="1"/>
  <c r="O26" i="2" s="1"/>
  <c r="K15" i="2" a="1"/>
  <c r="K15" i="2" s="1"/>
  <c r="AG16" i="2" a="1"/>
  <c r="AG16" i="2" s="1"/>
  <c r="N18" i="2" a="1"/>
  <c r="N18" i="2" s="1"/>
  <c r="F20" i="2" a="1"/>
  <c r="F20" i="2" s="1"/>
  <c r="V21" i="2" a="1"/>
  <c r="V21" i="2" s="1"/>
  <c r="AA23" i="2" a="1"/>
  <c r="AA23" i="2" s="1"/>
  <c r="I25" i="2" a="1"/>
  <c r="I25" i="2" s="1"/>
  <c r="AF26" i="2" a="1"/>
  <c r="AF26" i="2" s="1"/>
  <c r="AQ14" i="2" a="1"/>
  <c r="AQ14" i="2" s="1"/>
  <c r="Q2" i="2" a="1"/>
  <c r="Q2" i="2" s="1"/>
  <c r="AM3" i="2" a="1"/>
  <c r="AM3" i="2" s="1"/>
  <c r="W5" i="2" a="1"/>
  <c r="W5" i="2" s="1"/>
  <c r="AN6" i="2" a="1"/>
  <c r="AN6" i="2" s="1"/>
  <c r="V8" i="2" a="1"/>
  <c r="V8" i="2" s="1"/>
  <c r="G10" i="2" a="1"/>
  <c r="G10" i="2" s="1"/>
  <c r="AA11" i="2" a="1"/>
  <c r="AA11" i="2" s="1"/>
  <c r="O13" i="2" a="1"/>
  <c r="O13" i="2" s="1"/>
  <c r="W14" i="2" a="1"/>
  <c r="W14" i="2" s="1"/>
  <c r="AL2" i="2" a="1"/>
  <c r="AL2" i="2" s="1"/>
  <c r="U4" i="2" a="1"/>
  <c r="U4" i="2" s="1"/>
  <c r="E6" i="2" a="1"/>
  <c r="E6" i="2" s="1"/>
  <c r="AD7" i="2" a="1"/>
  <c r="AD7" i="2" s="1"/>
  <c r="O9" i="2" a="1"/>
  <c r="O9" i="2" s="1"/>
  <c r="C11" i="2" a="1"/>
  <c r="C11" i="2" s="1"/>
  <c r="Y12" i="2" a="1"/>
  <c r="Y12" i="2" s="1"/>
  <c r="K14" i="2" a="1"/>
  <c r="K14" i="2" s="1"/>
  <c r="AA15" i="2" a="1"/>
  <c r="AA15" i="2" s="1"/>
  <c r="Z3" i="2" a="1"/>
  <c r="Z3" i="2" s="1"/>
  <c r="C5" i="2" a="1"/>
  <c r="C5" i="2" s="1"/>
  <c r="AB6" i="2" a="1"/>
  <c r="AB6" i="2" s="1"/>
  <c r="K8" i="2" a="1"/>
  <c r="K8" i="2" s="1"/>
  <c r="C10" i="2" a="1"/>
  <c r="C10" i="2" s="1"/>
  <c r="AC11" i="2" a="1"/>
  <c r="AC11" i="2" s="1"/>
  <c r="I13" i="2" a="1"/>
  <c r="I13" i="2" s="1"/>
  <c r="L3" i="2" a="1"/>
  <c r="L3" i="2" s="1"/>
  <c r="AK4" i="2" a="1"/>
  <c r="AK4" i="2" s="1"/>
  <c r="U6" i="2" a="1"/>
  <c r="U6" i="2" s="1"/>
  <c r="AM7" i="2" a="1"/>
  <c r="AM7" i="2" s="1"/>
  <c r="Q9" i="2" a="1"/>
  <c r="Q9" i="2" s="1"/>
  <c r="AN10" i="2" a="1"/>
  <c r="AN10" i="2" s="1"/>
  <c r="Z12" i="2" a="1"/>
  <c r="Z12" i="2" s="1"/>
  <c r="G14" i="2" a="1"/>
  <c r="G14" i="2" s="1"/>
  <c r="AB3" i="2" a="1"/>
  <c r="AB3" i="2" s="1"/>
  <c r="L5" i="2" a="1"/>
  <c r="L5" i="2" s="1"/>
  <c r="AK6" i="2" a="1"/>
  <c r="AK6" i="2" s="1"/>
  <c r="Y8" i="2" a="1"/>
  <c r="Y8" i="2" s="1"/>
  <c r="D10" i="2" a="1"/>
  <c r="D10" i="2" s="1"/>
  <c r="L11" i="2" a="1"/>
  <c r="L11" i="2" s="1"/>
  <c r="E13" i="2" a="1"/>
  <c r="E13" i="2" s="1"/>
  <c r="AA14" i="2" a="1"/>
  <c r="AA14" i="2" s="1"/>
  <c r="N2" i="2" a="1"/>
  <c r="N2" i="2" s="1"/>
  <c r="AJ3" i="2" a="1"/>
  <c r="AJ3" i="2" s="1"/>
  <c r="T5" i="2" a="1"/>
  <c r="T5" i="2" s="1"/>
  <c r="D7" i="2" a="1"/>
  <c r="D7" i="2" s="1"/>
  <c r="T8" i="2" a="1"/>
  <c r="T8" i="2" s="1"/>
  <c r="AM9" i="2" a="1"/>
  <c r="AM9" i="2" s="1"/>
  <c r="AF11" i="2" a="1"/>
  <c r="AF11" i="2" s="1"/>
  <c r="L13" i="2" a="1"/>
  <c r="L13" i="2" s="1"/>
  <c r="AC2" i="2" a="1"/>
  <c r="AC2" i="2" s="1"/>
  <c r="C4" i="2" a="1"/>
  <c r="C4" i="2" s="1"/>
  <c r="AB5" i="2" a="1"/>
  <c r="AB5" i="2" s="1"/>
  <c r="L7" i="2" a="1"/>
  <c r="L7" i="2" s="1"/>
  <c r="AH8" i="2" a="1"/>
  <c r="AH8" i="2" s="1"/>
  <c r="E10" i="2" a="1"/>
  <c r="E10" i="2" s="1"/>
  <c r="AG11" i="2" a="1"/>
  <c r="AG11" i="2" s="1"/>
  <c r="AO12" i="2" a="1"/>
  <c r="AO12" i="2" s="1"/>
  <c r="AD2" i="2" a="1"/>
  <c r="AD2" i="2" s="1"/>
  <c r="D4" i="2" a="1"/>
  <c r="D4" i="2" s="1"/>
  <c r="AC5" i="2" a="1"/>
  <c r="AC5" i="2" s="1"/>
  <c r="M7" i="2" a="1"/>
  <c r="M7" i="2" s="1"/>
  <c r="AI8" i="2" a="1"/>
  <c r="AI8" i="2" s="1"/>
  <c r="X10" i="2" a="1"/>
  <c r="X10" i="2" s="1"/>
  <c r="AM11" i="2" a="1"/>
  <c r="AM11" i="2" s="1"/>
  <c r="S13" i="2" a="1"/>
  <c r="S13" i="2" s="1"/>
  <c r="AO14" i="2" a="1"/>
  <c r="AO14" i="2" s="1"/>
  <c r="S16" i="2" a="1"/>
  <c r="S16" i="2" s="1"/>
  <c r="AL17" i="2" a="1"/>
  <c r="AL17" i="2" s="1"/>
  <c r="O19" i="2" a="1"/>
  <c r="O19" i="2" s="1"/>
  <c r="AE20" i="2" a="1"/>
  <c r="AE20" i="2" s="1"/>
  <c r="N22" i="2" a="1"/>
  <c r="N22" i="2" s="1"/>
  <c r="S23" i="2" a="1"/>
  <c r="S23" i="2" s="1"/>
  <c r="AO24" i="2" a="1"/>
  <c r="AO24" i="2" s="1"/>
  <c r="W26" i="2" a="1"/>
  <c r="W26" i="2" s="1"/>
  <c r="T15" i="2" a="1"/>
  <c r="T15" i="2" s="1"/>
  <c r="AM16" i="2" a="1"/>
  <c r="AM16" i="2" s="1"/>
  <c r="Z18" i="2" a="1"/>
  <c r="Z18" i="2" s="1"/>
  <c r="S20" i="2" a="1"/>
  <c r="S20" i="2" s="1"/>
  <c r="AA21" i="2" a="1"/>
  <c r="AA21" i="2" s="1"/>
  <c r="AI23" i="2" a="1"/>
  <c r="AI23" i="2" s="1"/>
  <c r="Q25" i="2" a="1"/>
  <c r="Q25" i="2" s="1"/>
  <c r="AN26" i="2" a="1"/>
  <c r="AN26" i="2" s="1"/>
  <c r="W2" i="2" a="1"/>
  <c r="W2" i="2" s="1"/>
  <c r="E4" i="2" a="1"/>
  <c r="E4" i="2" s="1"/>
  <c r="AD5" i="2" a="1"/>
  <c r="AD5" i="2" s="1"/>
  <c r="G7" i="2" a="1"/>
  <c r="G7" i="2" s="1"/>
  <c r="AC8" i="2" a="1"/>
  <c r="AC8" i="2" s="1"/>
  <c r="L10" i="2" a="1"/>
  <c r="L10" i="2" s="1"/>
  <c r="AH11" i="2" a="1"/>
  <c r="AH11" i="2" s="1"/>
  <c r="T13" i="2" a="1"/>
  <c r="T13" i="2" s="1"/>
  <c r="AJ14" i="2" a="1"/>
  <c r="AJ14" i="2" s="1"/>
  <c r="C3" i="2" a="1"/>
  <c r="C3" i="2" s="1"/>
  <c r="AB4" i="2" a="1"/>
  <c r="AB4" i="2" s="1"/>
  <c r="L6" i="2" a="1"/>
  <c r="L6" i="2" s="1"/>
  <c r="AK7" i="2" a="1"/>
  <c r="AK7" i="2" s="1"/>
  <c r="V9" i="2" a="1"/>
  <c r="V9" i="2" s="1"/>
  <c r="J11" i="2" a="1"/>
  <c r="J11" i="2" s="1"/>
  <c r="AE12" i="2" a="1"/>
  <c r="AE12" i="2" s="1"/>
  <c r="R14" i="2" a="1"/>
  <c r="R14" i="2" s="1"/>
  <c r="E2" i="2" a="1"/>
  <c r="E2" i="2" s="1"/>
  <c r="AH3" i="2" a="1"/>
  <c r="AH3" i="2" s="1"/>
  <c r="J5" i="2" a="1"/>
  <c r="J5" i="2" s="1"/>
  <c r="AI6" i="2" a="1"/>
  <c r="AI6" i="2" s="1"/>
  <c r="Q8" i="2" a="1"/>
  <c r="Q8" i="2" s="1"/>
  <c r="M10" i="2" a="1"/>
  <c r="M10" i="2" s="1"/>
  <c r="AI11" i="2" a="1"/>
  <c r="AI11" i="2" s="1"/>
  <c r="F2" i="2" a="1"/>
  <c r="F2" i="2" s="1"/>
  <c r="T3" i="2" a="1"/>
  <c r="T3" i="2" s="1"/>
  <c r="D5" i="2" a="1"/>
  <c r="D5" i="2" s="1"/>
  <c r="AC6" i="2" a="1"/>
  <c r="AC6" i="2" s="1"/>
  <c r="L8" i="2" a="1"/>
  <c r="L8" i="2" s="1"/>
  <c r="X9" i="2" a="1"/>
  <c r="X9" i="2" s="1"/>
  <c r="K11" i="2" a="1"/>
  <c r="K11" i="2" s="1"/>
  <c r="AG12" i="2" a="1"/>
  <c r="AG12" i="2" s="1"/>
  <c r="G2" i="2" a="1"/>
  <c r="G2" i="2" s="1"/>
  <c r="AI3" i="2" a="1"/>
  <c r="AI3" i="2" s="1"/>
  <c r="S5" i="2" a="1"/>
  <c r="S5" i="2" s="1"/>
  <c r="C7" i="2" a="1"/>
  <c r="C7" i="2" s="1"/>
  <c r="AF8" i="2" a="1"/>
  <c r="AF8" i="2" s="1"/>
  <c r="J10" i="2" a="1"/>
  <c r="J10" i="2" s="1"/>
  <c r="R11" i="2" a="1"/>
  <c r="R11" i="2" s="1"/>
  <c r="K13" i="2" a="1"/>
  <c r="K13" i="2" s="1"/>
  <c r="AF14" i="2" a="1"/>
  <c r="AF14" i="2" s="1"/>
  <c r="U2" i="2" a="1"/>
  <c r="U2" i="2" s="1"/>
  <c r="J4" i="2" a="1"/>
  <c r="J4" i="2" s="1"/>
  <c r="AA5" i="2" a="1"/>
  <c r="AA5" i="2" s="1"/>
  <c r="K7" i="2" a="1"/>
  <c r="K7" i="2" s="1"/>
  <c r="Z8" i="2" a="1"/>
  <c r="Z8" i="2" s="1"/>
  <c r="P10" i="2" a="1"/>
  <c r="P10" i="2" s="1"/>
  <c r="AK11" i="2" a="1"/>
  <c r="AK11" i="2" s="1"/>
  <c r="R13" i="2" a="1"/>
  <c r="R13" i="2" s="1"/>
  <c r="AI2" i="2" a="1"/>
  <c r="AI2" i="2" s="1"/>
  <c r="K4" i="2" a="1"/>
  <c r="K4" i="2" s="1"/>
  <c r="AJ5" i="2" a="1"/>
  <c r="AJ5" i="2" s="1"/>
  <c r="T7" i="2" a="1"/>
  <c r="T7" i="2" s="1"/>
  <c r="AO8" i="2" a="1"/>
  <c r="AO8" i="2" s="1"/>
  <c r="K10" i="2" a="1"/>
  <c r="K10" i="2" s="1"/>
  <c r="AL11" i="2" a="1"/>
  <c r="AL11" i="2" s="1"/>
  <c r="M13" i="2" a="1"/>
  <c r="M13" i="2" s="1"/>
  <c r="AJ2" i="2" a="1"/>
  <c r="AJ2" i="2" s="1"/>
  <c r="L4" i="2" a="1"/>
  <c r="L4" i="2" s="1"/>
  <c r="AK5" i="2" a="1"/>
  <c r="AK5" i="2" s="1"/>
  <c r="U7" i="2" a="1"/>
  <c r="U7" i="2" s="1"/>
  <c r="AP8" i="2" a="1"/>
  <c r="AP8" i="2" s="1"/>
  <c r="AE10" i="2" a="1"/>
  <c r="AE10" i="2" s="1"/>
  <c r="K12" i="2" a="1"/>
  <c r="K12" i="2" s="1"/>
  <c r="Z13" i="2" a="1"/>
  <c r="Z13" i="2" s="1"/>
  <c r="P13" i="2" a="1"/>
  <c r="P13" i="2" s="1"/>
  <c r="Y16" i="2" a="1"/>
  <c r="Y16" i="2" s="1"/>
  <c r="AQ17" i="2" a="1"/>
  <c r="AQ17" i="2" s="1"/>
  <c r="AB19" i="2" a="1"/>
  <c r="AB19" i="2" s="1"/>
  <c r="AJ20" i="2" a="1"/>
  <c r="AJ20" i="2" s="1"/>
  <c r="S22" i="2" a="1"/>
  <c r="S22" i="2" s="1"/>
  <c r="Z23" i="2" a="1"/>
  <c r="Z23" i="2" s="1"/>
  <c r="H25" i="2" a="1"/>
  <c r="H25" i="2" s="1"/>
  <c r="AM26" i="2" a="1"/>
  <c r="AM26" i="2" s="1"/>
  <c r="AC15" i="2" a="1"/>
  <c r="AC15" i="2" s="1"/>
  <c r="D17" i="2" a="1"/>
  <c r="D17" i="2" s="1"/>
  <c r="AF18" i="2" a="1"/>
  <c r="AF18" i="2" s="1"/>
  <c r="Y20" i="2" a="1"/>
  <c r="Y20" i="2" s="1"/>
  <c r="D22" i="2" a="1"/>
  <c r="D22" i="2" s="1"/>
  <c r="AQ23" i="2" a="1"/>
  <c r="AQ23" i="2" s="1"/>
  <c r="Y25" i="2" a="1"/>
  <c r="Y25" i="2" s="1"/>
  <c r="B7" i="2" a="1"/>
  <c r="B7" i="2" s="1"/>
  <c r="U15" i="2" a="1"/>
  <c r="U15" i="2" s="1"/>
  <c r="AE2" i="2" a="1"/>
  <c r="AE2" i="2" s="1"/>
  <c r="M4" i="2" a="1"/>
  <c r="M4" i="2" s="1"/>
  <c r="AL5" i="2" a="1"/>
  <c r="AL5" i="2" s="1"/>
  <c r="N7" i="2" a="1"/>
  <c r="N7" i="2" s="1"/>
  <c r="AJ8" i="2" a="1"/>
  <c r="AJ8" i="2" s="1"/>
  <c r="S10" i="2" a="1"/>
  <c r="S10" i="2" s="1"/>
  <c r="AN11" i="2" a="1"/>
  <c r="AN11" i="2" s="1"/>
  <c r="AA13" i="2" a="1"/>
  <c r="AA13" i="2" s="1"/>
  <c r="G15" i="2" a="1"/>
  <c r="G15" i="2" s="1"/>
  <c r="K3" i="2" a="1"/>
  <c r="K3" i="2" s="1"/>
  <c r="AI4" i="2" a="1"/>
  <c r="AI4" i="2" s="1"/>
  <c r="S6" i="2" a="1"/>
  <c r="S6" i="2" s="1"/>
  <c r="C8" i="2" a="1"/>
  <c r="C8" i="2" s="1"/>
  <c r="AC9" i="2" a="1"/>
  <c r="AC9" i="2" s="1"/>
  <c r="P11" i="2" a="1"/>
  <c r="P11" i="2" s="1"/>
  <c r="AK12" i="2" a="1"/>
  <c r="AK12" i="2" s="1"/>
  <c r="X14" i="2" a="1"/>
  <c r="X14" i="2" s="1"/>
  <c r="S2" i="2" a="1"/>
  <c r="S2" i="2" s="1"/>
  <c r="AO3" i="2" a="1"/>
  <c r="AO3" i="2" s="1"/>
  <c r="Q5" i="2" a="1"/>
  <c r="Q5" i="2" s="1"/>
  <c r="AP6" i="2" a="1"/>
  <c r="AP6" i="2" s="1"/>
  <c r="W8" i="2" a="1"/>
  <c r="W8" i="2" s="1"/>
  <c r="T10" i="2" a="1"/>
  <c r="T10" i="2" s="1"/>
  <c r="AP11" i="2" a="1"/>
  <c r="AP11" i="2" s="1"/>
  <c r="L2" i="2" a="1"/>
  <c r="L2" i="2" s="1"/>
  <c r="AA3" i="2" a="1"/>
  <c r="AA3" i="2" s="1"/>
  <c r="K5" i="2" a="1"/>
  <c r="K5" i="2" s="1"/>
  <c r="AJ6" i="2" a="1"/>
  <c r="AJ6" i="2" s="1"/>
  <c r="R8" i="2" a="1"/>
  <c r="R8" i="2" s="1"/>
  <c r="AE9" i="2" a="1"/>
  <c r="AE9" i="2" s="1"/>
  <c r="Q11" i="2" a="1"/>
  <c r="Q11" i="2" s="1"/>
  <c r="AM12" i="2" a="1"/>
  <c r="AM12" i="2" s="1"/>
  <c r="M2" i="2" a="1"/>
  <c r="M2" i="2" s="1"/>
  <c r="AQ3" i="2" a="1"/>
  <c r="AQ3" i="2" s="1"/>
  <c r="Z5" i="2" a="1"/>
  <c r="Z5" i="2" s="1"/>
  <c r="J7" i="2" a="1"/>
  <c r="J7" i="2" s="1"/>
  <c r="AM8" i="2" a="1"/>
  <c r="AM8" i="2" s="1"/>
  <c r="O10" i="2" a="1"/>
  <c r="O10" i="2" s="1"/>
  <c r="AE11" i="2" a="1"/>
  <c r="AE11" i="2" s="1"/>
  <c r="Q13" i="2" a="1"/>
  <c r="Q13" i="2" s="1"/>
  <c r="AM14" i="2" a="1"/>
  <c r="AM14" i="2" s="1"/>
  <c r="AB2" i="2" a="1"/>
  <c r="AB2" i="2" s="1"/>
  <c r="Q4" i="2" a="1"/>
  <c r="Q4" i="2" s="1"/>
  <c r="AI5" i="2" a="1"/>
  <c r="AI5" i="2" s="1"/>
  <c r="S7" i="2" a="1"/>
  <c r="S7" i="2" s="1"/>
  <c r="AG8" i="2" a="1"/>
  <c r="AG8" i="2" s="1"/>
  <c r="AC10" i="2" a="1"/>
  <c r="AC10" i="2" s="1"/>
  <c r="C12" i="2" a="1"/>
  <c r="C12" i="2" s="1"/>
  <c r="AK13" i="2" a="1"/>
  <c r="AK13" i="2" s="1"/>
  <c r="AP2" i="2" a="1"/>
  <c r="AP2" i="2" s="1"/>
  <c r="R4" i="2" a="1"/>
  <c r="R4" i="2" s="1"/>
  <c r="AQ5" i="2" a="1"/>
  <c r="AQ5" i="2" s="1"/>
  <c r="AA7" i="2" a="1"/>
  <c r="AA7" i="2" s="1"/>
  <c r="F9" i="2" a="1"/>
  <c r="F9" i="2" s="1"/>
  <c r="Q10" i="2" a="1"/>
  <c r="Q10" i="2" s="1"/>
  <c r="D12" i="2" a="1"/>
  <c r="D12" i="2" s="1"/>
  <c r="Y13" i="2" a="1"/>
  <c r="Y13" i="2" s="1"/>
  <c r="AQ2" i="2" a="1"/>
  <c r="AQ2" i="2" s="1"/>
  <c r="S4" i="2" a="1"/>
  <c r="S4" i="2" s="1"/>
  <c r="C6" i="2" a="1"/>
  <c r="C6" i="2" s="1"/>
  <c r="AB7" i="2" a="1"/>
  <c r="AB7" i="2" s="1"/>
  <c r="G9" i="2" a="1"/>
  <c r="G9" i="2" s="1"/>
  <c r="AJ10" i="2" a="1"/>
  <c r="AJ10" i="2" s="1"/>
  <c r="X12" i="2" a="1"/>
  <c r="X12" i="2" s="1"/>
  <c r="AF13" i="2" a="1"/>
  <c r="AF13" i="2" s="1"/>
  <c r="M14" i="2" a="1"/>
  <c r="M14" i="2" s="1"/>
  <c r="AF16" i="2" a="1"/>
  <c r="AF16" i="2" s="1"/>
  <c r="H18" i="2" a="1"/>
  <c r="H18" i="2" s="1"/>
  <c r="AH19" i="2" a="1"/>
  <c r="AH19" i="2" s="1"/>
  <c r="H21" i="2" a="1"/>
  <c r="H21" i="2" s="1"/>
  <c r="Y22" i="2" a="1"/>
  <c r="Y22" i="2" s="1"/>
  <c r="AH23" i="2" a="1"/>
  <c r="AH23" i="2" s="1"/>
  <c r="P25" i="2" a="1"/>
  <c r="P25" i="2" s="1"/>
  <c r="B14" i="2" a="1"/>
  <c r="B14" i="2" s="1"/>
  <c r="AI15" i="2" a="1"/>
  <c r="AI15" i="2" s="1"/>
  <c r="J17" i="2" a="1"/>
  <c r="J17" i="2" s="1"/>
  <c r="J19" i="2" a="1"/>
  <c r="J19" i="2" s="1"/>
  <c r="AF20" i="2" a="1"/>
  <c r="AF20" i="2" s="1"/>
  <c r="T22" i="2" a="1"/>
  <c r="T22" i="2" s="1"/>
  <c r="J24" i="2" a="1"/>
  <c r="J24" i="2" s="1"/>
  <c r="AG25" i="2" a="1"/>
  <c r="AG25" i="2" s="1"/>
  <c r="B15" i="2" a="1"/>
  <c r="B15" i="2" s="1"/>
  <c r="AJ15" i="2" a="1"/>
  <c r="AJ15" i="2" s="1"/>
  <c r="P17" i="2" a="1"/>
  <c r="P17" i="2" s="1"/>
  <c r="D19" i="2" a="1"/>
  <c r="D19" i="2" s="1"/>
  <c r="AK2" i="2" a="1"/>
  <c r="AK2" i="2" s="1"/>
  <c r="T4" i="2" a="1"/>
  <c r="T4" i="2" s="1"/>
  <c r="D6" i="2" a="1"/>
  <c r="D6" i="2" s="1"/>
  <c r="AC7" i="2" a="1"/>
  <c r="AC7" i="2" s="1"/>
  <c r="AQ8" i="2" a="1"/>
  <c r="AQ8" i="2" s="1"/>
  <c r="Y10" i="2" a="1"/>
  <c r="Y10" i="2" s="1"/>
  <c r="E12" i="2" a="1"/>
  <c r="E12" i="2" s="1"/>
  <c r="AG13" i="2" a="1"/>
  <c r="AG13" i="2" s="1"/>
  <c r="M15" i="2" a="1"/>
  <c r="M15" i="2" s="1"/>
  <c r="R3" i="2" a="1"/>
  <c r="R3" i="2" s="1"/>
  <c r="AQ4" i="2" a="1"/>
  <c r="AQ4" i="2" s="1"/>
  <c r="AA6" i="2" a="1"/>
  <c r="AA6" i="2" s="1"/>
  <c r="J8" i="2" a="1"/>
  <c r="J8" i="2" s="1"/>
  <c r="AJ9" i="2" a="1"/>
  <c r="AJ9" i="2" s="1"/>
  <c r="AB11" i="2" a="1"/>
  <c r="AB11" i="2" s="1"/>
  <c r="C13" i="2" a="1"/>
  <c r="C13" i="2" s="1"/>
  <c r="AD14" i="2" a="1"/>
  <c r="AD14" i="2" s="1"/>
  <c r="Y2" i="2" a="1"/>
  <c r="Y2" i="2" s="1"/>
  <c r="G4" i="2" a="1"/>
  <c r="G4" i="2" s="1"/>
  <c r="Y5" i="2" a="1"/>
  <c r="Y5" i="2" s="1"/>
  <c r="H7" i="2" a="1"/>
  <c r="H7" i="2" s="1"/>
  <c r="AK8" i="2" a="1"/>
  <c r="AK8" i="2" s="1"/>
  <c r="Z10" i="2" a="1"/>
  <c r="Z10" i="2" s="1"/>
  <c r="G12" i="2" a="1"/>
  <c r="G12" i="2" s="1"/>
  <c r="T2" i="2" a="1"/>
  <c r="T2" i="2" s="1"/>
  <c r="AP3" i="2" a="1"/>
  <c r="AP3" i="2" s="1"/>
  <c r="R5" i="2" a="1"/>
  <c r="R5" i="2" s="1"/>
  <c r="AQ6" i="2" a="1"/>
  <c r="AQ6" i="2" s="1"/>
  <c r="X8" i="2" a="1"/>
  <c r="X8" i="2" s="1"/>
  <c r="AK9" i="2" a="1"/>
  <c r="AK9" i="2" s="1"/>
  <c r="X11" i="2" a="1"/>
  <c r="X11" i="2" s="1"/>
  <c r="J13" i="2" a="1"/>
  <c r="J13" i="2" s="1"/>
  <c r="AA2" i="2" a="1"/>
  <c r="AA2" i="2" s="1"/>
  <c r="I4" i="2" a="1"/>
  <c r="I4" i="2" s="1"/>
  <c r="AH5" i="2" a="1"/>
  <c r="AH5" i="2" s="1"/>
  <c r="R7" i="2" a="1"/>
  <c r="R7" i="2" s="1"/>
  <c r="L9" i="2" a="1"/>
  <c r="L9" i="2" s="1"/>
  <c r="V10" i="2" a="1"/>
  <c r="V10" i="2" s="1"/>
  <c r="AQ11" i="2" a="1"/>
  <c r="AQ11" i="2" s="1"/>
  <c r="X13" i="2" a="1"/>
  <c r="X13" i="2" s="1"/>
  <c r="D15" i="2" a="1"/>
  <c r="D15" i="2" s="1"/>
  <c r="AO2" i="2" a="1"/>
  <c r="AO2" i="2" s="1"/>
  <c r="Y4" i="2" a="1"/>
  <c r="Y4" i="2" s="1"/>
  <c r="AP5" i="2" a="1"/>
  <c r="AP5" i="2" s="1"/>
  <c r="Z7" i="2" a="1"/>
  <c r="Z7" i="2" s="1"/>
  <c r="AN8" i="2" a="1"/>
  <c r="AN8" i="2" s="1"/>
  <c r="AP10" i="2" a="1"/>
  <c r="AP10" i="2" s="1"/>
  <c r="I12" i="2" a="1"/>
  <c r="I12" i="2" s="1"/>
  <c r="AQ13" i="2" a="1"/>
  <c r="AQ13" i="2" s="1"/>
  <c r="H3" i="2" a="1"/>
  <c r="H3" i="2" s="1"/>
  <c r="AG4" i="2" a="1"/>
  <c r="AG4" i="2" s="1"/>
  <c r="I6" i="2" a="1"/>
  <c r="I6" i="2" s="1"/>
  <c r="AH7" i="2" a="1"/>
  <c r="AH7" i="2" s="1"/>
  <c r="M9" i="2" a="1"/>
  <c r="M9" i="2" s="1"/>
  <c r="W10" i="2" a="1"/>
  <c r="W10" i="2" s="1"/>
  <c r="J12" i="2" a="1"/>
  <c r="J12" i="2" s="1"/>
  <c r="AE13" i="2" a="1"/>
  <c r="AE13" i="2" s="1"/>
  <c r="I3" i="2" a="1"/>
  <c r="I3" i="2" s="1"/>
  <c r="Z4" i="2" a="1"/>
  <c r="Z4" i="2" s="1"/>
  <c r="J6" i="2" a="1"/>
  <c r="J6" i="2" s="1"/>
  <c r="AI7" i="2" a="1"/>
  <c r="AI7" i="2" s="1"/>
  <c r="U9" i="2" a="1"/>
  <c r="U9" i="2" s="1"/>
  <c r="AQ10" i="2" a="1"/>
  <c r="AQ10" i="2" s="1"/>
  <c r="AC12" i="2" a="1"/>
  <c r="AC12" i="2" s="1"/>
  <c r="D14" i="2" a="1"/>
  <c r="D14" i="2" s="1"/>
  <c r="S15" i="2" a="1"/>
  <c r="S15" i="2" s="1"/>
  <c r="C17" i="2" a="1"/>
  <c r="C17" i="2" s="1"/>
  <c r="T18" i="2" a="1"/>
  <c r="T18" i="2" s="1"/>
  <c r="AO19" i="2" a="1"/>
  <c r="AO19" i="2" s="1"/>
  <c r="J3" i="2" a="1"/>
  <c r="J3" i="2" s="1"/>
  <c r="AA4" i="2" a="1"/>
  <c r="AA4" i="2" s="1"/>
  <c r="K6" i="2" a="1"/>
  <c r="K6" i="2" s="1"/>
  <c r="AJ7" i="2" a="1"/>
  <c r="AJ7" i="2" s="1"/>
  <c r="H9" i="2" a="1"/>
  <c r="H9" i="2" s="1"/>
  <c r="AK10" i="2" a="1"/>
  <c r="AK10" i="2" s="1"/>
  <c r="L12" i="2" a="1"/>
  <c r="L12" i="2" s="1"/>
  <c r="AM13" i="2" a="1"/>
  <c r="AM13" i="2" s="1"/>
  <c r="D2" i="2" a="1"/>
  <c r="D2" i="2" s="1"/>
  <c r="AG3" i="2" a="1"/>
  <c r="AG3" i="2" s="1"/>
  <c r="I5" i="2" a="1"/>
  <c r="I5" i="2" s="1"/>
  <c r="AH6" i="2" a="1"/>
  <c r="AH6" i="2" s="1"/>
  <c r="P8" i="2" a="1"/>
  <c r="P8" i="2" s="1"/>
  <c r="AQ9" i="2" a="1"/>
  <c r="AQ9" i="2" s="1"/>
  <c r="AO11" i="2" a="1"/>
  <c r="AO11" i="2" s="1"/>
  <c r="H13" i="2" a="1"/>
  <c r="H13" i="2" s="1"/>
  <c r="AK14" i="2" a="1"/>
  <c r="AK14" i="2" s="1"/>
  <c r="AF2" i="2" a="1"/>
  <c r="AF2" i="2" s="1"/>
  <c r="O4" i="2" a="1"/>
  <c r="O4" i="2" s="1"/>
  <c r="AF5" i="2" a="1"/>
  <c r="AF5" i="2" s="1"/>
  <c r="P7" i="2" a="1"/>
  <c r="P7" i="2" s="1"/>
  <c r="J9" i="2" a="1"/>
  <c r="J9" i="2" s="1"/>
  <c r="AG10" i="2" a="1"/>
  <c r="AG10" i="2" s="1"/>
  <c r="S12" i="2" a="1"/>
  <c r="S12" i="2" s="1"/>
  <c r="Z2" i="2" a="1"/>
  <c r="Z2" i="2" s="1"/>
  <c r="H4" i="2" a="1"/>
  <c r="H4" i="2" s="1"/>
  <c r="AG5" i="2" a="1"/>
  <c r="AG5" i="2" s="1"/>
  <c r="I7" i="2" a="1"/>
  <c r="I7" i="2" s="1"/>
  <c r="AE8" i="2" a="1"/>
  <c r="AE8" i="2" s="1"/>
  <c r="I10" i="2" a="1"/>
  <c r="I10" i="2" s="1"/>
  <c r="AD11" i="2" a="1"/>
  <c r="AD11" i="2" s="1"/>
  <c r="W13" i="2" a="1"/>
  <c r="W13" i="2" s="1"/>
  <c r="AH2" i="2" a="1"/>
  <c r="AH2" i="2" s="1"/>
  <c r="X4" i="2" a="1"/>
  <c r="X4" i="2" s="1"/>
  <c r="AO5" i="2" a="1"/>
  <c r="AO5" i="2" s="1"/>
  <c r="Y7" i="2" a="1"/>
  <c r="Y7" i="2" s="1"/>
  <c r="R9" i="2" a="1"/>
  <c r="R9" i="2" s="1"/>
  <c r="AB10" i="2" a="1"/>
  <c r="AB10" i="2" s="1"/>
  <c r="H12" i="2" a="1"/>
  <c r="H12" i="2" s="1"/>
  <c r="AD13" i="2" a="1"/>
  <c r="AD13" i="2" s="1"/>
  <c r="J15" i="2" a="1"/>
  <c r="J15" i="2" s="1"/>
  <c r="G3" i="2" a="1"/>
  <c r="G3" i="2" s="1"/>
  <c r="AF4" i="2" a="1"/>
  <c r="AF4" i="2" s="1"/>
  <c r="H6" i="2" a="1"/>
  <c r="H6" i="2" s="1"/>
  <c r="AG7" i="2" a="1"/>
  <c r="AG7" i="2" s="1"/>
  <c r="E9" i="2" a="1"/>
  <c r="E9" i="2" s="1"/>
  <c r="F11" i="2" a="1"/>
  <c r="F11" i="2" s="1"/>
  <c r="V12" i="2" a="1"/>
  <c r="V12" i="2" s="1"/>
  <c r="H14" i="2" a="1"/>
  <c r="H14" i="2" s="1"/>
  <c r="O3" i="2" a="1"/>
  <c r="O3" i="2" s="1"/>
  <c r="AN4" i="2" a="1"/>
  <c r="AN4" i="2" s="1"/>
  <c r="X6" i="2" a="1"/>
  <c r="X6" i="2" s="1"/>
  <c r="AO7" i="2" a="1"/>
  <c r="AO7" i="2" s="1"/>
  <c r="T9" i="2" a="1"/>
  <c r="T9" i="2" s="1"/>
  <c r="AD10" i="2" a="1"/>
  <c r="AD10" i="2" s="1"/>
  <c r="P12" i="2" a="1"/>
  <c r="P12" i="2" s="1"/>
  <c r="AL13" i="2" a="1"/>
  <c r="AL13" i="2" s="1"/>
  <c r="P3" i="2" a="1"/>
  <c r="P3" i="2" s="1"/>
  <c r="AH4" i="2" a="1"/>
  <c r="AH4" i="2" s="1"/>
  <c r="Q6" i="2" a="1"/>
  <c r="Q6" i="2" s="1"/>
  <c r="AP7" i="2" a="1"/>
  <c r="AP7" i="2" s="1"/>
  <c r="AI9" i="2" a="1"/>
  <c r="AI9" i="2" s="1"/>
  <c r="H11" i="2" a="1"/>
  <c r="H11" i="2" s="1"/>
  <c r="AJ12" i="2" a="1"/>
  <c r="AJ12" i="2" s="1"/>
  <c r="P14" i="2" a="1"/>
  <c r="P14" i="2" s="1"/>
  <c r="AB15" i="2" a="1"/>
  <c r="AB15" i="2" s="1"/>
  <c r="O17" i="2" a="1"/>
  <c r="O17" i="2" s="1"/>
  <c r="Y18" i="2" a="1"/>
  <c r="Y18" i="2" s="1"/>
  <c r="E20" i="2" a="1"/>
  <c r="E20" i="2" s="1"/>
  <c r="AH21" i="2" a="1"/>
  <c r="AH21" i="2" s="1"/>
  <c r="AI22" i="2" a="1"/>
  <c r="AI22" i="2" s="1"/>
  <c r="I24" i="2" a="1"/>
  <c r="I24" i="2" s="1"/>
  <c r="AF25" i="2" a="1"/>
  <c r="AF25" i="2" s="1"/>
  <c r="V13" i="2" a="1"/>
  <c r="V13" i="2" s="1"/>
  <c r="L16" i="2" a="1"/>
  <c r="L16" i="2" s="1"/>
  <c r="AA17" i="2" a="1"/>
  <c r="AA17" i="2" s="1"/>
  <c r="V19" i="2" a="1"/>
  <c r="V19" i="2" s="1"/>
  <c r="C21" i="2" a="1"/>
  <c r="C21" i="2" s="1"/>
  <c r="AP22" i="2" a="1"/>
  <c r="AP22" i="2" s="1"/>
  <c r="Z24" i="2" a="1"/>
  <c r="Z24" i="2" s="1"/>
  <c r="H26" i="2" a="1"/>
  <c r="H26" i="2" s="1"/>
  <c r="AB23" i="2" a="1"/>
  <c r="AB23" i="2" s="1"/>
  <c r="H16" i="2" a="1"/>
  <c r="H16" i="2" s="1"/>
  <c r="AM17" i="2" a="1"/>
  <c r="AM17" i="2" s="1"/>
  <c r="Q19" i="2" a="1"/>
  <c r="Q19" i="2" s="1"/>
  <c r="Q3" i="2" a="1"/>
  <c r="Q3" i="2" s="1"/>
  <c r="AP4" i="2" a="1"/>
  <c r="AP4" i="2" s="1"/>
  <c r="R6" i="2" a="1"/>
  <c r="R6" i="2" s="1"/>
  <c r="AQ7" i="2" a="1"/>
  <c r="AQ7" i="2" s="1"/>
  <c r="N9" i="2" a="1"/>
  <c r="N9" i="2" s="1"/>
  <c r="I11" i="2" a="1"/>
  <c r="I11" i="2" s="1"/>
  <c r="Q12" i="2" a="1"/>
  <c r="Q12" i="2" s="1"/>
  <c r="E14" i="2" a="1"/>
  <c r="E14" i="2" s="1"/>
  <c r="K2" i="2" a="1"/>
  <c r="K2" i="2" s="1"/>
  <c r="AN3" i="2" a="1"/>
  <c r="AN3" i="2" s="1"/>
  <c r="X5" i="2" a="1"/>
  <c r="X5" i="2" s="1"/>
  <c r="AO6" i="2" a="1"/>
  <c r="AO6" i="2" s="1"/>
  <c r="AD8" i="2" a="1"/>
  <c r="AD8" i="2" s="1"/>
  <c r="H10" i="2" a="1"/>
  <c r="H10" i="2" s="1"/>
  <c r="F12" i="2" a="1"/>
  <c r="F12" i="2" s="1"/>
  <c r="U13" i="2" a="1"/>
  <c r="U13" i="2" s="1"/>
  <c r="AP14" i="2" a="1"/>
  <c r="AP14" i="2" s="1"/>
  <c r="AM2" i="2" a="1"/>
  <c r="AM2" i="2" s="1"/>
  <c r="V4" i="2" a="1"/>
  <c r="V4" i="2" s="1"/>
  <c r="F6" i="2" a="1"/>
  <c r="F6" i="2" s="1"/>
  <c r="W7" i="2" a="1"/>
  <c r="W7" i="2" s="1"/>
  <c r="P9" i="2" a="1"/>
  <c r="P9" i="2" s="1"/>
  <c r="AM10" i="2" a="1"/>
  <c r="AM10" i="2" s="1"/>
  <c r="AF12" i="2" a="1"/>
  <c r="AF12" i="2" s="1"/>
  <c r="AG2" i="2" a="1"/>
  <c r="AG2" i="2" s="1"/>
  <c r="P4" i="2" a="1"/>
  <c r="P4" i="2" s="1"/>
  <c r="AN5" i="2" a="1"/>
  <c r="AN5" i="2" s="1"/>
  <c r="Q7" i="2" a="1"/>
  <c r="Q7" i="2" s="1"/>
  <c r="AL8" i="2" a="1"/>
  <c r="AL8" i="2" s="1"/>
  <c r="N10" i="2" a="1"/>
  <c r="N10" i="2" s="1"/>
  <c r="AJ11" i="2" a="1"/>
  <c r="AJ11" i="2" s="1"/>
  <c r="AC13" i="2" a="1"/>
  <c r="AC13" i="2" s="1"/>
  <c r="F3" i="2" a="1"/>
  <c r="F3" i="2" s="1"/>
  <c r="AE4" i="2" a="1"/>
  <c r="AE4" i="2" s="1"/>
  <c r="O6" i="2" a="1"/>
  <c r="O6" i="2" s="1"/>
  <c r="AF7" i="2" a="1"/>
  <c r="AF7" i="2" s="1"/>
  <c r="Y9" i="2" a="1"/>
  <c r="Y9" i="2" s="1"/>
  <c r="AH10" i="2" a="1"/>
  <c r="AH10" i="2" s="1"/>
  <c r="O12" i="2" a="1"/>
  <c r="O12" i="2" s="1"/>
  <c r="AP13" i="2" a="1"/>
  <c r="AP13" i="2" s="1"/>
  <c r="Q15" i="2" a="1"/>
  <c r="Q15" i="2" s="1"/>
  <c r="N3" i="2" a="1"/>
  <c r="N3" i="2" s="1"/>
  <c r="AM4" i="2" a="1"/>
  <c r="AM4" i="2" s="1"/>
  <c r="P6" i="2" a="1"/>
  <c r="P6" i="2" s="1"/>
  <c r="AN7" i="2" a="1"/>
  <c r="AN7" i="2" s="1"/>
  <c r="S9" i="2" a="1"/>
  <c r="S9" i="2" s="1"/>
  <c r="M11" i="2" a="1"/>
  <c r="M11" i="2" s="1"/>
  <c r="AH12" i="2" a="1"/>
  <c r="AH12" i="2" s="1"/>
  <c r="O14" i="2" a="1"/>
  <c r="O14" i="2" s="1"/>
  <c r="W3" i="2" a="1"/>
  <c r="W3" i="2" s="1"/>
  <c r="G5" i="2" a="1"/>
  <c r="G5" i="2" s="1"/>
  <c r="AE6" i="2" a="1"/>
  <c r="AE6" i="2" s="1"/>
  <c r="Y6" i="2" a="1"/>
  <c r="Y6" i="2" s="1"/>
  <c r="AE18" i="2" a="1"/>
  <c r="AE18" i="2" s="1"/>
  <c r="X25" i="2" a="1"/>
  <c r="X25" i="2" s="1"/>
  <c r="P19" i="2" a="1"/>
  <c r="P19" i="2" s="1"/>
  <c r="AO25" i="2" a="1"/>
  <c r="AO25" i="2" s="1"/>
  <c r="AN16" i="2" a="1"/>
  <c r="AN16" i="2" s="1"/>
  <c r="W19" i="2" a="1"/>
  <c r="W19" i="2" s="1"/>
  <c r="P21" i="2" a="1"/>
  <c r="P21" i="2" s="1"/>
  <c r="U22" i="2" a="1"/>
  <c r="U22" i="2" s="1"/>
  <c r="AI13" i="2" a="1"/>
  <c r="AI13" i="2" s="1"/>
  <c r="N16" i="2" a="1"/>
  <c r="N16" i="2" s="1"/>
  <c r="AB17" i="2" a="1"/>
  <c r="AB17" i="2" s="1"/>
  <c r="R19" i="2" a="1"/>
  <c r="R19" i="2" s="1"/>
  <c r="D21" i="2" a="1"/>
  <c r="D21" i="2" s="1"/>
  <c r="I23" i="2" a="1"/>
  <c r="I23" i="2" s="1"/>
  <c r="AJ24" i="2" a="1"/>
  <c r="AJ24" i="2" s="1"/>
  <c r="R26" i="2" a="1"/>
  <c r="R26" i="2" s="1"/>
  <c r="AC24" i="2" a="1"/>
  <c r="AC24" i="2" s="1"/>
  <c r="AE15" i="2" a="1"/>
  <c r="AE15" i="2" s="1"/>
  <c r="L17" i="2" a="1"/>
  <c r="L17" i="2" s="1"/>
  <c r="V18" i="2" a="1"/>
  <c r="V18" i="2" s="1"/>
  <c r="AE19" i="2" a="1"/>
  <c r="AE19" i="2" s="1"/>
  <c r="X21" i="2" a="1"/>
  <c r="X21" i="2" s="1"/>
  <c r="AA22" i="2" a="1"/>
  <c r="AA22" i="2" s="1"/>
  <c r="E24" i="2" a="1"/>
  <c r="E24" i="2" s="1"/>
  <c r="X15" i="2" a="1"/>
  <c r="X15" i="2" s="1"/>
  <c r="M17" i="2" a="1"/>
  <c r="M17" i="2" s="1"/>
  <c r="G19" i="2" a="1"/>
  <c r="G19" i="2" s="1"/>
  <c r="V20" i="2" a="1"/>
  <c r="V20" i="2" s="1"/>
  <c r="L22" i="2" a="1"/>
  <c r="L22" i="2" s="1"/>
  <c r="F24" i="2" a="1"/>
  <c r="F24" i="2" s="1"/>
  <c r="AC25" i="2" a="1"/>
  <c r="AC25" i="2" s="1"/>
  <c r="B11" i="2" a="1"/>
  <c r="B11" i="2" s="1"/>
  <c r="Y14" i="2" a="1"/>
  <c r="Y14" i="2" s="1"/>
  <c r="W16" i="2" a="1"/>
  <c r="W16" i="2" s="1"/>
  <c r="W18" i="2" a="1"/>
  <c r="W18" i="2" s="1"/>
  <c r="K20" i="2" a="1"/>
  <c r="K20" i="2" s="1"/>
  <c r="S21" i="2" a="1"/>
  <c r="S21" i="2" s="1"/>
  <c r="AC22" i="2" a="1"/>
  <c r="AC22" i="2" s="1"/>
  <c r="G24" i="2" a="1"/>
  <c r="G24" i="2" s="1"/>
  <c r="AD25" i="2" a="1"/>
  <c r="AD25" i="2" s="1"/>
  <c r="I15" i="2" a="1"/>
  <c r="I15" i="2" s="1"/>
  <c r="AQ16" i="2" a="1"/>
  <c r="AQ16" i="2" s="1"/>
  <c r="S18" i="2" a="1"/>
  <c r="S18" i="2" s="1"/>
  <c r="AG19" i="2" a="1"/>
  <c r="AG19" i="2" s="1"/>
  <c r="T21" i="2" a="1"/>
  <c r="T21" i="2" s="1"/>
  <c r="Y23" i="2" a="1"/>
  <c r="Y23" i="2" s="1"/>
  <c r="G25" i="2" a="1"/>
  <c r="G25" i="2" s="1"/>
  <c r="G8" i="2" a="1"/>
  <c r="G8" i="2" s="1"/>
  <c r="H8" i="2" a="1"/>
  <c r="H8" i="2" s="1"/>
  <c r="L20" i="2" a="1"/>
  <c r="L20" i="2" s="1"/>
  <c r="AN25" i="2" a="1"/>
  <c r="AN25" i="2" s="1"/>
  <c r="AC19" i="2" a="1"/>
  <c r="AC19" i="2" s="1"/>
  <c r="P26" i="2" a="1"/>
  <c r="P26" i="2" s="1"/>
  <c r="E17" i="2" a="1"/>
  <c r="E17" i="2" s="1"/>
  <c r="AP19" i="2" a="1"/>
  <c r="AP19" i="2" s="1"/>
  <c r="W21" i="2" a="1"/>
  <c r="W21" i="2" s="1"/>
  <c r="Z22" i="2" a="1"/>
  <c r="Z22" i="2" s="1"/>
  <c r="S14" i="2" a="1"/>
  <c r="S14" i="2" s="1"/>
  <c r="U16" i="2" a="1"/>
  <c r="U16" i="2" s="1"/>
  <c r="AG17" i="2" a="1"/>
  <c r="AG17" i="2" s="1"/>
  <c r="AD19" i="2" a="1"/>
  <c r="AD19" i="2" s="1"/>
  <c r="K21" i="2" a="1"/>
  <c r="K21" i="2" s="1"/>
  <c r="O23" i="2" a="1"/>
  <c r="O23" i="2" s="1"/>
  <c r="C25" i="2" a="1"/>
  <c r="C25" i="2" s="1"/>
  <c r="Z26" i="2" a="1"/>
  <c r="Z26" i="2" s="1"/>
  <c r="D25" i="2" a="1"/>
  <c r="D25" i="2" s="1"/>
  <c r="AL15" i="2" a="1"/>
  <c r="AL15" i="2" s="1"/>
  <c r="R17" i="2" a="1"/>
  <c r="R17" i="2" s="1"/>
  <c r="AC18" i="2" a="1"/>
  <c r="AC18" i="2" s="1"/>
  <c r="AK19" i="2" a="1"/>
  <c r="AK19" i="2" s="1"/>
  <c r="AD21" i="2" a="1"/>
  <c r="AD21" i="2" s="1"/>
  <c r="AG22" i="2" a="1"/>
  <c r="AG22" i="2" s="1"/>
  <c r="U24" i="2" a="1"/>
  <c r="U24" i="2" s="1"/>
  <c r="AM15" i="2" a="1"/>
  <c r="AM15" i="2" s="1"/>
  <c r="W17" i="2" a="1"/>
  <c r="W17" i="2" s="1"/>
  <c r="T19" i="2" a="1"/>
  <c r="T19" i="2" s="1"/>
  <c r="AB20" i="2" a="1"/>
  <c r="AB20" i="2" s="1"/>
  <c r="AB22" i="2" a="1"/>
  <c r="AB22" i="2" s="1"/>
  <c r="N24" i="2" a="1"/>
  <c r="N24" i="2" s="1"/>
  <c r="AK25" i="2" a="1"/>
  <c r="AK25" i="2" s="1"/>
  <c r="B19" i="2" a="1"/>
  <c r="B19" i="2" s="1"/>
  <c r="AL14" i="2" a="1"/>
  <c r="AL14" i="2" s="1"/>
  <c r="AE16" i="2" a="1"/>
  <c r="AE16" i="2" s="1"/>
  <c r="AD18" i="2" a="1"/>
  <c r="AD18" i="2" s="1"/>
  <c r="P20" i="2" a="1"/>
  <c r="P20" i="2" s="1"/>
  <c r="AF21" i="2" a="1"/>
  <c r="AF21" i="2" s="1"/>
  <c r="AH22" i="2" a="1"/>
  <c r="AH22" i="2" s="1"/>
  <c r="O24" i="2" a="1"/>
  <c r="O24" i="2" s="1"/>
  <c r="AL25" i="2" a="1"/>
  <c r="AL25" i="2" s="1"/>
  <c r="Z15" i="2" a="1"/>
  <c r="Z15" i="2" s="1"/>
  <c r="I17" i="2" a="1"/>
  <c r="I17" i="2" s="1"/>
  <c r="X18" i="2" a="1"/>
  <c r="X18" i="2" s="1"/>
  <c r="AN19" i="2" a="1"/>
  <c r="AN19" i="2" s="1"/>
  <c r="Z21" i="2" a="1"/>
  <c r="Z21" i="2" s="1"/>
  <c r="AG23" i="2" a="1"/>
  <c r="AG23" i="2" s="1"/>
  <c r="O25" i="2" a="1"/>
  <c r="O25" i="2" s="1"/>
  <c r="AL26" i="2" a="1"/>
  <c r="AL26" i="2" s="1"/>
  <c r="AA24" i="2" a="1"/>
  <c r="AA24" i="2" s="1"/>
  <c r="I26" i="2" a="1"/>
  <c r="I26" i="2" s="1"/>
  <c r="Q26" i="2" a="1"/>
  <c r="Q26" i="2" s="1"/>
  <c r="Y26" i="2" a="1"/>
  <c r="Y26" i="2" s="1"/>
  <c r="J25" i="2" a="1"/>
  <c r="J25" i="2" s="1"/>
  <c r="AA9" i="2" a="1"/>
  <c r="AA9" i="2" s="1"/>
  <c r="AO9" i="2" a="1"/>
  <c r="AO9" i="2" s="1"/>
  <c r="U21" i="2" a="1"/>
  <c r="U21" i="2" s="1"/>
  <c r="S24" i="2" a="1"/>
  <c r="S24" i="2" s="1"/>
  <c r="AK20" i="2" a="1"/>
  <c r="AK20" i="2" s="1"/>
  <c r="B23" i="2" a="1"/>
  <c r="B23" i="2" s="1"/>
  <c r="AF17" i="2" a="1"/>
  <c r="AF17" i="2" s="1"/>
  <c r="G20" i="2" a="1"/>
  <c r="G20" i="2" s="1"/>
  <c r="AB21" i="2" a="1"/>
  <c r="AB21" i="2" s="1"/>
  <c r="AE22" i="2" a="1"/>
  <c r="AE22" i="2" s="1"/>
  <c r="AE14" i="2" a="1"/>
  <c r="AE14" i="2" s="1"/>
  <c r="AB16" i="2" a="1"/>
  <c r="AB16" i="2" s="1"/>
  <c r="J18" i="2" a="1"/>
  <c r="J18" i="2" s="1"/>
  <c r="AJ19" i="2" a="1"/>
  <c r="AJ19" i="2" s="1"/>
  <c r="Q21" i="2" a="1"/>
  <c r="Q21" i="2" s="1"/>
  <c r="AC23" i="2" a="1"/>
  <c r="AC23" i="2" s="1"/>
  <c r="K25" i="2" a="1"/>
  <c r="K25" i="2" s="1"/>
  <c r="AH26" i="2" a="1"/>
  <c r="AH26" i="2" s="1"/>
  <c r="T25" i="2" a="1"/>
  <c r="T25" i="2" s="1"/>
  <c r="I16" i="2" a="1"/>
  <c r="I16" i="2" s="1"/>
  <c r="AC17" i="2" a="1"/>
  <c r="AC17" i="2" s="1"/>
  <c r="AH18" i="2" a="1"/>
  <c r="AH18" i="2" s="1"/>
  <c r="I20" i="2" a="1"/>
  <c r="I20" i="2" s="1"/>
  <c r="AJ21" i="2" a="1"/>
  <c r="AJ21" i="2" s="1"/>
  <c r="AL22" i="2" a="1"/>
  <c r="AL22" i="2" s="1"/>
  <c r="AK24" i="2" a="1"/>
  <c r="AK24" i="2" s="1"/>
  <c r="C16" i="2" a="1"/>
  <c r="C16" i="2" s="1"/>
  <c r="AI17" i="2" a="1"/>
  <c r="AI17" i="2" s="1"/>
  <c r="Y19" i="2" a="1"/>
  <c r="Y19" i="2" s="1"/>
  <c r="AO20" i="2" a="1"/>
  <c r="AO20" i="2" s="1"/>
  <c r="D23" i="2" a="1"/>
  <c r="D23" i="2" s="1"/>
  <c r="V24" i="2" a="1"/>
  <c r="V24" i="2" s="1"/>
  <c r="D26" i="2" a="1"/>
  <c r="D26" i="2" s="1"/>
  <c r="B2" i="2" a="1"/>
  <c r="B2" i="2" s="1"/>
  <c r="R15" i="2" a="1"/>
  <c r="R15" i="2" s="1"/>
  <c r="AK16" i="2" a="1"/>
  <c r="AK16" i="2" s="1"/>
  <c r="AJ18" i="2" a="1"/>
  <c r="AJ18" i="2" s="1"/>
  <c r="W20" i="2" a="1"/>
  <c r="W20" i="2" s="1"/>
  <c r="AL21" i="2" a="1"/>
  <c r="AL21" i="2" s="1"/>
  <c r="AM22" i="2" a="1"/>
  <c r="AM22" i="2" s="1"/>
  <c r="W24" i="2" a="1"/>
  <c r="W24" i="2" s="1"/>
  <c r="E26" i="2" a="1"/>
  <c r="E26" i="2" s="1"/>
  <c r="AG15" i="2" a="1"/>
  <c r="AG15" i="2" s="1"/>
  <c r="N17" i="2" a="1"/>
  <c r="N17" i="2" s="1"/>
  <c r="AK18" i="2" a="1"/>
  <c r="AK18" i="2" s="1"/>
  <c r="D20" i="2" a="1"/>
  <c r="D20" i="2" s="1"/>
  <c r="AG21" i="2" a="1"/>
  <c r="AG21" i="2" s="1"/>
  <c r="AO23" i="2" a="1"/>
  <c r="AO23" i="2" s="1"/>
  <c r="W25" i="2" a="1"/>
  <c r="W25" i="2" s="1"/>
  <c r="B5" i="2" a="1"/>
  <c r="B5" i="2" s="1"/>
  <c r="AP25" i="2" a="1"/>
  <c r="AP25" i="2" s="1"/>
  <c r="AO26" i="2" a="1"/>
  <c r="AO26" i="2" s="1"/>
  <c r="B8" i="2" a="1"/>
  <c r="B8" i="2" s="1"/>
  <c r="B16" i="2" a="1"/>
  <c r="B16" i="2" s="1"/>
  <c r="AI10" i="2" a="1"/>
  <c r="AI10" i="2" s="1"/>
  <c r="N11" i="2" a="1"/>
  <c r="N11" i="2" s="1"/>
  <c r="AM21" i="2" a="1"/>
  <c r="AM21" i="2" s="1"/>
  <c r="AB14" i="2" a="1"/>
  <c r="AB14" i="2" s="1"/>
  <c r="I21" i="2" a="1"/>
  <c r="I21" i="2" s="1"/>
  <c r="C24" i="2" a="1"/>
  <c r="C24" i="2" s="1"/>
  <c r="D18" i="2" a="1"/>
  <c r="D18" i="2" s="1"/>
  <c r="M20" i="2" a="1"/>
  <c r="M20" i="2" s="1"/>
  <c r="AI21" i="2" a="1"/>
  <c r="AI21" i="2" s="1"/>
  <c r="AK22" i="2" a="1"/>
  <c r="AK22" i="2" s="1"/>
  <c r="C15" i="2" a="1"/>
  <c r="C15" i="2" s="1"/>
  <c r="AI16" i="2" a="1"/>
  <c r="AI16" i="2" s="1"/>
  <c r="P18" i="2" a="1"/>
  <c r="P18" i="2" s="1"/>
  <c r="AQ19" i="2" a="1"/>
  <c r="AQ19" i="2" s="1"/>
  <c r="AC21" i="2" a="1"/>
  <c r="AC21" i="2" s="1"/>
  <c r="AK23" i="2" a="1"/>
  <c r="AK23" i="2" s="1"/>
  <c r="S25" i="2" a="1"/>
  <c r="S25" i="2" s="1"/>
  <c r="AP26" i="2" a="1"/>
  <c r="AP26" i="2" s="1"/>
  <c r="AN13" i="2" a="1"/>
  <c r="AN13" i="2" s="1"/>
  <c r="O16" i="2" a="1"/>
  <c r="O16" i="2" s="1"/>
  <c r="AH17" i="2" a="1"/>
  <c r="AH17" i="2" s="1"/>
  <c r="AO18" i="2" a="1"/>
  <c r="AO18" i="2" s="1"/>
  <c r="U20" i="2" a="1"/>
  <c r="U20" i="2" s="1"/>
  <c r="AP21" i="2" a="1"/>
  <c r="AP21" i="2" s="1"/>
  <c r="C23" i="2" a="1"/>
  <c r="C23" i="2" s="1"/>
  <c r="L25" i="2" a="1"/>
  <c r="L25" i="2" s="1"/>
  <c r="J16" i="2" a="1"/>
  <c r="J16" i="2" s="1"/>
  <c r="AO17" i="2" a="1"/>
  <c r="AO17" i="2" s="1"/>
  <c r="AF19" i="2" a="1"/>
  <c r="AF19" i="2" s="1"/>
  <c r="L21" i="2" a="1"/>
  <c r="L21" i="2" s="1"/>
  <c r="J23" i="2" a="1"/>
  <c r="J23" i="2" s="1"/>
  <c r="AD24" i="2" a="1"/>
  <c r="AD24" i="2" s="1"/>
  <c r="L26" i="2" a="1"/>
  <c r="L26" i="2" s="1"/>
  <c r="M26" i="2" a="1"/>
  <c r="M26" i="2" s="1"/>
  <c r="Y15" i="2" a="1"/>
  <c r="Y15" i="2" s="1"/>
  <c r="H17" i="2" a="1"/>
  <c r="H17" i="2" s="1"/>
  <c r="AP18" i="2" a="1"/>
  <c r="AP18" i="2" s="1"/>
  <c r="AC20" i="2" a="1"/>
  <c r="AC20" i="2" s="1"/>
  <c r="AQ21" i="2" a="1"/>
  <c r="AQ21" i="2" s="1"/>
  <c r="E23" i="2" a="1"/>
  <c r="E23" i="2" s="1"/>
  <c r="AE24" i="2" a="1"/>
  <c r="AE24" i="2" s="1"/>
  <c r="U26" i="2" a="1"/>
  <c r="U26" i="2" s="1"/>
  <c r="E16" i="2" a="1"/>
  <c r="E16" i="2" s="1"/>
  <c r="Y17" i="2" a="1"/>
  <c r="Y17" i="2" s="1"/>
  <c r="AQ18" i="2" a="1"/>
  <c r="AQ18" i="2" s="1"/>
  <c r="Q20" i="2" a="1"/>
  <c r="Q20" i="2" s="1"/>
  <c r="H22" i="2" a="1"/>
  <c r="H22" i="2" s="1"/>
  <c r="H24" i="2" a="1"/>
  <c r="H24" i="2" s="1"/>
  <c r="AE25" i="2" a="1"/>
  <c r="AE25" i="2" s="1"/>
  <c r="B13" i="2" a="1"/>
  <c r="B13" i="2" s="1"/>
  <c r="AG26" i="2" a="1"/>
  <c r="AG26" i="2" s="1"/>
  <c r="B24" i="2" a="1"/>
  <c r="B24" i="2" s="1"/>
  <c r="AA26" i="2" a="1"/>
  <c r="AA26" i="2" s="1"/>
  <c r="P24" i="2" a="1"/>
  <c r="P24" i="2" s="1"/>
  <c r="B21" i="2" a="1"/>
  <c r="B21" i="2" s="1"/>
  <c r="Z25" i="2" a="1"/>
  <c r="Z25" i="2" s="1"/>
  <c r="W12" i="2" a="1"/>
  <c r="W12" i="2" s="1"/>
  <c r="AP12" i="2" a="1"/>
  <c r="AP12" i="2" s="1"/>
  <c r="AD22" i="2" a="1"/>
  <c r="AD22" i="2" s="1"/>
  <c r="G16" i="2" a="1"/>
  <c r="G16" i="2" s="1"/>
  <c r="AJ22" i="2" a="1"/>
  <c r="AJ22" i="2" s="1"/>
  <c r="L15" i="2" a="1"/>
  <c r="L15" i="2" s="1"/>
  <c r="U18" i="2" a="1"/>
  <c r="U18" i="2" s="1"/>
  <c r="T20" i="2" a="1"/>
  <c r="T20" i="2" s="1"/>
  <c r="AN21" i="2" a="1"/>
  <c r="AN21" i="2" s="1"/>
  <c r="H23" i="2" a="1"/>
  <c r="H23" i="2" s="1"/>
  <c r="V15" i="2" a="1"/>
  <c r="V15" i="2" s="1"/>
  <c r="F17" i="2" a="1"/>
  <c r="F17" i="2" s="1"/>
  <c r="AB18" i="2" a="1"/>
  <c r="AB18" i="2" s="1"/>
  <c r="H20" i="2" a="1"/>
  <c r="H20" i="2" s="1"/>
  <c r="AO21" i="2" a="1"/>
  <c r="AO21" i="2" s="1"/>
  <c r="D24" i="2" a="1"/>
  <c r="D24" i="2" s="1"/>
  <c r="AA25" i="2" a="1"/>
  <c r="AA25" i="2" s="1"/>
  <c r="B9" i="2" a="1"/>
  <c r="B9" i="2" s="1"/>
  <c r="U14" i="2" a="1"/>
  <c r="U14" i="2" s="1"/>
  <c r="V16" i="2" a="1"/>
  <c r="V16" i="2" s="1"/>
  <c r="AN17" i="2" a="1"/>
  <c r="AN17" i="2" s="1"/>
  <c r="F19" i="2" a="1"/>
  <c r="F19" i="2" s="1"/>
  <c r="AA20" i="2" a="1"/>
  <c r="AA20" i="2" s="1"/>
  <c r="F22" i="2" a="1"/>
  <c r="F22" i="2" s="1"/>
  <c r="P23" i="2" a="1"/>
  <c r="P23" i="2" s="1"/>
  <c r="AB25" i="2" a="1"/>
  <c r="AB25" i="2" s="1"/>
  <c r="P16" i="2" a="1"/>
  <c r="P16" i="2" s="1"/>
  <c r="F18" i="2" a="1"/>
  <c r="F18" i="2" s="1"/>
  <c r="AL19" i="2" a="1"/>
  <c r="AL19" i="2" s="1"/>
  <c r="R21" i="2" a="1"/>
  <c r="R21" i="2" s="1"/>
  <c r="Q23" i="2" a="1"/>
  <c r="Q23" i="2" s="1"/>
  <c r="AL24" i="2" a="1"/>
  <c r="AL24" i="2" s="1"/>
  <c r="T26" i="2" a="1"/>
  <c r="T26" i="2" s="1"/>
  <c r="AC26" i="2" a="1"/>
  <c r="AC26" i="2" s="1"/>
  <c r="AF15" i="2" a="1"/>
  <c r="AF15" i="2" s="1"/>
  <c r="S17" i="2" a="1"/>
  <c r="S17" i="2" s="1"/>
  <c r="H19" i="2" a="1"/>
  <c r="H19" i="2" s="1"/>
  <c r="AI20" i="2" a="1"/>
  <c r="AI20" i="2" s="1"/>
  <c r="G22" i="2" a="1"/>
  <c r="G22" i="2" s="1"/>
  <c r="K23" i="2" a="1"/>
  <c r="K23" i="2" s="1"/>
  <c r="AM24" i="2" a="1"/>
  <c r="AM24" i="2" s="1"/>
  <c r="AK26" i="2" a="1"/>
  <c r="AK26" i="2" s="1"/>
  <c r="K16" i="2" a="1"/>
  <c r="K16" i="2" s="1"/>
  <c r="AK17" i="2" a="1"/>
  <c r="AK17" i="2" s="1"/>
  <c r="I19" i="2" a="1"/>
  <c r="I19" i="2" s="1"/>
  <c r="AD20" i="2" a="1"/>
  <c r="AD20" i="2" s="1"/>
  <c r="X22" i="2" a="1"/>
  <c r="X22" i="2" s="1"/>
  <c r="AM25" i="2" a="1"/>
  <c r="AM25" i="2" s="1"/>
  <c r="AI24" i="2" a="1"/>
  <c r="AI24" i="2" s="1"/>
  <c r="C14" i="2" a="1"/>
  <c r="C14" i="2" s="1"/>
  <c r="V14" i="2" a="1"/>
  <c r="V14" i="2" s="1"/>
  <c r="AO22" i="2" a="1"/>
  <c r="AO22" i="2" s="1"/>
  <c r="T16" i="2" a="1"/>
  <c r="T16" i="2" s="1"/>
  <c r="G23" i="2" a="1"/>
  <c r="G23" i="2" s="1"/>
  <c r="AP15" i="2" a="1"/>
  <c r="AP15" i="2" s="1"/>
  <c r="AA18" i="2" a="1"/>
  <c r="AA18" i="2" s="1"/>
  <c r="Z20" i="2" a="1"/>
  <c r="Z20" i="2" s="1"/>
  <c r="E22" i="2" a="1"/>
  <c r="E22" i="2" s="1"/>
  <c r="N23" i="2" a="1"/>
  <c r="N23" i="2" s="1"/>
  <c r="AD15" i="2" a="1"/>
  <c r="AD15" i="2" s="1"/>
  <c r="K17" i="2" a="1"/>
  <c r="K17" i="2" s="1"/>
  <c r="AG18" i="2" a="1"/>
  <c r="AG18" i="2" s="1"/>
  <c r="N20" i="2" a="1"/>
  <c r="N20" i="2" s="1"/>
  <c r="P22" i="2" a="1"/>
  <c r="P22" i="2" s="1"/>
  <c r="L24" i="2" a="1"/>
  <c r="L24" i="2" s="1"/>
  <c r="AI25" i="2" a="1"/>
  <c r="AI25" i="2" s="1"/>
  <c r="B17" i="2" a="1"/>
  <c r="B17" i="2" s="1"/>
  <c r="AG14" i="2" a="1"/>
  <c r="AG14" i="2" s="1"/>
  <c r="AC16" i="2" a="1"/>
  <c r="AC16" i="2" s="1"/>
  <c r="E18" i="2" a="1"/>
  <c r="E18" i="2" s="1"/>
  <c r="L19" i="2" a="1"/>
  <c r="L19" i="2" s="1"/>
  <c r="AH20" i="2" a="1"/>
  <c r="AH20" i="2" s="1"/>
  <c r="K22" i="2" a="1"/>
  <c r="K22" i="2" s="1"/>
  <c r="V23" i="2" a="1"/>
  <c r="V23" i="2" s="1"/>
  <c r="AH14" i="2" a="1"/>
  <c r="AH14" i="2" s="1"/>
  <c r="AD16" i="2" a="1"/>
  <c r="AD16" i="2" s="1"/>
  <c r="L18" i="2" a="1"/>
  <c r="L18" i="2" s="1"/>
  <c r="C20" i="2" a="1"/>
  <c r="C20" i="2" s="1"/>
  <c r="Y21" i="2" a="1"/>
  <c r="Y21" i="2" s="1"/>
  <c r="W23" i="2" a="1"/>
  <c r="W23" i="2" s="1"/>
  <c r="E25" i="2" a="1"/>
  <c r="E25" i="2" s="1"/>
  <c r="AB26" i="2" a="1"/>
  <c r="AB26" i="2" s="1"/>
  <c r="B4" i="2" a="1"/>
  <c r="B4" i="2" s="1"/>
  <c r="AN15" i="2" a="1"/>
  <c r="AN15" i="2" s="1"/>
  <c r="X17" i="2" a="1"/>
  <c r="X17" i="2" s="1"/>
  <c r="M19" i="2" a="1"/>
  <c r="M19" i="2" s="1"/>
  <c r="AP20" i="2" a="1"/>
  <c r="AP20" i="2" s="1"/>
  <c r="M22" i="2" a="1"/>
  <c r="M22" i="2" s="1"/>
  <c r="X23" i="2" a="1"/>
  <c r="X23" i="2" s="1"/>
  <c r="F25" i="2" a="1"/>
  <c r="F25" i="2" s="1"/>
  <c r="B12" i="2" a="1"/>
  <c r="B12" i="2" s="1"/>
  <c r="R16" i="2" a="1"/>
  <c r="R16" i="2" s="1"/>
  <c r="AP17" i="2" a="1"/>
  <c r="AP17" i="2" s="1"/>
  <c r="N19" i="2" a="1"/>
  <c r="N19" i="2" s="1"/>
  <c r="AQ20" i="2" a="1"/>
  <c r="AQ20" i="2" s="1"/>
  <c r="AN22" i="2" a="1"/>
  <c r="AN22" i="2" s="1"/>
  <c r="X24" i="2" a="1"/>
  <c r="X24" i="2" s="1"/>
  <c r="F26" i="2" a="1"/>
  <c r="F26" i="2" s="1"/>
  <c r="AE26" i="2" a="1"/>
  <c r="AE26" i="2" s="1"/>
  <c r="C26" i="2" a="1"/>
  <c r="C26" i="2" s="1"/>
  <c r="K26" i="2" a="1"/>
  <c r="K26" i="2" s="1"/>
  <c r="S26" i="2" a="1"/>
  <c r="S26" i="2" s="1"/>
  <c r="K24" i="2" a="1"/>
  <c r="K24" i="2" s="1"/>
  <c r="AH25" i="2" a="1"/>
  <c r="AH25" i="2" s="1"/>
  <c r="X3" i="2" a="1"/>
  <c r="X3" i="2" s="1"/>
  <c r="AH15" i="2" a="1"/>
  <c r="AH15" i="2" s="1"/>
  <c r="AP23" i="2" a="1"/>
  <c r="AP23" i="2" s="1"/>
  <c r="U17" i="2" a="1"/>
  <c r="U17" i="2" s="1"/>
  <c r="R24" i="2" a="1"/>
  <c r="R24" i="2" s="1"/>
  <c r="M16" i="2" a="1"/>
  <c r="M16" i="2" s="1"/>
  <c r="AM18" i="2" a="1"/>
  <c r="AM18" i="2" s="1"/>
  <c r="AL20" i="2" a="1"/>
  <c r="AL20" i="2" s="1"/>
  <c r="J22" i="2" a="1"/>
  <c r="J22" i="2" s="1"/>
  <c r="U23" i="2" a="1"/>
  <c r="U23" i="2" s="1"/>
  <c r="AK15" i="2" a="1"/>
  <c r="AK15" i="2" s="1"/>
  <c r="Q17" i="2" a="1"/>
  <c r="Q17" i="2" s="1"/>
  <c r="AN18" i="2" a="1"/>
  <c r="AN18" i="2" s="1"/>
  <c r="AG20" i="2" a="1"/>
  <c r="AG20" i="2" s="1"/>
  <c r="AF22" i="2" a="1"/>
  <c r="AF22" i="2" s="1"/>
  <c r="T24" i="2" a="1"/>
  <c r="T24" i="2" s="1"/>
  <c r="AQ25" i="2" a="1"/>
  <c r="AQ25" i="2" s="1"/>
  <c r="B25" i="2" a="1"/>
  <c r="B25" i="2" s="1"/>
  <c r="E15" i="2" a="1"/>
  <c r="E15" i="2" s="1"/>
  <c r="AJ16" i="2" a="1"/>
  <c r="AJ16" i="2" s="1"/>
  <c r="K18" i="2" a="1"/>
  <c r="K18" i="2" s="1"/>
  <c r="S19" i="2" a="1"/>
  <c r="S19" i="2" s="1"/>
  <c r="AN20" i="2" a="1"/>
  <c r="AN20" i="2" s="1"/>
  <c r="Q22" i="2" a="1"/>
  <c r="Q22" i="2" s="1"/>
  <c r="AD23" i="2" a="1"/>
  <c r="AD23" i="2" s="1"/>
  <c r="F15" i="2" a="1"/>
  <c r="F15" i="2" s="1"/>
  <c r="AP16" i="2" a="1"/>
  <c r="AP16" i="2" s="1"/>
  <c r="R18" i="2" a="1"/>
  <c r="R18" i="2" s="1"/>
  <c r="J20" i="2" a="1"/>
  <c r="J20" i="2" s="1"/>
  <c r="AE21" i="2" a="1"/>
  <c r="AE21" i="2" s="1"/>
  <c r="AE23" i="2" a="1"/>
  <c r="AE23" i="2" s="1"/>
  <c r="M25" i="2" a="1"/>
  <c r="M25" i="2" s="1"/>
  <c r="AJ26" i="2" a="1"/>
  <c r="AJ26" i="2" s="1"/>
  <c r="B20" i="2" a="1"/>
  <c r="B20" i="2" s="1"/>
  <c r="D16" i="2" a="1"/>
  <c r="D16" i="2" s="1"/>
  <c r="AD17" i="2" a="1"/>
  <c r="AD17" i="2" s="1"/>
  <c r="Z19" i="2" a="1"/>
  <c r="Z19" i="2" s="1"/>
  <c r="F21" i="2" a="1"/>
  <c r="F21" i="2" s="1"/>
  <c r="R22" i="2" a="1"/>
  <c r="R22" i="2" s="1"/>
  <c r="AF23" i="2" a="1"/>
  <c r="AF23" i="2" s="1"/>
  <c r="N25" i="2" a="1"/>
  <c r="N25" i="2" s="1"/>
  <c r="L14" i="2" a="1"/>
  <c r="L14" i="2" s="1"/>
  <c r="X16" i="2" a="1"/>
  <c r="X16" i="2" s="1"/>
  <c r="G18" i="2" a="1"/>
  <c r="G18" i="2" s="1"/>
  <c r="U19" i="2" a="1"/>
  <c r="U19" i="2" s="1"/>
  <c r="G21" i="2" a="1"/>
  <c r="G21" i="2" s="1"/>
  <c r="L23" i="2" a="1"/>
  <c r="L23" i="2" s="1"/>
  <c r="AF24" i="2" a="1"/>
  <c r="AF24" i="2" s="1"/>
  <c r="N26" i="2" a="1"/>
  <c r="N26" i="2" s="1"/>
  <c r="B6" i="2" a="1"/>
  <c r="B6" i="2" s="1"/>
  <c r="AI26" i="2" a="1"/>
  <c r="AI26" i="2" s="1"/>
  <c r="AQ26" i="2" a="1"/>
  <c r="AQ26" i="2" s="1"/>
  <c r="B10" i="2" a="1"/>
  <c r="B10" i="2" s="1"/>
  <c r="AQ24" i="2" a="1"/>
  <c r="AQ24" i="2" s="1"/>
  <c r="AO4" i="2" a="1"/>
  <c r="AO4" i="2" s="1"/>
  <c r="T17" i="2" a="1"/>
  <c r="T17" i="2" s="1"/>
  <c r="Q24" i="2" a="1"/>
  <c r="Q24" i="2" s="1"/>
  <c r="C18" i="2" a="1"/>
  <c r="C18" i="2" s="1"/>
  <c r="AH24" i="2" a="1"/>
  <c r="AH24" i="2" s="1"/>
  <c r="AH16" i="2" a="1"/>
  <c r="AH16" i="2" s="1"/>
  <c r="K19" i="2" a="1"/>
  <c r="K19" i="2" s="1"/>
  <c r="J21" i="2" a="1"/>
  <c r="J21" i="2" s="1"/>
  <c r="O22" i="2" a="1"/>
  <c r="O22" i="2" s="1"/>
  <c r="AJ23" i="2" a="1"/>
  <c r="AJ23" i="2" s="1"/>
  <c r="AQ15" i="2" a="1"/>
  <c r="AQ15" i="2" s="1"/>
  <c r="V17" i="2" a="1"/>
  <c r="V17" i="2" s="1"/>
  <c r="E19" i="2" a="1"/>
  <c r="E19" i="2" s="1"/>
  <c r="AM20" i="2" a="1"/>
  <c r="AM20" i="2" s="1"/>
  <c r="AQ22" i="2" a="1"/>
  <c r="AQ22" i="2" s="1"/>
  <c r="AB24" i="2" a="1"/>
  <c r="AB24" i="2" s="1"/>
  <c r="J26" i="2" a="1"/>
  <c r="J26" i="2" s="1"/>
  <c r="M24" i="2" a="1"/>
  <c r="M24" i="2" s="1"/>
  <c r="O15" i="2" a="1"/>
  <c r="O15" i="2" s="1"/>
  <c r="AO16" i="2" a="1"/>
  <c r="AO16" i="2" s="1"/>
  <c r="Q18" i="2" a="1"/>
  <c r="Q18" i="2" s="1"/>
  <c r="X19" i="2" a="1"/>
  <c r="X19" i="2" s="1"/>
  <c r="E21" i="2" a="1"/>
  <c r="E21" i="2" s="1"/>
  <c r="V22" i="2" a="1"/>
  <c r="V22" i="2" s="1"/>
  <c r="AL23" i="2" a="1"/>
  <c r="AL23" i="2" s="1"/>
  <c r="P15" i="2" a="1"/>
  <c r="P15" i="2" s="1"/>
  <c r="G17" i="2" a="1"/>
  <c r="G17" i="2" s="1"/>
  <c r="AI18" i="2" a="1"/>
  <c r="AI18" i="2" s="1"/>
  <c r="O20" i="2" a="1"/>
  <c r="O20" i="2" s="1"/>
  <c r="AK21" i="2" a="1"/>
  <c r="AK21" i="2" s="1"/>
  <c r="AM23" i="2" a="1"/>
  <c r="AM23" i="2" s="1"/>
  <c r="U25" i="2" a="1"/>
  <c r="U25" i="2" s="1"/>
  <c r="B3" i="2" a="1"/>
  <c r="B3" i="2" s="1"/>
  <c r="I14" i="2" a="1"/>
  <c r="I14" i="2" s="1"/>
  <c r="Q16" i="2" a="1"/>
  <c r="Q16" i="2" s="1"/>
  <c r="AJ17" i="2" a="1"/>
  <c r="AJ17" i="2" s="1"/>
  <c r="AM19" i="2" a="1"/>
  <c r="AM19" i="2" s="1"/>
  <c r="M21" i="2" a="1"/>
  <c r="M21" i="2" s="1"/>
  <c r="W22" i="2" a="1"/>
  <c r="W22" i="2" s="1"/>
  <c r="AN23" i="2" a="1"/>
  <c r="AN23" i="2" s="1"/>
  <c r="V25" i="2" a="1"/>
  <c r="V25" i="2" s="1"/>
  <c r="Z14" i="2" a="1"/>
  <c r="Z14" i="2" s="1"/>
  <c r="AL16" i="2" a="1"/>
  <c r="AL16" i="2" s="1"/>
  <c r="M18" i="2" a="1"/>
  <c r="M18" i="2" s="1"/>
  <c r="AA19" i="2" a="1"/>
  <c r="AA19" i="2" s="1"/>
  <c r="N21" i="2" a="1"/>
  <c r="N21" i="2" s="1"/>
  <c r="R23" i="2" a="1"/>
  <c r="R23" i="2" s="1"/>
  <c r="AN24" i="2" a="1"/>
  <c r="AN24" i="2" s="1"/>
  <c r="V26" i="2" a="1"/>
  <c r="V26" i="2" s="1"/>
  <c r="B22" i="2" a="1"/>
  <c r="B22" i="2" s="1"/>
  <c r="B26" i="2" a="1"/>
  <c r="B26" i="2" s="1"/>
  <c r="B18" i="2" a="1"/>
  <c r="B18" i="2" s="1"/>
  <c r="AJ25" i="2" a="1"/>
  <c r="AJ25" i="2" s="1"/>
  <c r="AD26" i="2" a="1"/>
  <c r="AD26" i="2" s="1"/>
  <c r="R25" i="2" a="1"/>
  <c r="R25" i="2" s="1"/>
  <c r="C22" i="8"/>
  <c r="C14" i="8"/>
  <c r="C6" i="8"/>
  <c r="C25" i="8"/>
  <c r="C17" i="8"/>
  <c r="C9" i="8"/>
  <c r="C11" i="8"/>
  <c r="C24" i="8"/>
  <c r="C16" i="8"/>
  <c r="C8" i="8"/>
  <c r="C21" i="8"/>
  <c r="C13" i="8"/>
  <c r="C5" i="8"/>
  <c r="C23" i="8"/>
  <c r="C15" i="8"/>
  <c r="C7" i="8"/>
  <c r="C12" i="8"/>
  <c r="C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<sst xmlns="http://schemas.openxmlformats.org/spreadsheetml/2006/main" count="3330" uniqueCount="865">
  <si>
    <t>Source:</t>
  </si>
  <si>
    <t>Notes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</si>
  <si>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</si>
  <si>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</si>
  <si>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</si>
  <si>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</si>
  <si>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</si>
  <si>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</si>
  <si>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</si>
  <si>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</si>
  <si>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</si>
  <si>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</si>
  <si>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</si>
  <si>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</si>
  <si>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</si>
  <si>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</si>
  <si>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</si>
  <si>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</si>
  <si>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</si>
  <si>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</si>
  <si>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</si>
  <si>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</si>
  <si>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</si>
  <si>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</si>
  <si>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</si>
  <si>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</si>
  <si>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</si>
  <si>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</si>
  <si>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</si>
  <si>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</si>
  <si>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</si>
  <si>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</si>
  <si>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</si>
  <si>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dimensionless (% of output purchased)</t>
  </si>
  <si>
    <t>natural gas and petroleum systems</t>
  </si>
  <si>
    <t>coal mining</t>
  </si>
  <si>
    <t>FoGPbEaIC Fraction of Goods Purchased by Entity and ISIC Code</t>
  </si>
  <si>
    <t>government</t>
  </si>
  <si>
    <t>labor and consumers</t>
  </si>
  <si>
    <t>foreign entities</t>
  </si>
  <si>
    <t>We calculate the share of each industry's output purchased by each ISIC code, disregarding</t>
  </si>
  <si>
    <t>the cash flow entities that are not assigned ISIC codes, such that the shares assigned to all</t>
  </si>
  <si>
    <t>Then, we separately calculate the share of each industry's output purchased by each of:</t>
  </si>
  <si>
    <t>government, labor and consumers, foreign entities</t>
  </si>
  <si>
    <t>In Vensim, we assign each of these three entities their calculated shares, and assign</t>
  </si>
  <si>
    <t>the remainder to the ISIC codes as specified in this input variable.</t>
  </si>
  <si>
    <t>electricity suppliers (NOT USED)</t>
  </si>
  <si>
    <t>coal suppliers (NOT USED)</t>
  </si>
  <si>
    <t>natural gas and petroleum suppliers (NOT USED)</t>
  </si>
  <si>
    <t>biomass and biofuel suppliers (NOT USED)</t>
  </si>
  <si>
    <t>other energy suppliers (NOT USED)</t>
  </si>
  <si>
    <t>This skips the assignment of purchases to the energy industries and the non-energy industries</t>
  </si>
  <si>
    <t>category, but since cash flows assigned to those categories are going to get moved into</t>
  </si>
  <si>
    <t>ISIC codes later anyway, it is more accurate to skip this intermediate step of aggregating the</t>
  </si>
  <si>
    <t>cash flows and disaggregating them later.</t>
  </si>
  <si>
    <t>government, labor and consumers, and foreign entities are calculated) to the "non-energy</t>
  </si>
  <si>
    <t>industries" cash flow entity.  This is to pass a check in the EPS that ensures the equality of</t>
  </si>
  <si>
    <t>cash flows assigned to the "non-energy industries" entity and the separately broken-out</t>
  </si>
  <si>
    <t>nonenergy industries (MUST contain remainder)</t>
  </si>
  <si>
    <t>About "Nonenergy Industries" Cash Flow Entity</t>
  </si>
  <si>
    <t>ISIC codes that comprise this entity.  It also ensures equality of change in revenues and</t>
  </si>
  <si>
    <t>Note that in the "FoGPbEaIC-entity" output tab, we must assign the remaining share (after</t>
  </si>
  <si>
    <t>expenditures in the industry sector.  The assignments here aren't used for sales of energy,</t>
  </si>
  <si>
    <t>so assigning the entire remainder to the non-energy industries cash flow entity, instead of</t>
  </si>
  <si>
    <t>the five energy supplier entities, does not introduce error.</t>
  </si>
  <si>
    <t>ISIC 20</t>
  </si>
  <si>
    <t>ISIC 21</t>
  </si>
  <si>
    <t>All Industries</t>
  </si>
  <si>
    <t>see variable io-model/DLIM</t>
  </si>
  <si>
    <t>Data Source</t>
  </si>
  <si>
    <t>waste management (water + waste)</t>
  </si>
  <si>
    <t>The OECD input-output tables use ISIC codes that do not map well onto EPS industry categories.</t>
  </si>
  <si>
    <t>The following industry categories are particularly problematic for mapping onto OECD:</t>
  </si>
  <si>
    <t>chemicals (OECD doesn't split out pharmaceuticals)</t>
  </si>
  <si>
    <t>Procedure</t>
  </si>
  <si>
    <t>Also, even the industries that are mappable to OECD (such as iron and steel) can be improved by</t>
  </si>
  <si>
    <t>using a more disaggregated data source that (for example) breaks out iron and steel from other metals.</t>
  </si>
  <si>
    <t>ISIC 06</t>
  </si>
  <si>
    <t>ISIC 05</t>
  </si>
  <si>
    <t>ISIC 231</t>
  </si>
  <si>
    <t>ISIC 239</t>
  </si>
  <si>
    <t>ISIC 241</t>
  </si>
  <si>
    <t>ISIC 242</t>
  </si>
  <si>
    <t>ISIC 351</t>
  </si>
  <si>
    <t>ISIC 352T353</t>
  </si>
  <si>
    <t>ISIC 36T39</t>
  </si>
  <si>
    <t>ISIC codes sum to 100%.  Note that this requires dividing by the total output from each industry</t>
  </si>
  <si>
    <t>to all ISIC codes in the denominator ourselves, since using the "Total Intermediate" column (col OS)</t>
  </si>
  <si>
    <t>from the BEA table introduces too much rounding error, and this is visible in EPS outputs.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</si>
  <si>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</si>
  <si>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</si>
  <si>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</si>
  <si>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</si>
  <si>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</si>
  <si>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</si>
  <si>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</si>
  <si>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</si>
  <si>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</si>
  <si>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</si>
  <si>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</si>
  <si>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</si>
  <si>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</si>
  <si>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</si>
  <si>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</si>
  <si>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</si>
  <si>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</si>
  <si>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</si>
  <si>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</si>
  <si>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</si>
  <si>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</si>
  <si>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</si>
  <si>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</si>
  <si>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</si>
  <si>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</si>
  <si>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USD</t>
  </si>
  <si>
    <t>Output</t>
  </si>
  <si>
    <t>Standard Input Output Matrix</t>
  </si>
  <si>
    <t>A Matrix</t>
  </si>
  <si>
    <t>I Matrix</t>
  </si>
  <si>
    <t>Inverse of DLIM</t>
  </si>
  <si>
    <t>Dataset: Input-Output Tables 2018 edition</t>
  </si>
  <si>
    <t>Variable</t>
  </si>
  <si>
    <t>TTL: Total</t>
  </si>
  <si>
    <t>Country</t>
  </si>
  <si>
    <t>Time</t>
  </si>
  <si>
    <t>2015</t>
  </si>
  <si>
    <t>Unit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</si>
  <si>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</si>
  <si>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</si>
  <si>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</si>
  <si>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</si>
  <si>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</si>
  <si>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</si>
  <si>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</si>
  <si>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</si>
  <si>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</si>
  <si>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</si>
  <si>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</si>
  <si>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</si>
  <si>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</si>
  <si>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</si>
  <si>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</si>
  <si>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</si>
  <si>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</si>
  <si>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</si>
  <si>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</si>
  <si>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</si>
  <si>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</si>
  <si>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</si>
  <si>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</si>
  <si>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</si>
  <si>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</si>
  <si>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</si>
  <si>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</si>
  <si>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</si>
  <si>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</si>
  <si>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</si>
  <si>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</si>
  <si>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</si>
  <si>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</si>
  <si>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</si>
  <si>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</si>
  <si>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</si>
  <si>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</si>
  <si>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</si>
  <si>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</si>
  <si>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</si>
  <si>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</si>
  <si>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</si>
  <si>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</si>
  <si>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</si>
  <si>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</si>
  <si>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</si>
  <si>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</si>
  <si>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</si>
  <si>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/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</si>
  <si>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</si>
  <si>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</si>
  <si>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</si>
  <si>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</si>
  <si>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</si>
  <si>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</si>
  <si>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</si>
  <si>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</si>
  <si>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</si>
  <si>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</si>
  <si>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</si>
  <si>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</si>
  <si>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</si>
  <si>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</si>
  <si>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</si>
  <si>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</si>
  <si>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</si>
  <si>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</si>
  <si>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</si>
  <si>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</si>
  <si>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</si>
  <si>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</si>
  <si>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</si>
  <si>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</si>
  <si>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</si>
  <si>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</si>
  <si>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</si>
  <si>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</si>
  <si>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</si>
  <si>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</si>
  <si>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</si>
  <si>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</si>
  <si>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</si>
  <si>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</si>
  <si>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</si>
  <si>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</si>
  <si>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</si>
  <si>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</si>
  <si>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</si>
  <si>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</si>
  <si>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</si>
  <si>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Sorry, the query is too large to fit into the Excel cell. You will not be able to update your table with the .Stat Populator.</t>
  </si>
  <si>
    <t xml:space="preserve">electricity </t>
  </si>
  <si>
    <t>Matching EPS Industry</t>
  </si>
  <si>
    <t>pharmaceuticals</t>
  </si>
  <si>
    <t>SIOM, without errors</t>
  </si>
  <si>
    <t>Accordingly, we use the variables DLIM and BOIbC to break out the OECD data in several places. See the file io-model/DLIM</t>
  </si>
  <si>
    <t>for more information on the steps to transform a DLIM table into a standard input-output matrix. Ideally, we would use</t>
  </si>
  <si>
    <t>a Total Leontief Inverse matrix rather than a Domestic Leontief Inverse matrix for this step, but our source data does not provide</t>
  </si>
  <si>
    <t>that information.</t>
  </si>
  <si>
    <t>Government Expenditures</t>
  </si>
  <si>
    <t>Household Expenditures</t>
  </si>
  <si>
    <t>Extra-territorial organizations and bodies</t>
  </si>
  <si>
    <t>Private households with employed persons (95)</t>
  </si>
  <si>
    <t>Other services (93)</t>
  </si>
  <si>
    <t>Recreational, cultural and sporting services (92)</t>
  </si>
  <si>
    <t>Membership organisation services n.e.c. (91)</t>
  </si>
  <si>
    <t>Wood waste for treatment: landfill</t>
  </si>
  <si>
    <t>Textiles waste for treatment: landfill</t>
  </si>
  <si>
    <t>Inert/metal/hazardous waste for treatment: landfill</t>
  </si>
  <si>
    <t>Plastic waste for treatment: landfill</t>
  </si>
  <si>
    <t>Paper for treatment: landfill</t>
  </si>
  <si>
    <t>Food waste for treatment: landfill</t>
  </si>
  <si>
    <t>Other waste for treatment: waste water treatment</t>
  </si>
  <si>
    <t>Food waste for treatment: waste water treatment</t>
  </si>
  <si>
    <t>Paper and wood waste for treatment: composting and land application</t>
  </si>
  <si>
    <t>Food waste for treatment: composting and land application</t>
  </si>
  <si>
    <t>Sewage sludge for treatment: biogasification and land application</t>
  </si>
  <si>
    <t>Paper waste for treatment: biogasification and land application</t>
  </si>
  <si>
    <t>Food waste for treatment: biogasification and land application</t>
  </si>
  <si>
    <t>Oil/hazardous waste for treatment: incineration</t>
  </si>
  <si>
    <t>Wood waste for treatment: incineration</t>
  </si>
  <si>
    <t>Textiles waste for treatment: incineration</t>
  </si>
  <si>
    <t>Intert/metal waste for treatment: incineration</t>
  </si>
  <si>
    <t>Plastic waste for treatment: incineration</t>
  </si>
  <si>
    <t>Paper waste for treatment: incineration</t>
  </si>
  <si>
    <t>Food waste for treatment: incineration</t>
  </si>
  <si>
    <t>Health and social work services (85)</t>
  </si>
  <si>
    <t>Education services (80)</t>
  </si>
  <si>
    <t>Public administration and defence services; compulsory social security services (75)</t>
  </si>
  <si>
    <t>Other business services (74)</t>
  </si>
  <si>
    <t>Research and development services (73)</t>
  </si>
  <si>
    <t>Computer and related services (72)</t>
  </si>
  <si>
    <t>Renting services of machinery and equipment without operator and of personal and household goods (71)</t>
  </si>
  <si>
    <t>Real estate services (70)</t>
  </si>
  <si>
    <t>Services auxiliary to financial intermediation (67)</t>
  </si>
  <si>
    <t>Insurance and pension funding services, except compulsory social security services (66)</t>
  </si>
  <si>
    <t>Financial intermediation services, except insurance and pension funding services (65)</t>
  </si>
  <si>
    <t>Post and telecommunication services (64)</t>
  </si>
  <si>
    <t>Supporting and auxiliary transport services; travel agency services (63)</t>
  </si>
  <si>
    <t>Air transport services (62)</t>
  </si>
  <si>
    <t>Inland water transportation services</t>
  </si>
  <si>
    <t>Sea and coastal water transportation services</t>
  </si>
  <si>
    <t>Transportation services via pipelines</t>
  </si>
  <si>
    <t>Other land transportation services</t>
  </si>
  <si>
    <t>Railway transportation services</t>
  </si>
  <si>
    <t>Hotel and restaurant services (55)</t>
  </si>
  <si>
    <t>Retail trade services, except of motor vehicles and motorcycles; repair services of personal and household goods (52)</t>
  </si>
  <si>
    <t>Wholesale trade and commission trade services, except of motor vehicles and motorcycles (51)</t>
  </si>
  <si>
    <t>Retail trade services of motor fuel</t>
  </si>
  <si>
    <t>Sale, maintenance, repair of motor vehicles, motor vehicles parts, motorcycles, motor cycles parts and accessoiries</t>
  </si>
  <si>
    <t>Secondary construction material for treatment, Re-processing of secondary construction material into aggregates</t>
  </si>
  <si>
    <t>Construction work (45)</t>
  </si>
  <si>
    <t>Collected and purified water, distribution services of water (41)</t>
  </si>
  <si>
    <t>Steam and hot water supply services</t>
  </si>
  <si>
    <t>Distribution services of gaseous fuels through mains</t>
  </si>
  <si>
    <t>Biogas</t>
  </si>
  <si>
    <t>Gas Works Gas</t>
  </si>
  <si>
    <t>Oxygen Steel Furnace Gas</t>
  </si>
  <si>
    <t>Blast Furnace Gas</t>
  </si>
  <si>
    <t>Coke oven gas</t>
  </si>
  <si>
    <t>Distribution and trade services of electricity</t>
  </si>
  <si>
    <t>Transmission services of electricity</t>
  </si>
  <si>
    <t>Electricity nec</t>
  </si>
  <si>
    <t>Electricity by Geothermal</t>
  </si>
  <si>
    <t>Electricity by tide, wave, ocean</t>
  </si>
  <si>
    <t>Electricity by solar thermal</t>
  </si>
  <si>
    <t>Electricity by solar photovoltaic</t>
  </si>
  <si>
    <t>Electricity by biomass and waste</t>
  </si>
  <si>
    <t>Electricity by petroleum and other oil derivatives</t>
  </si>
  <si>
    <t>Electricity by wind</t>
  </si>
  <si>
    <t>Electricity by hydro</t>
  </si>
  <si>
    <t>Electricity by nuclear</t>
  </si>
  <si>
    <t>Electricity by gas</t>
  </si>
  <si>
    <t>Electricity by coal</t>
  </si>
  <si>
    <t>Bottles for treatment, Recycling of bottles by direct reuse</t>
  </si>
  <si>
    <t>Secondary raw materials</t>
  </si>
  <si>
    <t>Furniture; other manufactured goods n.e.c. (36)</t>
  </si>
  <si>
    <t>Other transport equipment (35)</t>
  </si>
  <si>
    <t>Motor vehicles, trailers and semi-trailers (34)</t>
  </si>
  <si>
    <t>Medical, precision and optical instruments, watches and clocks (33)</t>
  </si>
  <si>
    <t>Radio, television and communication equipment and apparatus (32)</t>
  </si>
  <si>
    <t>Electrical machinery and apparatus n.e.c. (31)</t>
  </si>
  <si>
    <t>Office machinery and computers (30)</t>
  </si>
  <si>
    <t>Machinery and equipment n.e.c. (29)</t>
  </si>
  <si>
    <t>Fabricated metal products, except machinery and equipment (28)</t>
  </si>
  <si>
    <t>Foundry work services</t>
  </si>
  <si>
    <t>Secondary other non-ferrous metals for treatment, Re-processing of secondary other non-ferrous metals into new other non-ferrous metals</t>
  </si>
  <si>
    <t>Other non-ferrous metal products</t>
  </si>
  <si>
    <t>Secondary copper for treatment, Re-processing of secondary copper into new copper</t>
  </si>
  <si>
    <t>Copper products</t>
  </si>
  <si>
    <t>Secondary lead for treatment, Re-processing of secondary lead into new lead</t>
  </si>
  <si>
    <t>Lead, zinc and tin and products thereof</t>
  </si>
  <si>
    <t>Secondary aluminium for treatment, Re-processing of secondary aluminium into new aluminium</t>
  </si>
  <si>
    <t>Aluminium and aluminium products</t>
  </si>
  <si>
    <t>Secondary preciuos metals for treatment, Re-processing of secondary preciuos metals into new preciuos metals</t>
  </si>
  <si>
    <t>Precious metals</t>
  </si>
  <si>
    <t>Secondary steel for treatment, Re-processing of secondary steel into new steel</t>
  </si>
  <si>
    <t>Basic iron and steel and of ferro-alloys and first products thereof</t>
  </si>
  <si>
    <t>Other non-metallic mineral products</t>
  </si>
  <si>
    <t>Ash for treatment, Re-processing of ash into clinker</t>
  </si>
  <si>
    <t>Cement, lime and plaster</t>
  </si>
  <si>
    <t>Bricks, tiles and construction products, in baked clay</t>
  </si>
  <si>
    <t>Ceramic goods</t>
  </si>
  <si>
    <t>Secondary glass for treatment, Re-processing of secondary glass into new glass</t>
  </si>
  <si>
    <t>Glass and glass products</t>
  </si>
  <si>
    <t>Rubber and plastic products (25)</t>
  </si>
  <si>
    <t>Other Liquid Biofuels</t>
  </si>
  <si>
    <t>Biodiesels</t>
  </si>
  <si>
    <t>Biogasoline</t>
  </si>
  <si>
    <t>Additives/Blending Components</t>
  </si>
  <si>
    <t>Charcoal</t>
  </si>
  <si>
    <t>Chemicals nec</t>
  </si>
  <si>
    <t>P- and other fertiliser</t>
  </si>
  <si>
    <t>N-fertiliser</t>
  </si>
  <si>
    <t>Secondary plastic for treatment, Re-processing of secondary plastic into new plastic</t>
  </si>
  <si>
    <t>Plastics, basic</t>
  </si>
  <si>
    <t>Nuclear fuel</t>
  </si>
  <si>
    <t>Non-specified Petroleum Products</t>
  </si>
  <si>
    <t>Petroleum Coke</t>
  </si>
  <si>
    <t>Paraffin Waxes</t>
  </si>
  <si>
    <t>Bitumen</t>
  </si>
  <si>
    <t>Lubricants</t>
  </si>
  <si>
    <t>White Spirit &amp; SBP</t>
  </si>
  <si>
    <t>Naphtha</t>
  </si>
  <si>
    <t>Ethane</t>
  </si>
  <si>
    <t>Refinery Feedstocks</t>
  </si>
  <si>
    <t>Liquefied Petroleum Gases (LPG)</t>
  </si>
  <si>
    <t>Refinery Gas</t>
  </si>
  <si>
    <t>Heavy Fuel Oil</t>
  </si>
  <si>
    <t>Gas/Diesel Oil</t>
  </si>
  <si>
    <t>Kerosene</t>
  </si>
  <si>
    <t>Kerosene Type Jet Fuel</t>
  </si>
  <si>
    <t>Gasoline Type Jet Fuel</t>
  </si>
  <si>
    <t>Aviation Gasoline</t>
  </si>
  <si>
    <t>Motor Gasoline</t>
  </si>
  <si>
    <t>Coal Tar</t>
  </si>
  <si>
    <t>Gas Coke</t>
  </si>
  <si>
    <t>Coke Oven Coke</t>
  </si>
  <si>
    <t>Printed matter and recorded media (22)</t>
  </si>
  <si>
    <t>Paper and paper products</t>
  </si>
  <si>
    <t>Secondary paper for treatment, Re-processing of secondary paper into new pulp</t>
  </si>
  <si>
    <t>Pulp</t>
  </si>
  <si>
    <t>Wood material for treatment, Re-processing of secondary wood material into new wood material</t>
  </si>
  <si>
    <t>Wood and products of wood and cork (except furniture); articles of straw and plaiting materials (20)</t>
  </si>
  <si>
    <t>Leather and leather products (19)</t>
  </si>
  <si>
    <t>Wearing apparel; furs (18)</t>
  </si>
  <si>
    <t>Textiles (17)</t>
  </si>
  <si>
    <t>Tobacco products (16)</t>
  </si>
  <si>
    <t>Fish products</t>
  </si>
  <si>
    <t>Beverages</t>
  </si>
  <si>
    <t>Food products nec</t>
  </si>
  <si>
    <t>Sugar</t>
  </si>
  <si>
    <t>Processed rice</t>
  </si>
  <si>
    <t>Dairy products</t>
  </si>
  <si>
    <t>products of Vegetable oils and fats</t>
  </si>
  <si>
    <t>Meat products nec</t>
  </si>
  <si>
    <t>Products of meat poultry</t>
  </si>
  <si>
    <t>Products of meat pigs</t>
  </si>
  <si>
    <t>Products of meat cattle</t>
  </si>
  <si>
    <t>Chemical and fertilizer minerals, salt and other mining and quarrying products n.e.c.</t>
  </si>
  <si>
    <t>Sand and clay</t>
  </si>
  <si>
    <t>Stone</t>
  </si>
  <si>
    <t>Other non-ferrous metal ores and concentrates</t>
  </si>
  <si>
    <t>Lead, zinc and tin ores and concentrates</t>
  </si>
  <si>
    <t>Precious metal ores and concentrates</t>
  </si>
  <si>
    <t>Aluminium ores and concentrates</t>
  </si>
  <si>
    <t>Nickel ores and concentrates</t>
  </si>
  <si>
    <t>Copper ores and concentrates</t>
  </si>
  <si>
    <t>Iron ores</t>
  </si>
  <si>
    <t>Uranium and thorium ores (12)</t>
  </si>
  <si>
    <t>Other Hydrocarbons</t>
  </si>
  <si>
    <t>Natural Gas Liquids</t>
  </si>
  <si>
    <t>Natural gas and services related to natural gas extraction, excluding surveying</t>
  </si>
  <si>
    <t>Crude petroleum and services related to crude oil extraction, excluding surveying</t>
  </si>
  <si>
    <t>Peat</t>
  </si>
  <si>
    <t>BKB/Peat Briquettes</t>
  </si>
  <si>
    <t>Lignite/Brown Coal</t>
  </si>
  <si>
    <t>Patent Fuel</t>
  </si>
  <si>
    <t>Sub-Bituminous Coal</t>
  </si>
  <si>
    <t>Other Bituminous Coal</t>
  </si>
  <si>
    <t>Coking Coal</t>
  </si>
  <si>
    <t>Anthracite</t>
  </si>
  <si>
    <t>Fish and other fishing products; services incidental of fishing (05)</t>
  </si>
  <si>
    <t>Products of forestry, logging and related services (02)</t>
  </si>
  <si>
    <t>Manure (biogas treatment)</t>
  </si>
  <si>
    <t>Manure (conventional treatment)</t>
  </si>
  <si>
    <t>Wool, silk-worm cocoons</t>
  </si>
  <si>
    <t>Raw milk</t>
  </si>
  <si>
    <t>Animal products nec</t>
  </si>
  <si>
    <t>Meat animals nec</t>
  </si>
  <si>
    <t>Poultry</t>
  </si>
  <si>
    <t>Pigs</t>
  </si>
  <si>
    <t>Cattle</t>
  </si>
  <si>
    <t>Crops nec</t>
  </si>
  <si>
    <t>Plant-based fibers</t>
  </si>
  <si>
    <t>Sugar cane, sugar beet</t>
  </si>
  <si>
    <t>Oil seeds</t>
  </si>
  <si>
    <t>Vegetables, fruit, nuts</t>
  </si>
  <si>
    <t>Cereal grains nec</t>
  </si>
  <si>
    <t>Wheat</t>
  </si>
  <si>
    <t>Paddy rice</t>
  </si>
  <si>
    <t>ISIC Code</t>
  </si>
  <si>
    <t>Exports</t>
  </si>
  <si>
    <t>Imports</t>
  </si>
  <si>
    <t>Sector ID</t>
  </si>
  <si>
    <t>Sector</t>
  </si>
  <si>
    <t>Units: Million Euros</t>
  </si>
  <si>
    <t>Source: EXIOBASE Trade data</t>
  </si>
  <si>
    <t>ISIC 23</t>
  </si>
  <si>
    <t>Source: WIOD</t>
  </si>
  <si>
    <t>Export</t>
  </si>
  <si>
    <t>Import</t>
  </si>
  <si>
    <t>Source: EXIOBASE CountryXSector v2</t>
  </si>
  <si>
    <t>M.EUR</t>
  </si>
  <si>
    <t>ISIC code</t>
  </si>
  <si>
    <t>Data (M.EUR)</t>
  </si>
  <si>
    <t>Splits</t>
  </si>
  <si>
    <t>ICESHR</t>
  </si>
  <si>
    <t>Source: World Input-Output Database</t>
  </si>
  <si>
    <t>Year</t>
  </si>
  <si>
    <t>Code</t>
  </si>
  <si>
    <t>Description</t>
  </si>
  <si>
    <t>Origin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</si>
  <si>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</si>
  <si>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</si>
  <si>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</si>
  <si>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</si>
  <si>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</si>
  <si>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</si>
  <si>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</si>
  <si>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</si>
  <si>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</si>
  <si>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</si>
  <si>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</si>
  <si>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</si>
  <si>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</si>
  <si>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</si>
  <si>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</si>
  <si>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</si>
  <si>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</si>
  <si>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</si>
  <si>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</si>
  <si>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</si>
  <si>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</si>
  <si>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</si>
  <si>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</si>
  <si>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</si>
  <si>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</si>
  <si>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</si>
  <si>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</si>
  <si>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</si>
  <si>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</si>
  <si>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</si>
  <si>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</si>
  <si>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</si>
  <si>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</si>
  <si>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</si>
  <si>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</si>
  <si>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</si>
  <si>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</si>
  <si>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</si>
  <si>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</si>
  <si>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</si>
  <si>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</si>
  <si>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</si>
  <si>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</si>
  <si>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</si>
  <si>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</si>
  <si>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</si>
  <si>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</si>
  <si>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</si>
  <si>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</si>
  <si>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</si>
  <si>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</si>
  <si>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</si>
  <si>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</si>
  <si>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</si>
  <si>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</si>
  <si>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</si>
  <si>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</si>
  <si>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</si>
  <si>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</si>
  <si>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</si>
  <si>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</si>
  <si>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</si>
  <si>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</si>
  <si>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Crop and animal production, hunting and related service activities</t>
  </si>
  <si>
    <t>Forestry and logging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</si>
  <si>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</si>
  <si>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</si>
  <si>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</si>
  <si>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</si>
  <si>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</si>
  <si>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</si>
  <si>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</si>
  <si>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</si>
  <si>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</si>
  <si>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</si>
  <si>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</si>
  <si>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</si>
  <si>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</si>
  <si>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</si>
  <si>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</si>
  <si>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</si>
  <si>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</si>
  <si>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</si>
  <si>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</si>
  <si>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</si>
  <si>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</si>
  <si>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</si>
  <si>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</si>
  <si>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</si>
  <si>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</si>
  <si>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</si>
  <si>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</si>
  <si>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</si>
  <si>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</si>
  <si>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</si>
  <si>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</si>
  <si>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</si>
  <si>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</si>
  <si>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</si>
  <si>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</si>
  <si>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</si>
  <si>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</si>
  <si>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</si>
  <si>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</si>
  <si>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</si>
  <si>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</si>
  <si>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</si>
  <si>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</si>
  <si>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</si>
  <si>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</si>
  <si>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</si>
  <si>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</si>
  <si>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</si>
  <si>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</si>
  <si>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</si>
  <si>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</si>
  <si>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</si>
  <si>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</si>
  <si>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</si>
  <si>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</si>
  <si>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</si>
  <si>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</si>
  <si>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</si>
  <si>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</si>
  <si>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Total output</t>
  </si>
  <si>
    <t>Domestic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</si>
  <si>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</si>
  <si>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</si>
  <si>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</si>
  <si>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</si>
  <si>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</si>
  <si>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</si>
  <si>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</si>
  <si>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</si>
  <si>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</si>
  <si>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</si>
  <si>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</si>
  <si>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</si>
  <si>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</si>
  <si>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</si>
  <si>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</si>
  <si>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</si>
  <si>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Values</t>
  </si>
  <si>
    <t>Government</t>
  </si>
  <si>
    <t>Total intermediate</t>
  </si>
  <si>
    <t>Total use of product</t>
  </si>
  <si>
    <t>FOoGPbEaIC code</t>
  </si>
  <si>
    <t>OECD code</t>
  </si>
  <si>
    <t>Secondary code(s)</t>
  </si>
  <si>
    <t>Households</t>
  </si>
  <si>
    <t>ADDED</t>
  </si>
  <si>
    <t>see variable io-model/BOibC</t>
  </si>
  <si>
    <t>see variable io-model/GAaHEbIC-government</t>
  </si>
  <si>
    <t>see variable io-model/GaHEbIC-household</t>
  </si>
  <si>
    <t>Split for Chemicals/Pharmaceuticals</t>
  </si>
  <si>
    <t>World Input-Output Database</t>
  </si>
  <si>
    <t>National IO Tables</t>
  </si>
  <si>
    <t>Split for All Other ISIC Codes</t>
  </si>
  <si>
    <t>Exiobase</t>
  </si>
  <si>
    <t>Exiobase 3rx, 2016</t>
  </si>
  <si>
    <t>Exiobase Sector Code</t>
  </si>
  <si>
    <t>KOR</t>
  </si>
  <si>
    <t>KOR: Korea</t>
  </si>
  <si>
    <t>Data extracted on 20 May 2021 13:18 UTC (GMT) from OECD.Stat</t>
  </si>
  <si>
    <t>Korea NIOT, 2014</t>
  </si>
  <si>
    <t>KOR, exports</t>
  </si>
  <si>
    <t>Dataset: Input-Output Tables (IOTs) 2021 ed.</t>
  </si>
  <si>
    <t>2018</t>
  </si>
  <si>
    <t>To industry / sector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</si>
  <si>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</si>
  <si>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</si>
  <si>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</si>
  <si>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</si>
  <si>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D13T15: Textiles, textile products, leather and footwear</t>
  </si>
  <si>
    <t>D20: Chemical and chemical products</t>
  </si>
  <si>
    <t>D21: Pharmaceuticals, medicinal chemical and botanical products</t>
  </si>
  <si>
    <t>D22: Rubber and plastics products</t>
  </si>
  <si>
    <t>D26: Computer, electronic and optical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</si>
  <si>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</si>
  <si>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</si>
  <si>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</si>
  <si>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</si>
  <si>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</si>
  <si>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</si>
  <si>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</si>
  <si>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</si>
  <si>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</si>
  <si>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</si>
  <si>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</si>
  <si>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</si>
  <si>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</si>
  <si>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</si>
  <si>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</si>
  <si>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</si>
  <si>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From industry / sector</t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</si>
  <si>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</si>
  <si>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</si>
  <si>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</si>
  <si>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</si>
  <si>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TTL_13T15: Textiles, textile products, leather and footwear</t>
  </si>
  <si>
    <t>TTL_16: Wood and products of wood and cork</t>
  </si>
  <si>
    <t>TTL_20: Chemical and chemical products</t>
  </si>
  <si>
    <t>TTL_21: Pharmaceuticals, medicinal chemical and botanical products</t>
  </si>
  <si>
    <t>TTL_24: Basic metals</t>
  </si>
  <si>
    <t>TTL_25: Fabricated metal products</t>
  </si>
  <si>
    <t>TTL_26: Computer, electronic and optical equipment</t>
  </si>
  <si>
    <t>TTL_28: Machinery and equipment, nec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</si>
  <si>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</si>
  <si>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</si>
  <si>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</si>
  <si>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</si>
  <si>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</si>
  <si>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</si>
  <si>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</si>
  <si>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</si>
  <si>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</si>
  <si>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TTL_69T75: Professional, scientific and technical activities</t>
  </si>
  <si>
    <t>TTL_77T82: Administrative and support services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</si>
  <si>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</si>
  <si>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</si>
  <si>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</si>
  <si>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</si>
  <si>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Data extracted on 25 Feb 2022 22:25 UTC (GMT) from OECD.Stat</t>
  </si>
  <si>
    <t>agriculture and forestry 01T04</t>
  </si>
  <si>
    <t>chemicals 21</t>
  </si>
  <si>
    <t>*Note for CEA: This table is mostly complete, but is just missing values for some of the orange highlighted boxes. You can copy the method used in the first orange box (cells D4:E5) to fill out the others. Once you've done that, the FoGPbEaIC-isic tab will correctly reflect the share by entity.</t>
    <phoneticPr fontId="41" type="noConversion"/>
  </si>
  <si>
    <t>https://zenodo.org/record/2654460#.YEFjHmhKg2w</t>
    <phoneticPr fontId="41" type="noConversion"/>
  </si>
  <si>
    <t>http://www.wiod.org/database/niots16</t>
    <phoneticPr fontId="41" type="noConversion"/>
  </si>
  <si>
    <t>A01_02</t>
  </si>
  <si>
    <t>B05_06</t>
  </si>
  <si>
    <t>B07_08</t>
  </si>
  <si>
    <t>B09</t>
  </si>
  <si>
    <t>C10T12</t>
  </si>
  <si>
    <t>C13T15</t>
  </si>
  <si>
    <t>C17_18</t>
  </si>
  <si>
    <t>C31T33</t>
  </si>
  <si>
    <t>D</t>
  </si>
  <si>
    <t>E</t>
  </si>
  <si>
    <t>G</t>
  </si>
  <si>
    <t>J58T60</t>
  </si>
  <si>
    <t>J62_63</t>
  </si>
  <si>
    <t>K</t>
  </si>
  <si>
    <t>L</t>
  </si>
  <si>
    <t>M</t>
  </si>
  <si>
    <t>O</t>
  </si>
  <si>
    <t>P</t>
  </si>
  <si>
    <t>R</t>
  </si>
  <si>
    <t>S</t>
  </si>
  <si>
    <t>HFCE</t>
  </si>
  <si>
    <t>NPISH</t>
  </si>
  <si>
    <t>GGFC</t>
  </si>
  <si>
    <t>INVNT</t>
  </si>
  <si>
    <t>DPABR</t>
  </si>
  <si>
    <t>CONS_NONRES</t>
  </si>
  <si>
    <t>EXPO</t>
  </si>
  <si>
    <t>IMPO</t>
  </si>
  <si>
    <t>TTL_A01_02</t>
  </si>
  <si>
    <t>TTL_A03</t>
  </si>
  <si>
    <t>TTL_B05_06</t>
  </si>
  <si>
    <t>TTL_B07_08</t>
  </si>
  <si>
    <t>TTL_B09</t>
  </si>
  <si>
    <t>TTL_C10T12</t>
  </si>
  <si>
    <t>TTL_C13T15</t>
  </si>
  <si>
    <t>TTL_C16</t>
  </si>
  <si>
    <t>TTL_C17_18</t>
  </si>
  <si>
    <t>TTL_C19</t>
  </si>
  <si>
    <t>TTL_C20</t>
  </si>
  <si>
    <t>TTL_C21</t>
  </si>
  <si>
    <t>TTL_C22</t>
  </si>
  <si>
    <t>TTL_C23</t>
  </si>
  <si>
    <t>TTL_C24</t>
  </si>
  <si>
    <t>TTL_C25</t>
  </si>
  <si>
    <t>TTL_C26</t>
  </si>
  <si>
    <t>TTL_C27</t>
  </si>
  <si>
    <t>TTL_C28</t>
  </si>
  <si>
    <t>TTL_C29</t>
  </si>
  <si>
    <t>TTL_C30</t>
  </si>
  <si>
    <t>TTL_C31T33</t>
  </si>
  <si>
    <t>TTL_D</t>
  </si>
  <si>
    <t>TTL_E</t>
  </si>
  <si>
    <t>TTL_F</t>
  </si>
  <si>
    <t>TTL_G</t>
  </si>
  <si>
    <t>TTL_H49</t>
  </si>
  <si>
    <t>TTL_H50</t>
  </si>
  <si>
    <t>TTL_H51</t>
  </si>
  <si>
    <t>TTL_H52</t>
  </si>
  <si>
    <t>TTL_H53</t>
  </si>
  <si>
    <t>TTL_I</t>
  </si>
  <si>
    <t>TTL_J58T60</t>
  </si>
  <si>
    <t>TTL_J61</t>
  </si>
  <si>
    <t>TTL_J62_63</t>
  </si>
  <si>
    <t>TTL_K</t>
  </si>
  <si>
    <t>TTL_L</t>
  </si>
  <si>
    <t>TTL_M</t>
  </si>
  <si>
    <t>TTL_N</t>
  </si>
  <si>
    <t>TTL_O</t>
  </si>
  <si>
    <t>TTL_P</t>
  </si>
  <si>
    <t>TTL_Q</t>
  </si>
  <si>
    <t>TTL_R</t>
  </si>
  <si>
    <t>TTL_S</t>
  </si>
  <si>
    <t>TTL_T</t>
  </si>
  <si>
    <t>TXS_IMP_FNL</t>
  </si>
  <si>
    <t>TXS_INT_FNL</t>
  </si>
  <si>
    <t>TTL_INT_FNL</t>
  </si>
  <si>
    <t>VALU</t>
  </si>
  <si>
    <t>OUTPUT</t>
  </si>
  <si>
    <t>home</t>
  </si>
  <si>
    <t>IOTs: TOTAL table / TES: tableau TOTAL</t>
  </si>
  <si>
    <t>Row</t>
  </si>
  <si>
    <t>Row Name en</t>
  </si>
  <si>
    <t>Row Name fr</t>
  </si>
  <si>
    <t>Column</t>
  </si>
  <si>
    <t>Column Name en</t>
  </si>
  <si>
    <t>Column Name fr</t>
  </si>
  <si>
    <t>Agriculture, hunting, forestry</t>
  </si>
  <si>
    <t>Agriculture, chasse et sylviculture</t>
  </si>
  <si>
    <t>Pêche et aquaculture</t>
  </si>
  <si>
    <t>Mining and quarrying, energy producing products</t>
  </si>
  <si>
    <t>Extraction de matières premières énergétiques</t>
  </si>
  <si>
    <t>Mining and quarrying, non-energy producing products</t>
  </si>
  <si>
    <t>Extraction de matières premières non énergétiques</t>
  </si>
  <si>
    <t>Mining support service activities</t>
  </si>
  <si>
    <t>Services de soutien aux industries extractives</t>
  </si>
  <si>
    <t>Food products, beverages and tobacco</t>
  </si>
  <si>
    <t>Industries alimentaires, boissons, tabac</t>
  </si>
  <si>
    <t>Textiles, textile products, leather and footwear</t>
  </si>
  <si>
    <t>Textiles, habillement, cuir et chaussures</t>
  </si>
  <si>
    <t>Wood and products of wood and cork</t>
  </si>
  <si>
    <t>Bois, articles en bois et en liège</t>
  </si>
  <si>
    <t>Paper products and printing</t>
  </si>
  <si>
    <t>Papier, carton ; imprimerie et reproduction d'enregistrements</t>
  </si>
  <si>
    <t>Coke and refined petroleum products</t>
  </si>
  <si>
    <t>Cokéfaction et raffinage</t>
  </si>
  <si>
    <t>Chemical and chemical products</t>
  </si>
  <si>
    <t>Industrie chimique</t>
  </si>
  <si>
    <t>Pharmaceuticals, medicinal chemical and botanical products</t>
  </si>
  <si>
    <t>Industrie pharmaceutique, produits médicinaux chimiques et botaniques</t>
  </si>
  <si>
    <t>Rubber and plastics products</t>
  </si>
  <si>
    <t>Caoutchouc et matières plastiques</t>
  </si>
  <si>
    <t>Autres produits minéraux non métalliques</t>
  </si>
  <si>
    <t>Basic metals</t>
  </si>
  <si>
    <t>Industrie métallurgique</t>
  </si>
  <si>
    <t>Fabricated metal products</t>
  </si>
  <si>
    <t>Ouvrages en métaux</t>
  </si>
  <si>
    <t>Computer, electronic and optical equipment</t>
  </si>
  <si>
    <t>Fabrication de produits informatiques, électroniques et optiques</t>
  </si>
  <si>
    <t>Electrical equipment</t>
  </si>
  <si>
    <t>Fabrication d'équipements électriques</t>
  </si>
  <si>
    <t xml:space="preserve">Machinery and equipment, nec </t>
  </si>
  <si>
    <t>Fabrication de machines et équipements n.c.a.</t>
  </si>
  <si>
    <t>Motor vehicles, trailers and semi-trailers</t>
  </si>
  <si>
    <t>Industrie automobile</t>
  </si>
  <si>
    <t>Other transport equipment</t>
  </si>
  <si>
    <t>Fabrication d'autres matériels de transport</t>
  </si>
  <si>
    <t>Manufacturing nec; repair and installation of machinery and equipment</t>
  </si>
  <si>
    <t>Fabrication de meubles, autres industries manufacturières ; Réparation et installation de machines et d'équipement</t>
  </si>
  <si>
    <t>Distribution d'électricité, de gaz, de vapeur d'eau et d'air conditionné</t>
  </si>
  <si>
    <t>Water supply; sewerage, waste management and remediation activities</t>
  </si>
  <si>
    <t>Eau, assainissement, gestion des déchets et dépollution</t>
  </si>
  <si>
    <t>Wholesale and retail trade; repair of motor vehicles</t>
  </si>
  <si>
    <t>Commerce ; réparation d'automobiles et de motocycles</t>
  </si>
  <si>
    <t>Transports terrestres et par conduites</t>
  </si>
  <si>
    <t>Transports fluviaux et maritimes</t>
  </si>
  <si>
    <t>Transports aériens</t>
  </si>
  <si>
    <t>Entreposage et services auxiliaires des transports</t>
  </si>
  <si>
    <t>Activités de poste et de courrier</t>
  </si>
  <si>
    <t>Hébergement et restauration</t>
  </si>
  <si>
    <t>Publishing, audiovisual and broadcasting activities</t>
  </si>
  <si>
    <t>Activités d'édition, audiovisuelles et de diffusion</t>
  </si>
  <si>
    <t>Télécommunications</t>
  </si>
  <si>
    <t>IT and other information services</t>
  </si>
  <si>
    <t>Activités informatiques et autres services d'information</t>
  </si>
  <si>
    <t>Financial and insurance activities</t>
  </si>
  <si>
    <t>Services financiers et assurance</t>
  </si>
  <si>
    <t>Immobilier</t>
  </si>
  <si>
    <t>Professional, scientific and technical activities</t>
  </si>
  <si>
    <t>Activités professionnelles, scientifiques et techniques</t>
  </si>
  <si>
    <t>Administrative and support services</t>
  </si>
  <si>
    <t>Services administratifs et de soutien</t>
  </si>
  <si>
    <t>Administration publique et défense; sécurité sociale obligatoire</t>
  </si>
  <si>
    <t>Enseignement</t>
  </si>
  <si>
    <t>Santé humaine et action sociale</t>
  </si>
  <si>
    <t>Arts, entertainment and recreation</t>
  </si>
  <si>
    <t>Activités artistiques, récréatives et de loisirs</t>
  </si>
  <si>
    <t>Autres activités de services</t>
  </si>
  <si>
    <t>Activités des ménages en tant qu'employeurs ; activités indifférenciées en tant que producteurs de biens et services pour usage propre</t>
  </si>
  <si>
    <t xml:space="preserve">Taxes less subsidies on intermediate and final products (paid in foreign countries) </t>
  </si>
  <si>
    <t>Impôts nets des subventions sur les produits intermédiaires et finals (réglés à l'étranger)</t>
  </si>
  <si>
    <t>Final consumption expenditure of households</t>
  </si>
  <si>
    <t>Dépenses des ménages</t>
  </si>
  <si>
    <t xml:space="preserve">Taxes less subsidies on intermediate and final products (paid in domestic agencies, includes duty on imported products) </t>
  </si>
  <si>
    <t>Impôts nets des subventions sur les produits intermédiaires et finals (réglés dans l'économie locale, y compris les droits sur les produits importés)</t>
  </si>
  <si>
    <t>Final consumption expenditure of non-profit institutions serving households</t>
  </si>
  <si>
    <t>Dépenses des institutions à but non lucratif</t>
  </si>
  <si>
    <t>Total intermediate consumption at purchasers’ prices</t>
  </si>
  <si>
    <t>Total de la consommation intermédiaire aux prix d'achat</t>
  </si>
  <si>
    <t>Final consumption expenditure of general government</t>
  </si>
  <si>
    <t>Dépenses gouvernementales</t>
  </si>
  <si>
    <t>Valeur ajoutée au prix de base</t>
  </si>
  <si>
    <t>Gross Fixed Capital Formation</t>
  </si>
  <si>
    <t>Formation brute de capital fixe</t>
  </si>
  <si>
    <t>Production au prix de base</t>
  </si>
  <si>
    <t>Changes in inventories</t>
  </si>
  <si>
    <t>Variations de stocks</t>
  </si>
  <si>
    <t>Direct purchases abroad by residents (imports)</t>
  </si>
  <si>
    <t>Dépenses directes à l'étranger des résidents (importations)</t>
  </si>
  <si>
    <t>Direct purchases by non-residents (exports)</t>
  </si>
  <si>
    <t>Dépenses directes des non résidents (exportations)</t>
  </si>
  <si>
    <t>Exports (cross border)</t>
  </si>
  <si>
    <t>Exportations (transfrontalières)</t>
  </si>
  <si>
    <t>Imports (cross border)</t>
  </si>
  <si>
    <t>Importations (transfrontalières)</t>
  </si>
  <si>
    <t>2021 row</t>
    <phoneticPr fontId="41" type="noConversion"/>
  </si>
  <si>
    <t>2021 column</t>
    <phoneticPr fontId="41" type="noConversion"/>
  </si>
  <si>
    <t>https://www.oecd.org/en/data/datasets/input-output-tables.html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</si>
</sst>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0.000"/>
    <numFmt numFmtId="178" formatCode="#,##0.0_ ;\-#,##0.0\ "/>
    <numFmt numFmtId="179" formatCode="_(* #,##0_);_(* \(#,##0\);_(* &quot;-&quot;??_);_(@_)"/>
    <numFmt numFmtId="180" formatCode="0_ ;[Red]\-0\ "/>
  </numFmts>
  <fonts count="5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0"/>
      <name val="Arial"/>
      <family val="2"/>
    </font>
    <font>
      <i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Calibri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sz val="8"/>
      <name val="Arial"/>
      <family val="2"/>
    </font>
    <font>
      <u/>
      <sz val="8"/>
      <name val="Verdana"/>
      <family val="2"/>
    </font>
    <font>
      <b/>
      <sz val="9"/>
      <name val="Courier New"/>
      <family val="3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sz val="11"/>
      <color theme="0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8"/>
      <name val="맑은 고딕"/>
      <family val="2"/>
      <scheme val="minor"/>
    </font>
    <font>
      <sz val="11"/>
      <color theme="9" tint="0.39997558519241921"/>
      <name val="맑은 고딕"/>
      <family val="2"/>
      <scheme val="minor"/>
    </font>
    <font>
      <sz val="8"/>
      <color theme="1"/>
      <name val="Arial"/>
      <family val="2"/>
    </font>
    <font>
      <sz val="11"/>
      <color theme="0" tint="-0.249977111117893"/>
      <name val="맑은 고딕"/>
      <family val="2"/>
      <scheme val="minor"/>
    </font>
    <font>
      <b/>
      <sz val="11"/>
      <color theme="0" tint="-0.249977111117893"/>
      <name val="맑은 고딕"/>
      <family val="2"/>
      <scheme val="minor"/>
    </font>
    <font>
      <sz val="8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  <scheme val="minor"/>
    </font>
    <font>
      <b/>
      <u/>
      <sz val="12"/>
      <color theme="3"/>
      <name val="Calibri"/>
      <family val="2"/>
    </font>
    <font>
      <b/>
      <u/>
      <sz val="10"/>
      <color theme="3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color rgb="FFFF000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mediumGray">
        <fgColor rgb="FFC0C0C0"/>
        <bgColor theme="7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mediumGray">
        <fgColor rgb="FFC0C0C0"/>
        <bgColor theme="8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53">
    <xf numFmtId="0" fontId="0" fillId="0" borderId="0"/>
    <xf numFmtId="0" fontId="3" fillId="0" borderId="0"/>
    <xf numFmtId="0" fontId="6" fillId="0" borderId="0"/>
    <xf numFmtId="0" fontId="5" fillId="0" borderId="0"/>
    <xf numFmtId="0" fontId="5" fillId="0" borderId="0"/>
    <xf numFmtId="176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0" borderId="12" applyNumberFormat="0" applyFill="0" applyAlignment="0" applyProtection="0"/>
    <xf numFmtId="0" fontId="20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16" borderId="14" applyNumberFormat="0" applyAlignment="0" applyProtection="0"/>
    <xf numFmtId="0" fontId="25" fillId="17" borderId="15" applyNumberFormat="0" applyAlignment="0" applyProtection="0"/>
    <xf numFmtId="0" fontId="26" fillId="17" borderId="14" applyNumberFormat="0" applyAlignment="0" applyProtection="0"/>
    <xf numFmtId="0" fontId="27" fillId="0" borderId="16" applyNumberFormat="0" applyFill="0" applyAlignment="0" applyProtection="0"/>
    <xf numFmtId="0" fontId="28" fillId="18" borderId="17" applyNumberFormat="0" applyAlignment="0" applyProtection="0"/>
    <xf numFmtId="0" fontId="29" fillId="0" borderId="0" applyNumberFormat="0" applyFill="0" applyBorder="0" applyAlignment="0" applyProtection="0"/>
    <xf numFmtId="0" fontId="5" fillId="19" borderId="18" applyNumberFormat="0" applyFont="0" applyAlignment="0" applyProtection="0"/>
    <xf numFmtId="0" fontId="30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31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1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1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1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31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31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32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42" fillId="0" borderId="0" applyNumberFormat="0" applyFill="0" applyBorder="0" applyAlignment="0" applyProtection="0"/>
    <xf numFmtId="0" fontId="43" fillId="0" borderId="0"/>
  </cellStyleXfs>
  <cellXfs count="175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/>
    <xf numFmtId="0" fontId="0" fillId="3" borderId="0" xfId="0" applyFill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2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9" fontId="0" fillId="0" borderId="0" xfId="6" applyFont="1"/>
    <xf numFmtId="0" fontId="0" fillId="3" borderId="0" xfId="0" applyFill="1"/>
    <xf numFmtId="1" fontId="0" fillId="0" borderId="0" xfId="0" applyNumberFormat="1"/>
    <xf numFmtId="0" fontId="14" fillId="0" borderId="7" xfId="1" applyFont="1" applyBorder="1"/>
    <xf numFmtId="0" fontId="3" fillId="0" borderId="0" xfId="1"/>
    <xf numFmtId="0" fontId="7" fillId="0" borderId="7" xfId="1" applyFont="1" applyBorder="1" applyAlignment="1">
      <alignment horizontal="left" wrapText="1"/>
    </xf>
    <xf numFmtId="0" fontId="10" fillId="5" borderId="7" xfId="1" applyFont="1" applyFill="1" applyBorder="1" applyAlignment="1">
      <alignment horizontal="center" vertical="top" wrapText="1"/>
    </xf>
    <xf numFmtId="0" fontId="11" fillId="6" borderId="7" xfId="1" applyFont="1" applyFill="1" applyBorder="1" applyAlignment="1">
      <alignment wrapText="1"/>
    </xf>
    <xf numFmtId="0" fontId="12" fillId="7" borderId="7" xfId="1" applyFont="1" applyFill="1" applyBorder="1" applyAlignment="1">
      <alignment horizontal="center"/>
    </xf>
    <xf numFmtId="0" fontId="13" fillId="6" borderId="7" xfId="1" applyFont="1" applyFill="1" applyBorder="1" applyAlignment="1">
      <alignment vertical="top" wrapText="1"/>
    </xf>
    <xf numFmtId="11" fontId="0" fillId="0" borderId="0" xfId="0" applyNumberFormat="1"/>
    <xf numFmtId="0" fontId="0" fillId="9" borderId="0" xfId="0" applyFill="1"/>
    <xf numFmtId="0" fontId="13" fillId="10" borderId="7" xfId="1" applyFont="1" applyFill="1" applyBorder="1" applyAlignment="1">
      <alignment vertical="top" wrapText="1"/>
    </xf>
    <xf numFmtId="0" fontId="12" fillId="11" borderId="7" xfId="1" applyFont="1" applyFill="1" applyBorder="1" applyAlignment="1">
      <alignment horizontal="center"/>
    </xf>
    <xf numFmtId="178" fontId="14" fillId="10" borderId="7" xfId="1" applyNumberFormat="1" applyFont="1" applyFill="1" applyBorder="1" applyAlignment="1">
      <alignment horizontal="right"/>
    </xf>
    <xf numFmtId="0" fontId="3" fillId="10" borderId="0" xfId="1" applyFill="1"/>
    <xf numFmtId="0" fontId="13" fillId="10" borderId="7" xfId="1" applyFont="1" applyFill="1" applyBorder="1" applyAlignment="1">
      <alignment horizontal="center" vertical="top" wrapText="1"/>
    </xf>
    <xf numFmtId="0" fontId="16" fillId="11" borderId="7" xfId="1" applyFont="1" applyFill="1" applyBorder="1" applyAlignment="1">
      <alignment horizontal="center"/>
    </xf>
    <xf numFmtId="0" fontId="0" fillId="12" borderId="0" xfId="0" applyFill="1"/>
    <xf numFmtId="1" fontId="0" fillId="12" borderId="0" xfId="0" applyNumberFormat="1" applyFill="1"/>
    <xf numFmtId="178" fontId="14" fillId="0" borderId="7" xfId="1" applyNumberFormat="1" applyFont="1" applyBorder="1" applyAlignment="1">
      <alignment horizontal="right"/>
    </xf>
    <xf numFmtId="178" fontId="14" fillId="8" borderId="7" xfId="1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33" fillId="3" borderId="1" xfId="0" applyFont="1" applyFill="1" applyBorder="1" applyAlignment="1">
      <alignment horizontal="right"/>
    </xf>
    <xf numFmtId="0" fontId="33" fillId="3" borderId="3" xfId="0" applyFont="1" applyFill="1" applyBorder="1" applyAlignment="1">
      <alignment horizontal="right"/>
    </xf>
    <xf numFmtId="0" fontId="33" fillId="3" borderId="2" xfId="0" applyFont="1" applyFill="1" applyBorder="1" applyAlignment="1">
      <alignment horizontal="right"/>
    </xf>
    <xf numFmtId="0" fontId="33" fillId="3" borderId="4" xfId="0" applyFont="1" applyFill="1" applyBorder="1"/>
    <xf numFmtId="0" fontId="33" fillId="3" borderId="6" xfId="0" applyFont="1" applyFill="1" applyBorder="1"/>
    <xf numFmtId="0" fontId="33" fillId="3" borderId="5" xfId="0" applyFont="1" applyFill="1" applyBorder="1"/>
    <xf numFmtId="0" fontId="0" fillId="3" borderId="3" xfId="0" applyFill="1" applyBorder="1" applyAlignment="1">
      <alignment horizontal="right"/>
    </xf>
    <xf numFmtId="0" fontId="34" fillId="0" borderId="0" xfId="0" applyFont="1"/>
    <xf numFmtId="0" fontId="35" fillId="0" borderId="0" xfId="0" applyFont="1"/>
    <xf numFmtId="179" fontId="0" fillId="0" borderId="0" xfId="49" applyNumberFormat="1" applyFont="1"/>
    <xf numFmtId="0" fontId="36" fillId="0" borderId="0" xfId="0" applyFont="1"/>
    <xf numFmtId="9" fontId="0" fillId="0" borderId="20" xfId="6" applyFont="1" applyBorder="1"/>
    <xf numFmtId="0" fontId="0" fillId="0" borderId="22" xfId="0" applyBorder="1"/>
    <xf numFmtId="9" fontId="0" fillId="0" borderId="23" xfId="6" applyFont="1" applyBorder="1"/>
    <xf numFmtId="0" fontId="0" fillId="0" borderId="24" xfId="0" applyBorder="1"/>
    <xf numFmtId="9" fontId="0" fillId="0" borderId="25" xfId="6" applyFont="1" applyBorder="1"/>
    <xf numFmtId="0" fontId="0" fillId="0" borderId="27" xfId="0" applyBorder="1"/>
    <xf numFmtId="9" fontId="22" fillId="14" borderId="20" xfId="6" applyFont="1" applyFill="1" applyBorder="1"/>
    <xf numFmtId="9" fontId="22" fillId="14" borderId="25" xfId="6" applyFont="1" applyFill="1" applyBorder="1"/>
    <xf numFmtId="0" fontId="2" fillId="0" borderId="21" xfId="0" applyFont="1" applyBorder="1"/>
    <xf numFmtId="0" fontId="0" fillId="0" borderId="0" xfId="0" applyAlignment="1">
      <alignment horizontal="left" indent="1"/>
    </xf>
    <xf numFmtId="179" fontId="0" fillId="0" borderId="0" xfId="0" applyNumberFormat="1"/>
    <xf numFmtId="0" fontId="0" fillId="0" borderId="0" xfId="0" applyAlignment="1">
      <alignment horizontal="left"/>
    </xf>
    <xf numFmtId="180" fontId="14" fillId="44" borderId="0" xfId="0" applyNumberFormat="1" applyFont="1" applyFill="1"/>
    <xf numFmtId="0" fontId="14" fillId="45" borderId="0" xfId="0" applyFont="1" applyFill="1" applyAlignment="1">
      <alignment horizontal="center" wrapText="1"/>
    </xf>
    <xf numFmtId="0" fontId="14" fillId="46" borderId="0" xfId="0" applyFont="1" applyFill="1" applyAlignment="1">
      <alignment horizontal="center" wrapText="1"/>
    </xf>
    <xf numFmtId="0" fontId="14" fillId="47" borderId="0" xfId="0" applyFont="1" applyFill="1" applyAlignment="1">
      <alignment horizontal="center" wrapText="1"/>
    </xf>
    <xf numFmtId="0" fontId="37" fillId="48" borderId="0" xfId="0" applyFont="1" applyFill="1" applyAlignment="1">
      <alignment horizontal="center" wrapText="1"/>
    </xf>
    <xf numFmtId="0" fontId="14" fillId="46" borderId="0" xfId="0" applyFont="1" applyFill="1" applyAlignment="1">
      <alignment horizontal="left"/>
    </xf>
    <xf numFmtId="3" fontId="0" fillId="0" borderId="0" xfId="0" applyNumberFormat="1"/>
    <xf numFmtId="0" fontId="37" fillId="49" borderId="0" xfId="0" applyFont="1" applyFill="1" applyAlignment="1">
      <alignment horizontal="left"/>
    </xf>
    <xf numFmtId="0" fontId="37" fillId="50" borderId="0" xfId="0" applyFont="1" applyFill="1" applyAlignment="1">
      <alignment horizontal="left"/>
    </xf>
    <xf numFmtId="0" fontId="37" fillId="48" borderId="0" xfId="0" applyFont="1" applyFill="1"/>
    <xf numFmtId="0" fontId="37" fillId="48" borderId="0" xfId="0" applyFont="1" applyFill="1" applyAlignment="1">
      <alignment horizontal="left"/>
    </xf>
    <xf numFmtId="0" fontId="38" fillId="0" borderId="0" xfId="0" applyFont="1"/>
    <xf numFmtId="0" fontId="39" fillId="0" borderId="21" xfId="0" applyFont="1" applyBorder="1"/>
    <xf numFmtId="0" fontId="39" fillId="0" borderId="0" xfId="0" applyFont="1"/>
    <xf numFmtId="179" fontId="38" fillId="0" borderId="0" xfId="49" applyNumberFormat="1" applyFont="1"/>
    <xf numFmtId="1" fontId="38" fillId="0" borderId="0" xfId="0" applyNumberFormat="1" applyFont="1"/>
    <xf numFmtId="179" fontId="38" fillId="0" borderId="26" xfId="49" applyNumberFormat="1" applyFont="1" applyBorder="1"/>
    <xf numFmtId="1" fontId="38" fillId="0" borderId="26" xfId="0" applyNumberFormat="1" applyFont="1" applyBorder="1"/>
    <xf numFmtId="0" fontId="38" fillId="0" borderId="26" xfId="0" applyFont="1" applyBorder="1"/>
    <xf numFmtId="9" fontId="38" fillId="0" borderId="26" xfId="6" applyFont="1" applyBorder="1"/>
    <xf numFmtId="179" fontId="38" fillId="0" borderId="21" xfId="49" applyNumberFormat="1" applyFont="1" applyBorder="1"/>
    <xf numFmtId="1" fontId="38" fillId="0" borderId="21" xfId="0" applyNumberFormat="1" applyFont="1" applyBorder="1"/>
    <xf numFmtId="0" fontId="38" fillId="0" borderId="21" xfId="0" applyFont="1" applyBorder="1"/>
    <xf numFmtId="9" fontId="38" fillId="0" borderId="21" xfId="6" applyFont="1" applyBorder="1"/>
    <xf numFmtId="9" fontId="38" fillId="14" borderId="26" xfId="6" applyFont="1" applyFill="1" applyBorder="1"/>
    <xf numFmtId="9" fontId="38" fillId="14" borderId="21" xfId="6" applyFont="1" applyFill="1" applyBorder="1"/>
    <xf numFmtId="179" fontId="38" fillId="0" borderId="0" xfId="49" applyNumberFormat="1" applyFont="1" applyBorder="1"/>
    <xf numFmtId="9" fontId="38" fillId="0" borderId="0" xfId="6" applyFont="1" applyBorder="1"/>
    <xf numFmtId="0" fontId="3" fillId="51" borderId="0" xfId="1" applyFill="1"/>
    <xf numFmtId="179" fontId="3" fillId="51" borderId="0" xfId="49" applyNumberFormat="1" applyFont="1" applyFill="1"/>
    <xf numFmtId="0" fontId="12" fillId="52" borderId="7" xfId="1" applyFont="1" applyFill="1" applyBorder="1" applyAlignment="1">
      <alignment horizontal="center"/>
    </xf>
    <xf numFmtId="178" fontId="14" fillId="51" borderId="7" xfId="1" applyNumberFormat="1" applyFont="1" applyFill="1" applyBorder="1" applyAlignment="1">
      <alignment horizontal="right"/>
    </xf>
    <xf numFmtId="0" fontId="13" fillId="51" borderId="7" xfId="1" applyFont="1" applyFill="1" applyBorder="1" applyAlignment="1">
      <alignment horizontal="center" vertical="top" wrapText="1"/>
    </xf>
    <xf numFmtId="0" fontId="29" fillId="0" borderId="0" xfId="0" applyFont="1"/>
    <xf numFmtId="9" fontId="0" fillId="0" borderId="0" xfId="6" applyFont="1" applyAlignment="1">
      <alignment wrapText="1"/>
    </xf>
    <xf numFmtId="0" fontId="3" fillId="53" borderId="0" xfId="1" applyFill="1"/>
    <xf numFmtId="0" fontId="0" fillId="53" borderId="0" xfId="0" applyFill="1"/>
    <xf numFmtId="0" fontId="29" fillId="53" borderId="0" xfId="0" applyFont="1" applyFill="1"/>
    <xf numFmtId="0" fontId="32" fillId="0" borderId="0" xfId="48"/>
    <xf numFmtId="0" fontId="0" fillId="0" borderId="1" xfId="0" applyBorder="1"/>
    <xf numFmtId="9" fontId="0" fillId="0" borderId="3" xfId="6" applyFont="1" applyBorder="1"/>
    <xf numFmtId="9" fontId="0" fillId="0" borderId="2" xfId="0" applyNumberFormat="1" applyBorder="1"/>
    <xf numFmtId="0" fontId="0" fillId="0" borderId="4" xfId="0" applyBorder="1"/>
    <xf numFmtId="9" fontId="0" fillId="0" borderId="6" xfId="6" applyFont="1" applyBorder="1"/>
    <xf numFmtId="9" fontId="0" fillId="0" borderId="5" xfId="0" applyNumberFormat="1" applyBorder="1"/>
    <xf numFmtId="0" fontId="0" fillId="0" borderId="28" xfId="0" applyBorder="1"/>
    <xf numFmtId="9" fontId="0" fillId="0" borderId="0" xfId="6" applyFont="1" applyBorder="1"/>
    <xf numFmtId="9" fontId="0" fillId="0" borderId="29" xfId="0" applyNumberFormat="1" applyBorder="1"/>
    <xf numFmtId="0" fontId="15" fillId="0" borderId="0" xfId="0" applyFont="1" applyAlignment="1">
      <alignment horizontal="left"/>
    </xf>
    <xf numFmtId="0" fontId="33" fillId="0" borderId="0" xfId="0" applyFont="1"/>
    <xf numFmtId="0" fontId="0" fillId="0" borderId="2" xfId="0" applyBorder="1"/>
    <xf numFmtId="0" fontId="0" fillId="0" borderId="5" xfId="0" applyBorder="1"/>
    <xf numFmtId="0" fontId="0" fillId="3" borderId="1" xfId="0" applyFill="1" applyBorder="1"/>
    <xf numFmtId="0" fontId="0" fillId="3" borderId="2" xfId="0" applyFill="1" applyBorder="1"/>
    <xf numFmtId="179" fontId="0" fillId="0" borderId="0" xfId="49" applyNumberFormat="1" applyFont="1" applyAlignment="1">
      <alignment horizontal="right"/>
    </xf>
    <xf numFmtId="179" fontId="0" fillId="3" borderId="1" xfId="49" applyNumberFormat="1" applyFont="1" applyFill="1" applyBorder="1" applyAlignment="1">
      <alignment horizontal="right"/>
    </xf>
    <xf numFmtId="179" fontId="0" fillId="3" borderId="2" xfId="49" applyNumberFormat="1" applyFont="1" applyFill="1" applyBorder="1" applyAlignment="1">
      <alignment horizontal="right"/>
    </xf>
    <xf numFmtId="179" fontId="0" fillId="3" borderId="3" xfId="49" applyNumberFormat="1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6" applyNumberFormat="1" applyFont="1"/>
    <xf numFmtId="0" fontId="0" fillId="3" borderId="0" xfId="6" applyNumberFormat="1" applyFont="1" applyFill="1" applyAlignment="1">
      <alignment wrapText="1"/>
    </xf>
    <xf numFmtId="0" fontId="14" fillId="0" borderId="7" xfId="0" applyFont="1" applyBorder="1"/>
    <xf numFmtId="0" fontId="7" fillId="0" borderId="7" xfId="0" applyFont="1" applyBorder="1" applyAlignment="1">
      <alignment horizontal="left" wrapText="1"/>
    </xf>
    <xf numFmtId="0" fontId="8" fillId="4" borderId="8" xfId="0" applyFont="1" applyFill="1" applyBorder="1" applyAlignment="1">
      <alignment horizontal="right" vertical="top" wrapText="1"/>
    </xf>
    <xf numFmtId="0" fontId="8" fillId="4" borderId="9" xfId="0" applyFont="1" applyFill="1" applyBorder="1" applyAlignment="1">
      <alignment horizontal="right" vertical="top" wrapText="1"/>
    </xf>
    <xf numFmtId="0" fontId="10" fillId="4" borderId="8" xfId="0" applyFont="1" applyFill="1" applyBorder="1" applyAlignment="1">
      <alignment vertical="top" wrapText="1"/>
    </xf>
    <xf numFmtId="0" fontId="10" fillId="4" borderId="10" xfId="0" applyFont="1" applyFill="1" applyBorder="1" applyAlignment="1">
      <alignment vertical="top" wrapText="1"/>
    </xf>
    <xf numFmtId="0" fontId="10" fillId="4" borderId="9" xfId="0" applyFont="1" applyFill="1" applyBorder="1" applyAlignment="1">
      <alignment vertical="top" wrapText="1"/>
    </xf>
    <xf numFmtId="0" fontId="10" fillId="5" borderId="7" xfId="0" applyFont="1" applyFill="1" applyBorder="1" applyAlignment="1">
      <alignment horizontal="center" vertical="top" wrapText="1"/>
    </xf>
    <xf numFmtId="0" fontId="9" fillId="5" borderId="7" xfId="0" applyFont="1" applyFill="1" applyBorder="1" applyAlignment="1">
      <alignment horizontal="center" vertical="top" wrapText="1"/>
    </xf>
    <xf numFmtId="0" fontId="11" fillId="6" borderId="7" xfId="0" applyFont="1" applyFill="1" applyBorder="1" applyAlignment="1">
      <alignment wrapText="1"/>
    </xf>
    <xf numFmtId="0" fontId="12" fillId="7" borderId="7" xfId="0" applyFont="1" applyFill="1" applyBorder="1" applyAlignment="1">
      <alignment horizontal="center"/>
    </xf>
    <xf numFmtId="0" fontId="13" fillId="6" borderId="7" xfId="0" applyFont="1" applyFill="1" applyBorder="1" applyAlignment="1">
      <alignment vertical="top" wrapText="1"/>
    </xf>
    <xf numFmtId="178" fontId="14" fillId="0" borderId="7" xfId="0" applyNumberFormat="1" applyFont="1" applyBorder="1" applyAlignment="1">
      <alignment horizontal="right"/>
    </xf>
    <xf numFmtId="178" fontId="14" fillId="8" borderId="7" xfId="0" applyNumberFormat="1" applyFont="1" applyFill="1" applyBorder="1" applyAlignment="1">
      <alignment horizontal="right"/>
    </xf>
    <xf numFmtId="0" fontId="10" fillId="5" borderId="30" xfId="0" applyFont="1" applyFill="1" applyBorder="1" applyAlignment="1">
      <alignment horizontal="center" vertical="top" wrapText="1"/>
    </xf>
    <xf numFmtId="178" fontId="0" fillId="0" borderId="0" xfId="0" applyNumberFormat="1"/>
    <xf numFmtId="0" fontId="0" fillId="3" borderId="0" xfId="6" applyNumberFormat="1" applyFont="1" applyFill="1"/>
    <xf numFmtId="0" fontId="13" fillId="3" borderId="7" xfId="0" applyFont="1" applyFill="1" applyBorder="1" applyAlignment="1">
      <alignment vertical="top" wrapText="1"/>
    </xf>
    <xf numFmtId="0" fontId="1" fillId="0" borderId="0" xfId="50">
      <alignment vertical="center"/>
    </xf>
    <xf numFmtId="0" fontId="42" fillId="0" borderId="0" xfId="51" applyAlignment="1">
      <alignment horizontal="left" vertical="top" wrapText="1"/>
    </xf>
    <xf numFmtId="0" fontId="44" fillId="0" borderId="0" xfId="52" applyFont="1" applyAlignment="1">
      <alignment horizontal="left" vertical="top" wrapText="1"/>
    </xf>
    <xf numFmtId="0" fontId="45" fillId="0" borderId="0" xfId="52" applyFont="1" applyAlignment="1">
      <alignment horizontal="left"/>
    </xf>
    <xf numFmtId="0" fontId="46" fillId="0" borderId="0" xfId="52" applyFont="1" applyAlignment="1">
      <alignment horizontal="left" vertical="top" wrapText="1"/>
    </xf>
    <xf numFmtId="0" fontId="47" fillId="3" borderId="0" xfId="52" applyFont="1" applyFill="1" applyAlignment="1">
      <alignment horizontal="left" vertical="top" wrapText="1"/>
    </xf>
    <xf numFmtId="0" fontId="48" fillId="54" borderId="7" xfId="0" applyFont="1" applyFill="1" applyBorder="1" applyAlignment="1">
      <alignment horizontal="left" vertical="top" wrapText="1"/>
    </xf>
    <xf numFmtId="0" fontId="49" fillId="3" borderId="0" xfId="52" applyFont="1" applyFill="1" applyAlignment="1">
      <alignment horizontal="left" vertical="top" wrapText="1"/>
    </xf>
    <xf numFmtId="0" fontId="48" fillId="3" borderId="7" xfId="0" applyFont="1" applyFill="1" applyBorder="1" applyAlignment="1">
      <alignment horizontal="left" vertical="top" wrapText="1"/>
    </xf>
    <xf numFmtId="0" fontId="32" fillId="0" borderId="7" xfId="48" applyBorder="1" applyAlignment="1">
      <alignment horizontal="left" wrapText="1"/>
    </xf>
    <xf numFmtId="178" fontId="50" fillId="0" borderId="7" xfId="0" applyNumberFormat="1" applyFont="1" applyBorder="1" applyAlignment="1">
      <alignment horizontal="right"/>
    </xf>
    <xf numFmtId="178" fontId="29" fillId="0" borderId="0" xfId="0" applyNumberFormat="1" applyFont="1"/>
    <xf numFmtId="0" fontId="38" fillId="0" borderId="0" xfId="0" applyFont="1" applyAlignment="1">
      <alignment horizontal="center"/>
    </xf>
    <xf numFmtId="0" fontId="8" fillId="4" borderId="8" xfId="1" applyFont="1" applyFill="1" applyBorder="1" applyAlignment="1">
      <alignment horizontal="right" vertical="top" wrapText="1"/>
    </xf>
    <xf numFmtId="0" fontId="8" fillId="4" borderId="9" xfId="1" applyFont="1" applyFill="1" applyBorder="1" applyAlignment="1">
      <alignment horizontal="right" vertical="top" wrapText="1"/>
    </xf>
    <xf numFmtId="0" fontId="10" fillId="4" borderId="8" xfId="1" applyFont="1" applyFill="1" applyBorder="1" applyAlignment="1">
      <alignment vertical="top" wrapText="1"/>
    </xf>
    <xf numFmtId="0" fontId="10" fillId="4" borderId="10" xfId="1" applyFont="1" applyFill="1" applyBorder="1" applyAlignment="1">
      <alignment vertical="top" wrapText="1"/>
    </xf>
    <xf numFmtId="0" fontId="10" fillId="4" borderId="9" xfId="1" applyFont="1" applyFill="1" applyBorder="1" applyAlignment="1">
      <alignment vertical="top" wrapText="1"/>
    </xf>
    <xf numFmtId="0" fontId="8" fillId="5" borderId="8" xfId="1" applyFont="1" applyFill="1" applyBorder="1" applyAlignment="1">
      <alignment horizontal="right" vertical="center" wrapText="1"/>
    </xf>
    <xf numFmtId="0" fontId="8" fillId="5" borderId="9" xfId="1" applyFont="1" applyFill="1" applyBorder="1" applyAlignment="1">
      <alignment horizontal="right" vertical="center" wrapText="1"/>
    </xf>
    <xf numFmtId="0" fontId="9" fillId="4" borderId="8" xfId="1" applyFont="1" applyFill="1" applyBorder="1" applyAlignment="1">
      <alignment vertical="top" wrapText="1"/>
    </xf>
    <xf numFmtId="0" fontId="9" fillId="4" borderId="10" xfId="1" applyFont="1" applyFill="1" applyBorder="1" applyAlignment="1">
      <alignment vertical="top" wrapText="1"/>
    </xf>
    <xf numFmtId="0" fontId="9" fillId="4" borderId="9" xfId="1" applyFont="1" applyFill="1" applyBorder="1" applyAlignment="1">
      <alignment vertical="top" wrapText="1"/>
    </xf>
    <xf numFmtId="0" fontId="8" fillId="4" borderId="8" xfId="0" applyFont="1" applyFill="1" applyBorder="1" applyAlignment="1">
      <alignment horizontal="right" vertical="top" wrapText="1"/>
    </xf>
    <xf numFmtId="0" fontId="8" fillId="4" borderId="9" xfId="0" applyFont="1" applyFill="1" applyBorder="1" applyAlignment="1">
      <alignment horizontal="right" vertical="top" wrapText="1"/>
    </xf>
    <xf numFmtId="0" fontId="9" fillId="4" borderId="8" xfId="0" applyFont="1" applyFill="1" applyBorder="1" applyAlignment="1">
      <alignment vertical="top" wrapText="1"/>
    </xf>
    <xf numFmtId="0" fontId="9" fillId="4" borderId="10" xfId="0" applyFont="1" applyFill="1" applyBorder="1" applyAlignment="1">
      <alignment vertical="top" wrapText="1"/>
    </xf>
    <xf numFmtId="0" fontId="9" fillId="4" borderId="9" xfId="0" applyFont="1" applyFill="1" applyBorder="1" applyAlignment="1">
      <alignment vertical="top" wrapText="1"/>
    </xf>
    <xf numFmtId="0" fontId="10" fillId="4" borderId="8" xfId="0" applyFont="1" applyFill="1" applyBorder="1" applyAlignment="1">
      <alignment vertical="top" wrapText="1"/>
    </xf>
    <xf numFmtId="0" fontId="10" fillId="4" borderId="10" xfId="0" applyFont="1" applyFill="1" applyBorder="1" applyAlignment="1">
      <alignment vertical="top" wrapText="1"/>
    </xf>
    <xf numFmtId="0" fontId="10" fillId="4" borderId="9" xfId="0" applyFont="1" applyFill="1" applyBorder="1" applyAlignment="1">
      <alignment vertical="top" wrapText="1"/>
    </xf>
    <xf numFmtId="0" fontId="8" fillId="5" borderId="8" xfId="0" applyFont="1" applyFill="1" applyBorder="1" applyAlignment="1">
      <alignment horizontal="right" vertical="center" wrapText="1"/>
    </xf>
    <xf numFmtId="0" fontId="8" fillId="5" borderId="9" xfId="0" applyFont="1" applyFill="1" applyBorder="1" applyAlignment="1">
      <alignment horizontal="right" vertical="center" wrapText="1"/>
    </xf>
    <xf numFmtId="0" fontId="45" fillId="0" borderId="0" xfId="52" applyFont="1" applyAlignment="1">
      <alignment horizontal="left"/>
    </xf>
    <xf numFmtId="177" fontId="29" fillId="0" borderId="0" xfId="0" applyNumberFormat="1" applyFont="1"/>
  </cellXfs>
  <cellStyles count="53">
    <cellStyle name="20% - 강조색1" xfId="25" builtinId="30" customBuiltin="1"/>
    <cellStyle name="20% - 강조색2" xfId="29" builtinId="34" customBuiltin="1"/>
    <cellStyle name="20% - 강조색3" xfId="33" builtinId="38" customBuiltin="1"/>
    <cellStyle name="20% - 강조색4" xfId="37" builtinId="42" customBuiltin="1"/>
    <cellStyle name="20% - 강조색5" xfId="41" builtinId="46" customBuiltin="1"/>
    <cellStyle name="20% - 강조색6" xfId="45" builtinId="50" customBuiltin="1"/>
    <cellStyle name="40% - 강조색1" xfId="26" builtinId="31" customBuiltin="1"/>
    <cellStyle name="40% - 강조색2" xfId="30" builtinId="35" customBuiltin="1"/>
    <cellStyle name="40% - 강조색3" xfId="34" builtinId="39" customBuiltin="1"/>
    <cellStyle name="40% - 강조색4" xfId="38" builtinId="43" customBuiltin="1"/>
    <cellStyle name="40% - 강조색5" xfId="42" builtinId="47" customBuiltin="1"/>
    <cellStyle name="40% - 강조색6" xfId="46" builtinId="51" customBuiltin="1"/>
    <cellStyle name="60% - 강조색1" xfId="27" builtinId="32" customBuiltin="1"/>
    <cellStyle name="60% - 강조색2" xfId="31" builtinId="36" customBuiltin="1"/>
    <cellStyle name="60% - 강조색3" xfId="35" builtinId="40" customBuiltin="1"/>
    <cellStyle name="60% - 강조색4" xfId="39" builtinId="44" customBuiltin="1"/>
    <cellStyle name="60% - 강조색5" xfId="43" builtinId="48" customBuiltin="1"/>
    <cellStyle name="60% - 강조색6" xfId="47" builtinId="52" customBuiltin="1"/>
    <cellStyle name="Comma 2" xfId="5" xr:uid="{00000000-0005-0000-0000-000000000000}"/>
    <cellStyle name="Normal 2" xfId="1" xr:uid="{00000000-0005-0000-0000-000002000000}"/>
    <cellStyle name="Normal 2 2" xfId="3" xr:uid="{00000000-0005-0000-0000-000003000000}"/>
    <cellStyle name="Normal 3" xfId="2" xr:uid="{00000000-0005-0000-0000-000004000000}"/>
    <cellStyle name="Normal 4 2 2" xfId="4" xr:uid="{00000000-0005-0000-0000-000005000000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0" builtinId="11" customBuiltin="1"/>
    <cellStyle name="계산" xfId="17" builtinId="22" customBuiltin="1"/>
    <cellStyle name="나쁨" xfId="13" builtinId="27" customBuiltin="1"/>
    <cellStyle name="메모" xfId="21" builtinId="10" customBuiltin="1"/>
    <cellStyle name="백분율" xfId="6" builtinId="5"/>
    <cellStyle name="보통" xfId="14" builtinId="28" customBuiltin="1"/>
    <cellStyle name="설명 텍스트" xfId="22" builtinId="53" customBuiltin="1"/>
    <cellStyle name="셀 확인" xfId="19" builtinId="23" customBuiltin="1"/>
    <cellStyle name="쉼표" xfId="49" builtinId="3"/>
    <cellStyle name="연결된 셀" xfId="18" builtinId="24" customBuiltin="1"/>
    <cellStyle name="요약" xfId="23" builtinId="25" customBuiltin="1"/>
    <cellStyle name="입력" xfId="15" builtinId="20" customBuiltin="1"/>
    <cellStyle name="제목" xfId="7" builtinId="15" customBuiltin="1"/>
    <cellStyle name="제목 1" xfId="8" builtinId="16" customBuiltin="1"/>
    <cellStyle name="제목 2" xfId="9" builtinId="17" customBuiltin="1"/>
    <cellStyle name="제목 3" xfId="10" builtinId="18" customBuiltin="1"/>
    <cellStyle name="제목 4" xfId="11" builtinId="19" customBuiltin="1"/>
    <cellStyle name="좋음" xfId="12" builtinId="26" customBuiltin="1"/>
    <cellStyle name="출력" xfId="16" builtinId="21" customBuiltin="1"/>
    <cellStyle name="표준" xfId="0" builtinId="0"/>
    <cellStyle name="표준 2" xfId="50" xr:uid="{6FFF921B-8B1A-4B13-A546-1EE98E5CB804}"/>
    <cellStyle name="표준 3" xfId="52" xr:uid="{1A5BB2C3-D22D-45C3-8DA4-FBD02D1A2E62}"/>
    <cellStyle name="하이퍼링크" xfId="48" builtinId="8"/>
    <cellStyle name="하이퍼링크 2" xfId="51" xr:uid="{3C9327E1-87CD-4B43-A241-940C2C8F0806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fill>
        <patternFill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맑은 고딕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맑은 고딕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7171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ept/OneDrive/Desktop/Copy%20of%20IESS_Version2.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>
        <row r="63">
          <cell r="A63">
            <v>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2 Main Sheet"/>
      <sheetName val="Preferences"/>
      <sheetName val="Structure of the model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b"/>
      <sheetName val="VII.C"/>
      <sheetName val="VIII"/>
      <sheetName val="GDP"/>
      <sheetName val="IX"/>
      <sheetName val="X.a"/>
      <sheetName val="X.b"/>
      <sheetName val="XI"/>
      <sheetName val="XII.a"/>
      <sheetName val="XII.b"/>
      <sheetName val="XIII.a"/>
      <sheetName val="XV.a"/>
      <sheetName val="XV.b"/>
      <sheetName val="XV.c"/>
      <sheetName val="XVI"/>
      <sheetName val="XVII.a"/>
      <sheetName val="XVII.b"/>
      <sheetName val="XIV"/>
      <sheetName val="Intermediate output"/>
      <sheetName val="Charts"/>
      <sheetName val="Control"/>
      <sheetName val="Global assumptions"/>
      <sheetName val="2012 Baseline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Constants"/>
      <sheetName val="Land Use"/>
      <sheetName val="CostAbsolute"/>
      <sheetName val="Flows"/>
    </sheetNames>
    <sheetDataSet>
      <sheetData sheetId="0"/>
      <sheetData sheetId="1">
        <row r="3">
          <cell r="C3" t="str">
            <v>TWh</v>
          </cell>
        </row>
        <row r="5">
          <cell r="C5" t="str">
            <v>GW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6A5BE2-1A01-4BB7-A5C6-E4AEBD8AC093}" name="Table19" displayName="Table19" ref="B5:I59" totalsRowShown="0" headerRowDxfId="11" dataDxfId="10">
  <tableColumns count="8">
    <tableColumn id="1" xr3:uid="{C2EC2A71-22C2-4CAB-AA55-1A6DD9E80D34}" name="Row" dataDxfId="9"/>
    <tableColumn id="2" xr3:uid="{0ACF8DC7-8A27-453A-9158-F4D81E660D0E}" name="Row Name en" dataDxfId="8"/>
    <tableColumn id="3" xr3:uid="{82CB207D-1A0E-4264-9DE5-7264DE99A6A4}" name="Row Name fr" dataDxfId="7"/>
    <tableColumn id="7" xr3:uid="{D93516A8-1C72-4CB9-9C16-F7C5C14BB032}" name="2021 row" dataDxfId="6" dataCellStyle="표준 3"/>
    <tableColumn id="5" xr3:uid="{DF6E7A22-E59E-4847-8F25-98D971C81570}" name="Column" dataDxfId="5"/>
    <tableColumn id="4" xr3:uid="{A942EC6C-E630-488F-87EF-15ECF0563128}" name="Column Name en" dataDxfId="4"/>
    <tableColumn id="6" xr3:uid="{E6A3D332-A980-4A74-A639-A409A64217FD}" name="Column Name fr" dataDxfId="3"/>
    <tableColumn id="8" xr3:uid="{5F62DD92-1EDD-4447-96F2-3685917E14CE}" name="2021 colum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wiod.org/database/niots16" TargetMode="External"/><Relationship Id="rId1" Type="http://schemas.openxmlformats.org/officeDocument/2006/relationships/hyperlink" Target="https://zenodo.org/record/265446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2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1.oecd.org/index.aspx?DatasetCode=IOTS_202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ecd.org/en/data/datasets/input-output-tables.html" TargetMode="External"/><Relationship Id="rId1" Type="http://schemas.openxmlformats.org/officeDocument/2006/relationships/hyperlink" Target="http://stats.oecd.org/OECDStat_Metadata/ShowMetadata.ashx?Dataset=IOTS_2021&amp;Coords=%5bVAR%5d.%5bTTL%5d&amp;ShowOnWeb=true&amp;Lang=en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stats.oecd.org/OECDStat_Metadata/ShowMetadata.ashx?Dataset=IOTS_2021&amp;Coords=%5bCOL%5d.%5bCONS_NONRES%5d&amp;ShowOnWeb=true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66"/>
  <sheetViews>
    <sheetView tabSelected="1" workbookViewId="0">
      <selection activeCell="A2" sqref="A2"/>
    </sheetView>
  </sheetViews>
  <sheetFormatPr defaultRowHeight="16.5" x14ac:dyDescent="0.3"/>
  <cols>
    <col min="2" max="2" width="94.25" customWidth="1"/>
  </cols>
  <sheetData>
    <row r="1" spans="1:2" x14ac:dyDescent="0.3">
      <c r="A1" s="1" t="s">
        <v>36</v>
      </c>
    </row>
    <row r="3" spans="1:2" x14ac:dyDescent="0.3">
      <c r="A3" s="1" t="s">
        <v>0</v>
      </c>
      <c r="B3" s="6" t="s">
        <v>67</v>
      </c>
    </row>
    <row r="4" spans="1:2" x14ac:dyDescent="0.3">
      <c r="B4" s="8" t="s">
        <v>68</v>
      </c>
    </row>
    <row r="5" spans="1:2" x14ac:dyDescent="0.3">
      <c r="B5" s="8" t="s">
        <v>601</v>
      </c>
    </row>
    <row r="6" spans="1:2" x14ac:dyDescent="0.3">
      <c r="B6" s="8" t="s">
        <v>602</v>
      </c>
    </row>
    <row r="7" spans="1:2" x14ac:dyDescent="0.3">
      <c r="B7" s="8" t="s">
        <v>603</v>
      </c>
    </row>
    <row r="9" spans="1:2" x14ac:dyDescent="0.3">
      <c r="B9" s="6" t="s">
        <v>604</v>
      </c>
    </row>
    <row r="10" spans="1:2" x14ac:dyDescent="0.3">
      <c r="B10" t="s">
        <v>605</v>
      </c>
    </row>
    <row r="11" spans="1:2" x14ac:dyDescent="0.3">
      <c r="B11" s="60">
        <v>2016</v>
      </c>
    </row>
    <row r="12" spans="1:2" x14ac:dyDescent="0.3">
      <c r="B12" t="s">
        <v>606</v>
      </c>
    </row>
    <row r="13" spans="1:2" x14ac:dyDescent="0.3">
      <c r="B13" s="99" t="s">
        <v>677</v>
      </c>
    </row>
    <row r="14" spans="1:2" x14ac:dyDescent="0.3">
      <c r="B14" t="s">
        <v>614</v>
      </c>
    </row>
    <row r="16" spans="1:2" x14ac:dyDescent="0.3">
      <c r="B16" s="6" t="s">
        <v>607</v>
      </c>
    </row>
    <row r="17" spans="1:2" x14ac:dyDescent="0.3">
      <c r="B17" t="s">
        <v>608</v>
      </c>
    </row>
    <row r="18" spans="1:2" x14ac:dyDescent="0.3">
      <c r="B18" s="60">
        <v>2019</v>
      </c>
    </row>
    <row r="19" spans="1:2" x14ac:dyDescent="0.3">
      <c r="B19" t="s">
        <v>609</v>
      </c>
    </row>
    <row r="20" spans="1:2" x14ac:dyDescent="0.3">
      <c r="B20" s="99" t="s">
        <v>676</v>
      </c>
    </row>
    <row r="21" spans="1:2" x14ac:dyDescent="0.3">
      <c r="B21" t="s">
        <v>615</v>
      </c>
    </row>
    <row r="22" spans="1:2" x14ac:dyDescent="0.3">
      <c r="B22" s="9"/>
    </row>
    <row r="23" spans="1:2" x14ac:dyDescent="0.3">
      <c r="A23" s="1" t="s">
        <v>1</v>
      </c>
    </row>
    <row r="25" spans="1:2" x14ac:dyDescent="0.3">
      <c r="A25" s="6" t="s">
        <v>69</v>
      </c>
      <c r="B25" s="10"/>
    </row>
    <row r="26" spans="1:2" x14ac:dyDescent="0.3">
      <c r="A26" t="s">
        <v>71</v>
      </c>
    </row>
    <row r="27" spans="1:2" x14ac:dyDescent="0.3">
      <c r="A27" t="s">
        <v>72</v>
      </c>
    </row>
    <row r="28" spans="1:2" x14ac:dyDescent="0.3">
      <c r="B28" t="s">
        <v>73</v>
      </c>
    </row>
    <row r="29" spans="1:2" x14ac:dyDescent="0.3">
      <c r="B29" t="s">
        <v>34</v>
      </c>
    </row>
    <row r="30" spans="1:2" x14ac:dyDescent="0.3">
      <c r="B30" t="s">
        <v>35</v>
      </c>
    </row>
    <row r="31" spans="1:2" x14ac:dyDescent="0.3">
      <c r="B31" t="s">
        <v>70</v>
      </c>
    </row>
    <row r="33" spans="1:2" x14ac:dyDescent="0.3">
      <c r="A33" t="s">
        <v>75</v>
      </c>
    </row>
    <row r="34" spans="1:2" x14ac:dyDescent="0.3">
      <c r="A34" t="s">
        <v>76</v>
      </c>
    </row>
    <row r="36" spans="1:2" x14ac:dyDescent="0.3">
      <c r="A36" t="s">
        <v>222</v>
      </c>
    </row>
    <row r="37" spans="1:2" x14ac:dyDescent="0.3">
      <c r="A37" t="s">
        <v>223</v>
      </c>
    </row>
    <row r="38" spans="1:2" x14ac:dyDescent="0.3">
      <c r="A38" t="s">
        <v>224</v>
      </c>
    </row>
    <row r="39" spans="1:2" x14ac:dyDescent="0.3">
      <c r="A39" t="s">
        <v>225</v>
      </c>
    </row>
    <row r="41" spans="1:2" x14ac:dyDescent="0.3">
      <c r="A41" s="6" t="s">
        <v>74</v>
      </c>
      <c r="B41" s="10"/>
    </row>
    <row r="42" spans="1:2" x14ac:dyDescent="0.3">
      <c r="A42" t="s">
        <v>40</v>
      </c>
    </row>
    <row r="43" spans="1:2" x14ac:dyDescent="0.3">
      <c r="A43" t="s">
        <v>41</v>
      </c>
    </row>
    <row r="44" spans="1:2" x14ac:dyDescent="0.3">
      <c r="A44" t="s">
        <v>86</v>
      </c>
    </row>
    <row r="45" spans="1:2" x14ac:dyDescent="0.3">
      <c r="A45" t="s">
        <v>87</v>
      </c>
    </row>
    <row r="46" spans="1:2" x14ac:dyDescent="0.3">
      <c r="A46" t="s">
        <v>88</v>
      </c>
    </row>
    <row r="48" spans="1:2" x14ac:dyDescent="0.3">
      <c r="A48" t="s">
        <v>42</v>
      </c>
    </row>
    <row r="49" spans="1:1" x14ac:dyDescent="0.3">
      <c r="A49" t="s">
        <v>43</v>
      </c>
    </row>
    <row r="50" spans="1:1" x14ac:dyDescent="0.3">
      <c r="A50" t="s">
        <v>44</v>
      </c>
    </row>
    <row r="51" spans="1:1" x14ac:dyDescent="0.3">
      <c r="A51" t="s">
        <v>45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8" spans="1:1" x14ac:dyDescent="0.3">
      <c r="A58" s="1" t="s">
        <v>59</v>
      </c>
    </row>
    <row r="59" spans="1:1" x14ac:dyDescent="0.3">
      <c r="A59" t="s">
        <v>61</v>
      </c>
    </row>
    <row r="60" spans="1:1" x14ac:dyDescent="0.3">
      <c r="A60" t="s">
        <v>55</v>
      </c>
    </row>
    <row r="61" spans="1:1" x14ac:dyDescent="0.3">
      <c r="A61" t="s">
        <v>56</v>
      </c>
    </row>
    <row r="62" spans="1:1" x14ac:dyDescent="0.3">
      <c r="A62" t="s">
        <v>57</v>
      </c>
    </row>
    <row r="63" spans="1:1" x14ac:dyDescent="0.3">
      <c r="A63" t="s">
        <v>60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</sheetData>
  <phoneticPr fontId="41" type="noConversion"/>
  <hyperlinks>
    <hyperlink ref="B20" r:id="rId1" location=".YEFjHmhKg2w" xr:uid="{3926D020-A710-4C07-8A6E-011A16D67557}"/>
    <hyperlink ref="B13" r:id="rId2" xr:uid="{B125374A-5B60-4265-A128-A4FA6DAA229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AQ43"/>
  <sheetViews>
    <sheetView workbookViewId="0"/>
  </sheetViews>
  <sheetFormatPr defaultColWidth="9" defaultRowHeight="16.5" x14ac:dyDescent="0.3"/>
  <cols>
    <col min="1" max="43" width="10.125" customWidth="1"/>
  </cols>
  <sheetData>
    <row r="1" spans="1:43" s="2" customFormat="1" x14ac:dyDescent="0.3">
      <c r="B1" s="2" t="s">
        <v>2</v>
      </c>
      <c r="C1" s="2" t="s">
        <v>78</v>
      </c>
      <c r="D1" s="2" t="s">
        <v>77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65</v>
      </c>
      <c r="M1" s="2" t="s">
        <v>66</v>
      </c>
      <c r="N1" s="2" t="s">
        <v>10</v>
      </c>
      <c r="O1" s="2" t="s">
        <v>79</v>
      </c>
      <c r="P1" s="2" t="s">
        <v>80</v>
      </c>
      <c r="Q1" s="2" t="s">
        <v>81</v>
      </c>
      <c r="R1" s="2" t="s">
        <v>82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83</v>
      </c>
      <c r="AA1" s="2" t="s">
        <v>84</v>
      </c>
      <c r="AB1" s="2" t="s">
        <v>85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</row>
    <row r="2" spans="1:43" x14ac:dyDescent="0.3">
      <c r="A2" t="s">
        <v>2</v>
      </c>
      <c r="B2" s="94">
        <v>1.127</v>
      </c>
      <c r="C2" s="94">
        <v>2.41574E-3</v>
      </c>
      <c r="D2" s="94">
        <v>1.42797E-3</v>
      </c>
      <c r="E2" s="94">
        <v>5.0000000000000001E-3</v>
      </c>
      <c r="F2" s="94">
        <v>1E-3</v>
      </c>
      <c r="G2" s="94">
        <v>0.34499999999999997</v>
      </c>
      <c r="H2" s="94">
        <v>3.7999999999999999E-2</v>
      </c>
      <c r="I2" s="94">
        <v>0.14599999999999999</v>
      </c>
      <c r="J2" s="94">
        <v>3.3000000000000002E-2</v>
      </c>
      <c r="K2" s="94">
        <v>4.0000000000000001E-3</v>
      </c>
      <c r="L2" s="174">
        <v>3.4999229999999998E-3</v>
      </c>
      <c r="M2" s="174">
        <v>3.8714420000000001E-3</v>
      </c>
      <c r="N2" s="94">
        <v>0.02</v>
      </c>
      <c r="O2" s="94">
        <v>5.0263399999999996E-4</v>
      </c>
      <c r="P2" s="94">
        <v>3.0228399999999999E-4</v>
      </c>
      <c r="Q2" s="94">
        <v>4.5830900000000001E-4</v>
      </c>
      <c r="R2" s="94">
        <v>5.4796999999999995E-4</v>
      </c>
      <c r="S2" s="94">
        <v>5.0000000000000001E-3</v>
      </c>
      <c r="T2" s="94">
        <v>3.0000000000000001E-3</v>
      </c>
      <c r="U2" s="94">
        <v>5.0000000000000001E-3</v>
      </c>
      <c r="V2" s="94">
        <v>5.0000000000000001E-3</v>
      </c>
      <c r="W2" s="94">
        <v>5.0000000000000001E-3</v>
      </c>
      <c r="X2" s="94">
        <v>7.0000000000000001E-3</v>
      </c>
      <c r="Y2" s="94">
        <v>0.02</v>
      </c>
      <c r="Z2" s="94">
        <v>4.2865999999999998E-4</v>
      </c>
      <c r="AA2" s="94">
        <v>3.0657500000000001E-4</v>
      </c>
      <c r="AB2" s="94">
        <v>5.2256100000000005E-4</v>
      </c>
      <c r="AC2" s="94">
        <v>8.9999999999999993E-3</v>
      </c>
      <c r="AD2" s="94">
        <v>1.7000000000000001E-2</v>
      </c>
      <c r="AE2" s="94">
        <v>6.0000000000000001E-3</v>
      </c>
      <c r="AF2" s="94">
        <v>0.127</v>
      </c>
      <c r="AG2" s="94">
        <v>0.01</v>
      </c>
      <c r="AH2" s="94">
        <v>4.0000000000000001E-3</v>
      </c>
      <c r="AI2" s="94">
        <v>5.0000000000000001E-3</v>
      </c>
      <c r="AJ2" s="94">
        <v>4.0000000000000001E-3</v>
      </c>
      <c r="AK2" s="94">
        <v>2E-3</v>
      </c>
      <c r="AL2" s="94">
        <v>8.0000000000000002E-3</v>
      </c>
      <c r="AM2" s="94">
        <v>0.01</v>
      </c>
      <c r="AN2" s="94">
        <v>1.0999999999999999E-2</v>
      </c>
      <c r="AO2" s="94">
        <v>1.7999999999999999E-2</v>
      </c>
      <c r="AP2" s="94">
        <v>1.7999999999999999E-2</v>
      </c>
      <c r="AQ2" s="94">
        <v>0</v>
      </c>
    </row>
    <row r="3" spans="1:43" x14ac:dyDescent="0.3">
      <c r="A3" t="s">
        <v>78</v>
      </c>
      <c r="B3" s="94">
        <v>4.3414999999999997E-5</v>
      </c>
      <c r="C3" s="94">
        <v>1.000274549</v>
      </c>
      <c r="D3" s="94">
        <v>3.9761699999999997E-6</v>
      </c>
      <c r="E3" s="94">
        <v>1.4339699999999999E-5</v>
      </c>
      <c r="F3" s="94">
        <v>0</v>
      </c>
      <c r="G3" s="94">
        <v>6.0176900000000003E-5</v>
      </c>
      <c r="H3" s="94">
        <v>1.3328799999999999E-4</v>
      </c>
      <c r="I3" s="94">
        <v>1.29813E-4</v>
      </c>
      <c r="J3" s="94">
        <v>9.2228899999999994E-5</v>
      </c>
      <c r="K3" s="94">
        <v>1.06888E-4</v>
      </c>
      <c r="L3" s="174">
        <v>0.161913265</v>
      </c>
      <c r="M3" s="174">
        <v>1.7155755000000002E-2</v>
      </c>
      <c r="N3" s="94">
        <v>1.66663E-4</v>
      </c>
      <c r="O3" s="94">
        <v>9.2542500000000004E-5</v>
      </c>
      <c r="P3" s="94">
        <v>9.3229100000000005E-5</v>
      </c>
      <c r="Q3" s="94">
        <v>9.5968400000000006E-3</v>
      </c>
      <c r="R3" s="94">
        <v>2.0610299999999999E-4</v>
      </c>
      <c r="S3" s="94">
        <v>2.4727590000000002E-3</v>
      </c>
      <c r="T3" s="94">
        <v>1.9871299999999999E-4</v>
      </c>
      <c r="U3" s="94">
        <v>5.2485800000000001E-4</v>
      </c>
      <c r="V3" s="94">
        <v>1.5313130000000001E-3</v>
      </c>
      <c r="W3" s="94">
        <v>5.6016300000000002E-4</v>
      </c>
      <c r="X3" s="94">
        <v>2.9708700000000002E-4</v>
      </c>
      <c r="Y3" s="94">
        <v>5.2048899999999996E-4</v>
      </c>
      <c r="Z3" s="94">
        <v>1.879803E-3</v>
      </c>
      <c r="AA3" s="94">
        <v>3.7912600000000002E-6</v>
      </c>
      <c r="AB3" s="94">
        <v>3.2327199999999999E-4</v>
      </c>
      <c r="AC3" s="94">
        <v>9.9994600000000004E-4</v>
      </c>
      <c r="AD3" s="94">
        <v>8.6573199999999997E-12</v>
      </c>
      <c r="AE3" s="94">
        <v>1.7551199999999999E-5</v>
      </c>
      <c r="AF3" s="94">
        <v>3.3550999999999998E-5</v>
      </c>
      <c r="AG3" s="94">
        <v>0</v>
      </c>
      <c r="AH3" s="94">
        <v>1.1002600000000001E-11</v>
      </c>
      <c r="AI3" s="94">
        <v>5.7477900000000004E-6</v>
      </c>
      <c r="AJ3" s="94">
        <v>1.2800500000000001E-5</v>
      </c>
      <c r="AK3" s="94">
        <v>3.0783500000000001E-5</v>
      </c>
      <c r="AL3" s="94">
        <v>4.1697499999999998E-5</v>
      </c>
      <c r="AM3" s="94">
        <v>1.05763E-4</v>
      </c>
      <c r="AN3" s="94">
        <v>6.5010400000000004E-5</v>
      </c>
      <c r="AO3" s="94">
        <v>6.5960300000000006E-5</v>
      </c>
      <c r="AP3" s="94">
        <v>8.93854E-5</v>
      </c>
      <c r="AQ3" s="94">
        <v>4.4091900000000001E-4</v>
      </c>
    </row>
    <row r="4" spans="1:43" x14ac:dyDescent="0.3">
      <c r="A4" t="s">
        <v>77</v>
      </c>
      <c r="B4" s="94">
        <v>6.1374800000000001E-5</v>
      </c>
      <c r="C4" s="94">
        <v>3.7379499999999997E-5</v>
      </c>
      <c r="D4" s="94">
        <v>1.0000000229999999</v>
      </c>
      <c r="E4" s="94">
        <v>5.3673799999999999E-6</v>
      </c>
      <c r="F4" s="94">
        <v>0</v>
      </c>
      <c r="G4" s="94">
        <v>3.3563099999999997E-5</v>
      </c>
      <c r="H4" s="94">
        <v>4.4126820000000002E-3</v>
      </c>
      <c r="I4" s="94">
        <v>4.6405719999999999E-3</v>
      </c>
      <c r="J4" s="94">
        <v>9.3509400000000003E-5</v>
      </c>
      <c r="K4" s="94">
        <v>1.1002700000000001E-5</v>
      </c>
      <c r="L4" s="174">
        <v>0.161913265</v>
      </c>
      <c r="M4" s="174">
        <v>1.7155755000000002E-2</v>
      </c>
      <c r="N4" s="94">
        <v>1.78889E-4</v>
      </c>
      <c r="O4" s="94">
        <v>5.39668E-5</v>
      </c>
      <c r="P4" s="94">
        <v>4.4172899999999999E-5</v>
      </c>
      <c r="Q4" s="94">
        <v>1.9955499999999999E-5</v>
      </c>
      <c r="R4" s="94">
        <v>2.9445400000000001E-5</v>
      </c>
      <c r="S4" s="94">
        <v>4.7739199999999999E-5</v>
      </c>
      <c r="T4" s="94">
        <v>3.6401700000000001E-5</v>
      </c>
      <c r="U4" s="94">
        <v>5.2422900000000003E-5</v>
      </c>
      <c r="V4" s="94">
        <v>5.2283600000000002E-5</v>
      </c>
      <c r="W4" s="94">
        <v>2.253E-4</v>
      </c>
      <c r="X4" s="94">
        <v>4.5562400000000003E-5</v>
      </c>
      <c r="Y4" s="94">
        <v>4.6172119999999999E-3</v>
      </c>
      <c r="Z4" s="94">
        <v>2.6800799999999999E-5</v>
      </c>
      <c r="AA4" s="94">
        <v>1.88241E-6</v>
      </c>
      <c r="AB4" s="94">
        <v>3.4084400000000002E-5</v>
      </c>
      <c r="AC4" s="94">
        <v>1.18676E-4</v>
      </c>
      <c r="AD4" s="94">
        <v>4.2379400000000003E-11</v>
      </c>
      <c r="AE4" s="94">
        <v>8.0083700000000007E-6</v>
      </c>
      <c r="AF4" s="94">
        <v>4.0399699999999999E-5</v>
      </c>
      <c r="AG4" s="94">
        <v>0</v>
      </c>
      <c r="AH4" s="94">
        <v>4.7540800000000001E-11</v>
      </c>
      <c r="AI4" s="94">
        <v>9.2945299999999993E-6</v>
      </c>
      <c r="AJ4" s="94">
        <v>1.34371E-5</v>
      </c>
      <c r="AK4" s="94">
        <v>1.02182E-5</v>
      </c>
      <c r="AL4" s="94">
        <v>3.0286499999999999E-5</v>
      </c>
      <c r="AM4" s="94">
        <v>4.481E-5</v>
      </c>
      <c r="AN4" s="94">
        <v>8.1740899999999995E-5</v>
      </c>
      <c r="AO4" s="94">
        <v>4.7849200000000003E-5</v>
      </c>
      <c r="AP4" s="94">
        <v>1.5415700000000001E-4</v>
      </c>
      <c r="AQ4" s="94">
        <v>1.4356699999999999E-4</v>
      </c>
    </row>
    <row r="5" spans="1:43" x14ac:dyDescent="0.3">
      <c r="A5" t="s">
        <v>3</v>
      </c>
      <c r="B5" s="94">
        <v>0</v>
      </c>
      <c r="C5" s="94">
        <v>1.73382E-4</v>
      </c>
      <c r="D5" s="94">
        <v>1.37706E-5</v>
      </c>
      <c r="E5" s="94">
        <v>1.0018</v>
      </c>
      <c r="F5" s="94">
        <v>6.4999999999999997E-3</v>
      </c>
      <c r="G5" s="94">
        <v>8.9999999999999998E-4</v>
      </c>
      <c r="H5" s="94">
        <v>8.9999999999999998E-4</v>
      </c>
      <c r="I5" s="94">
        <v>8.9999999999999998E-4</v>
      </c>
      <c r="J5" s="94">
        <v>1.4E-3</v>
      </c>
      <c r="K5" s="94">
        <v>5.9999999999999995E-4</v>
      </c>
      <c r="L5" s="174">
        <v>4.7000000000000002E-3</v>
      </c>
      <c r="M5" s="174">
        <v>1.4E-3</v>
      </c>
      <c r="N5" s="94">
        <v>1E-3</v>
      </c>
      <c r="O5" s="94">
        <v>4.8854629999999996E-3</v>
      </c>
      <c r="P5" s="94">
        <v>0.124969708</v>
      </c>
      <c r="Q5" s="94">
        <v>2.935071E-3</v>
      </c>
      <c r="R5" s="94">
        <v>1.166741E-3</v>
      </c>
      <c r="S5" s="94">
        <v>2.0999999999999999E-3</v>
      </c>
      <c r="T5" s="94">
        <v>1.1000000000000001E-3</v>
      </c>
      <c r="U5" s="94">
        <v>1.9E-3</v>
      </c>
      <c r="V5" s="94">
        <v>1.4E-3</v>
      </c>
      <c r="W5" s="94">
        <v>1.6000000000000001E-3</v>
      </c>
      <c r="X5" s="94">
        <v>1.8E-3</v>
      </c>
      <c r="Y5" s="94">
        <v>1.2999999999999999E-3</v>
      </c>
      <c r="Z5" s="94">
        <v>1.07626E-4</v>
      </c>
      <c r="AA5" s="94">
        <v>7.1225199999999997E-6</v>
      </c>
      <c r="AB5" s="94">
        <v>8.9999999999999998E-4</v>
      </c>
      <c r="AC5" s="94">
        <v>6.0000000000000001E-3</v>
      </c>
      <c r="AD5" s="94">
        <v>2.9999999999999997E-4</v>
      </c>
      <c r="AE5" s="94">
        <v>0</v>
      </c>
      <c r="AF5" s="94">
        <v>5.9999999999999995E-4</v>
      </c>
      <c r="AG5" s="94">
        <v>2.9999999999999997E-4</v>
      </c>
      <c r="AH5" s="94">
        <v>2.9999999999999997E-4</v>
      </c>
      <c r="AI5" s="94">
        <v>2.0000000000000001E-4</v>
      </c>
      <c r="AJ5" s="94">
        <v>1E-4</v>
      </c>
      <c r="AK5" s="94">
        <v>4.0000000000000002E-4</v>
      </c>
      <c r="AL5" s="94">
        <v>0</v>
      </c>
      <c r="AM5" s="94">
        <v>2.9999999999999997E-4</v>
      </c>
      <c r="AN5" s="94">
        <v>2.0000000000000001E-4</v>
      </c>
      <c r="AO5" s="94">
        <v>4.0000000000000002E-4</v>
      </c>
      <c r="AP5" s="94">
        <v>0</v>
      </c>
      <c r="AQ5" s="94">
        <v>0</v>
      </c>
    </row>
    <row r="6" spans="1:43" x14ac:dyDescent="0.3">
      <c r="A6" t="s">
        <v>4</v>
      </c>
      <c r="B6" s="94">
        <v>0</v>
      </c>
      <c r="C6" s="94">
        <v>0</v>
      </c>
      <c r="D6" s="94">
        <v>0</v>
      </c>
      <c r="E6" s="94">
        <v>1E-4</v>
      </c>
      <c r="F6" s="94">
        <v>1.0002</v>
      </c>
      <c r="G6" s="94">
        <v>0</v>
      </c>
      <c r="H6" s="94">
        <v>0</v>
      </c>
      <c r="I6" s="94">
        <v>0</v>
      </c>
      <c r="J6" s="94">
        <v>0</v>
      </c>
      <c r="K6" s="94">
        <v>1E-4</v>
      </c>
      <c r="L6" s="174">
        <v>0</v>
      </c>
      <c r="M6" s="174">
        <v>0</v>
      </c>
      <c r="N6" s="94">
        <v>0</v>
      </c>
      <c r="O6" s="94">
        <v>0</v>
      </c>
      <c r="P6" s="94">
        <v>0</v>
      </c>
      <c r="Q6" s="94">
        <v>0</v>
      </c>
      <c r="R6" s="94">
        <v>0</v>
      </c>
      <c r="S6" s="94">
        <v>0</v>
      </c>
      <c r="T6" s="94">
        <v>0</v>
      </c>
      <c r="U6" s="94">
        <v>0</v>
      </c>
      <c r="V6" s="94">
        <v>0</v>
      </c>
      <c r="W6" s="94">
        <v>0</v>
      </c>
      <c r="X6" s="94">
        <v>0</v>
      </c>
      <c r="Y6" s="94">
        <v>0</v>
      </c>
      <c r="Z6" s="94">
        <v>0</v>
      </c>
      <c r="AA6" s="94">
        <v>0</v>
      </c>
      <c r="AB6" s="94">
        <v>0</v>
      </c>
      <c r="AC6" s="94">
        <v>0</v>
      </c>
      <c r="AD6" s="94">
        <v>0</v>
      </c>
      <c r="AE6" s="94">
        <v>0</v>
      </c>
      <c r="AF6" s="94">
        <v>0</v>
      </c>
      <c r="AG6" s="94">
        <v>0</v>
      </c>
      <c r="AH6" s="94">
        <v>0</v>
      </c>
      <c r="AI6" s="94">
        <v>0</v>
      </c>
      <c r="AJ6" s="94">
        <v>0</v>
      </c>
      <c r="AK6" s="94">
        <v>0</v>
      </c>
      <c r="AL6" s="94">
        <v>0</v>
      </c>
      <c r="AM6" s="94">
        <v>0</v>
      </c>
      <c r="AN6" s="94">
        <v>0</v>
      </c>
      <c r="AO6" s="94">
        <v>0</v>
      </c>
      <c r="AP6" s="94">
        <v>0</v>
      </c>
      <c r="AQ6" s="94">
        <v>0</v>
      </c>
    </row>
    <row r="7" spans="1:43" x14ac:dyDescent="0.3">
      <c r="A7" t="s">
        <v>5</v>
      </c>
      <c r="B7" s="94">
        <v>0.14699999999999999</v>
      </c>
      <c r="C7" s="94">
        <v>1.2929594000000001E-2</v>
      </c>
      <c r="D7" s="94">
        <v>7.7097809999999998E-3</v>
      </c>
      <c r="E7" s="94">
        <v>1.6299999999999999E-2</v>
      </c>
      <c r="F7" s="94">
        <v>8.0999999999999996E-3</v>
      </c>
      <c r="G7" s="94">
        <v>1.2033</v>
      </c>
      <c r="H7" s="94">
        <v>3.2500000000000001E-2</v>
      </c>
      <c r="I7" s="94">
        <v>2.93E-2</v>
      </c>
      <c r="J7" s="94">
        <v>1.4999999999999999E-2</v>
      </c>
      <c r="K7" s="94">
        <v>7.0000000000000001E-3</v>
      </c>
      <c r="L7" s="174">
        <v>1.7299999999999999E-2</v>
      </c>
      <c r="M7" s="174">
        <v>2.41E-2</v>
      </c>
      <c r="N7" s="94">
        <v>1.7000000000000001E-2</v>
      </c>
      <c r="O7" s="94">
        <v>2.436091E-3</v>
      </c>
      <c r="P7" s="94">
        <v>1.5694369999999999E-3</v>
      </c>
      <c r="Q7" s="94">
        <v>2.274304E-3</v>
      </c>
      <c r="R7" s="94">
        <v>2.797122E-3</v>
      </c>
      <c r="S7" s="94">
        <v>1.2800000000000001E-2</v>
      </c>
      <c r="T7" s="94">
        <v>7.3000000000000001E-3</v>
      </c>
      <c r="U7" s="94">
        <v>1.1299999999999999E-2</v>
      </c>
      <c r="V7" s="94">
        <v>1.2E-2</v>
      </c>
      <c r="W7" s="94">
        <v>1.1299999999999999E-2</v>
      </c>
      <c r="X7" s="94">
        <v>1.4500000000000001E-2</v>
      </c>
      <c r="Y7" s="94">
        <v>1.4500000000000001E-2</v>
      </c>
      <c r="Z7" s="94">
        <v>2.1510240000000001E-3</v>
      </c>
      <c r="AA7" s="94">
        <v>1.6394549999999999E-3</v>
      </c>
      <c r="AB7" s="94">
        <v>1.04E-2</v>
      </c>
      <c r="AC7" s="94">
        <v>9.4999999999999998E-3</v>
      </c>
      <c r="AD7" s="94">
        <v>2.0299999999999999E-2</v>
      </c>
      <c r="AE7" s="94">
        <v>0.01</v>
      </c>
      <c r="AF7" s="94">
        <v>0.27910000000000001</v>
      </c>
      <c r="AG7" s="94">
        <v>1.37E-2</v>
      </c>
      <c r="AH7" s="94">
        <v>1.23E-2</v>
      </c>
      <c r="AI7" s="94">
        <v>7.4000000000000003E-3</v>
      </c>
      <c r="AJ7" s="94">
        <v>1.2E-2</v>
      </c>
      <c r="AK7" s="94">
        <v>4.3E-3</v>
      </c>
      <c r="AL7" s="94">
        <v>1.4E-2</v>
      </c>
      <c r="AM7" s="94">
        <v>1.26E-2</v>
      </c>
      <c r="AN7" s="94">
        <v>3.4200000000000001E-2</v>
      </c>
      <c r="AO7" s="94">
        <v>3.27E-2</v>
      </c>
      <c r="AP7" s="94">
        <v>3.9E-2</v>
      </c>
      <c r="AQ7" s="94">
        <v>0</v>
      </c>
    </row>
    <row r="8" spans="1:43" x14ac:dyDescent="0.3">
      <c r="A8" t="s">
        <v>6</v>
      </c>
      <c r="B8" s="94">
        <v>1.2999999999999999E-2</v>
      </c>
      <c r="C8" s="94">
        <v>2.8779610000000001E-3</v>
      </c>
      <c r="D8" s="94">
        <v>2.84925E-4</v>
      </c>
      <c r="E8" s="94">
        <v>1.32E-2</v>
      </c>
      <c r="F8" s="94">
        <v>8.6E-3</v>
      </c>
      <c r="G8" s="94">
        <v>1.5299999999999999E-2</v>
      </c>
      <c r="H8" s="94">
        <v>1.2742</v>
      </c>
      <c r="I8" s="94">
        <v>2.01E-2</v>
      </c>
      <c r="J8" s="94">
        <v>2.5000000000000001E-2</v>
      </c>
      <c r="K8" s="94">
        <v>5.1999999999999998E-3</v>
      </c>
      <c r="L8" s="174">
        <v>9.5999999999999992E-3</v>
      </c>
      <c r="M8" s="174">
        <v>1.32E-2</v>
      </c>
      <c r="N8" s="94">
        <v>4.3999999999999997E-2</v>
      </c>
      <c r="O8" s="94">
        <v>3.7757530000000002E-3</v>
      </c>
      <c r="P8" s="94">
        <v>4.8249089999999996E-3</v>
      </c>
      <c r="Q8" s="94">
        <v>2.3551520000000001E-3</v>
      </c>
      <c r="R8" s="94">
        <v>1.6044449999999999E-3</v>
      </c>
      <c r="S8" s="94">
        <v>1.7000000000000001E-2</v>
      </c>
      <c r="T8" s="94">
        <v>9.4999999999999998E-3</v>
      </c>
      <c r="U8" s="94">
        <v>1.4999999999999999E-2</v>
      </c>
      <c r="V8" s="94">
        <v>1.49E-2</v>
      </c>
      <c r="W8" s="94">
        <v>1.9400000000000001E-2</v>
      </c>
      <c r="X8" s="94">
        <v>2.6100000000000002E-2</v>
      </c>
      <c r="Y8" s="94">
        <v>5.7099999999999998E-2</v>
      </c>
      <c r="Z8" s="94">
        <v>1.0077910000000001E-3</v>
      </c>
      <c r="AA8" s="94">
        <v>1.57205E-4</v>
      </c>
      <c r="AB8" s="94">
        <v>1.1299999999999999E-2</v>
      </c>
      <c r="AC8" s="94">
        <v>9.7999999999999997E-3</v>
      </c>
      <c r="AD8" s="94">
        <v>1.2E-2</v>
      </c>
      <c r="AE8" s="94">
        <v>1.4E-2</v>
      </c>
      <c r="AF8" s="94">
        <v>1.6500000000000001E-2</v>
      </c>
      <c r="AG8" s="94">
        <v>7.7999999999999996E-3</v>
      </c>
      <c r="AH8" s="94">
        <v>7.4000000000000003E-3</v>
      </c>
      <c r="AI8" s="94">
        <v>3.2000000000000002E-3</v>
      </c>
      <c r="AJ8" s="94">
        <v>6.1000000000000004E-3</v>
      </c>
      <c r="AK8" s="94">
        <v>2.8E-3</v>
      </c>
      <c r="AL8" s="94">
        <v>1.4999999999999999E-2</v>
      </c>
      <c r="AM8" s="94">
        <v>9.7999999999999997E-3</v>
      </c>
      <c r="AN8" s="94">
        <v>6.6E-3</v>
      </c>
      <c r="AO8" s="94">
        <v>1.3899999999999999E-2</v>
      </c>
      <c r="AP8" s="94">
        <v>3.7999999999999999E-2</v>
      </c>
      <c r="AQ8" s="94">
        <v>0</v>
      </c>
    </row>
    <row r="9" spans="1:43" x14ac:dyDescent="0.3">
      <c r="A9" t="s">
        <v>7</v>
      </c>
      <c r="B9" s="94">
        <v>2E-3</v>
      </c>
      <c r="C9" s="94">
        <v>5.178574E-3</v>
      </c>
      <c r="D9" s="94">
        <v>1.39887E-4</v>
      </c>
      <c r="E9" s="94">
        <v>2.3E-3</v>
      </c>
      <c r="F9" s="94">
        <v>1.8E-3</v>
      </c>
      <c r="G9" s="94">
        <v>2.8999999999999998E-3</v>
      </c>
      <c r="H9" s="94">
        <v>3.5999999999999999E-3</v>
      </c>
      <c r="I9" s="94">
        <v>1.1648000000000001</v>
      </c>
      <c r="J9" s="94">
        <v>3.0999999999999999E-3</v>
      </c>
      <c r="K9" s="94">
        <v>8.9999999999999998E-4</v>
      </c>
      <c r="L9" s="174">
        <v>1.5E-3</v>
      </c>
      <c r="M9" s="174">
        <v>1.5E-3</v>
      </c>
      <c r="N9" s="94">
        <v>3.0000000000000001E-3</v>
      </c>
      <c r="O9" s="94">
        <v>9.0604940000000005E-3</v>
      </c>
      <c r="P9" s="94">
        <v>4.8840769999999997E-3</v>
      </c>
      <c r="Q9" s="94">
        <v>1.417349E-3</v>
      </c>
      <c r="R9" s="94">
        <v>4.9725500000000001E-3</v>
      </c>
      <c r="S9" s="94">
        <v>3.7000000000000002E-3</v>
      </c>
      <c r="T9" s="94">
        <v>1E-3</v>
      </c>
      <c r="U9" s="94">
        <v>2.2000000000000001E-3</v>
      </c>
      <c r="V9" s="94">
        <v>2.5999999999999999E-3</v>
      </c>
      <c r="W9" s="94">
        <v>2.0999999999999999E-3</v>
      </c>
      <c r="X9" s="94">
        <v>2.8E-3</v>
      </c>
      <c r="Y9" s="94">
        <v>3.5000000000000003E-2</v>
      </c>
      <c r="Z9" s="94">
        <v>6.5937299999999999E-4</v>
      </c>
      <c r="AA9" s="94">
        <v>5.3130500000000002E-5</v>
      </c>
      <c r="AB9" s="94">
        <v>1.2999999999999999E-3</v>
      </c>
      <c r="AC9" s="94">
        <v>1.5900000000000001E-2</v>
      </c>
      <c r="AD9" s="94">
        <v>1.8E-3</v>
      </c>
      <c r="AE9" s="94">
        <v>1E-3</v>
      </c>
      <c r="AF9" s="94">
        <v>3.3E-3</v>
      </c>
      <c r="AG9" s="94">
        <v>8.0000000000000004E-4</v>
      </c>
      <c r="AH9" s="94">
        <v>8.9999999999999998E-4</v>
      </c>
      <c r="AI9" s="94">
        <v>5.0000000000000001E-4</v>
      </c>
      <c r="AJ9" s="94">
        <v>5.0000000000000001E-4</v>
      </c>
      <c r="AK9" s="94">
        <v>1.1000000000000001E-3</v>
      </c>
      <c r="AL9" s="94">
        <v>1E-3</v>
      </c>
      <c r="AM9" s="94">
        <v>5.9999999999999995E-4</v>
      </c>
      <c r="AN9" s="94">
        <v>1.4E-3</v>
      </c>
      <c r="AO9" s="94">
        <v>1.2999999999999999E-3</v>
      </c>
      <c r="AP9" s="94">
        <v>3.0000000000000001E-3</v>
      </c>
      <c r="AQ9" s="94">
        <v>0</v>
      </c>
    </row>
    <row r="10" spans="1:43" x14ac:dyDescent="0.3">
      <c r="A10" t="s">
        <v>8</v>
      </c>
      <c r="B10" s="94">
        <v>8.0000000000000002E-3</v>
      </c>
      <c r="C10" s="94">
        <v>2.7401840000000001E-3</v>
      </c>
      <c r="D10" s="94">
        <v>5.8857899999999999E-4</v>
      </c>
      <c r="E10" s="94">
        <v>9.1999999999999998E-3</v>
      </c>
      <c r="F10" s="94">
        <v>7.9000000000000008E-3</v>
      </c>
      <c r="G10" s="94">
        <v>3.6700000000000003E-2</v>
      </c>
      <c r="H10" s="94">
        <v>2.5499999999999998E-2</v>
      </c>
      <c r="I10" s="94">
        <v>2.87E-2</v>
      </c>
      <c r="J10" s="94">
        <v>1.3466</v>
      </c>
      <c r="K10" s="94">
        <v>6.8999999999999999E-3</v>
      </c>
      <c r="L10" s="174">
        <v>1.5299999999999999E-2</v>
      </c>
      <c r="M10" s="174">
        <v>2.76E-2</v>
      </c>
      <c r="N10" s="94">
        <v>2.1999999999999999E-2</v>
      </c>
      <c r="O10" s="94">
        <v>1.4354751000000001E-2</v>
      </c>
      <c r="P10" s="94">
        <v>1.0288874999999999E-2</v>
      </c>
      <c r="Q10" s="94">
        <v>2.5975550000000001E-3</v>
      </c>
      <c r="R10" s="94">
        <v>4.1026889999999996E-3</v>
      </c>
      <c r="S10" s="94">
        <v>1.43E-2</v>
      </c>
      <c r="T10" s="94">
        <v>7.4000000000000003E-3</v>
      </c>
      <c r="U10" s="94">
        <v>1.6400000000000001E-2</v>
      </c>
      <c r="V10" s="94">
        <v>1.0500000000000001E-2</v>
      </c>
      <c r="W10" s="94">
        <v>1.0800000000000001E-2</v>
      </c>
      <c r="X10" s="94">
        <v>1.11E-2</v>
      </c>
      <c r="Y10" s="94">
        <v>2.1299999999999999E-2</v>
      </c>
      <c r="Z10" s="94">
        <v>1.6941879999999999E-3</v>
      </c>
      <c r="AA10" s="94">
        <v>4.0873899999999998E-4</v>
      </c>
      <c r="AB10" s="94">
        <v>7.6E-3</v>
      </c>
      <c r="AC10" s="94">
        <v>1.0800000000000001E-2</v>
      </c>
      <c r="AD10" s="94">
        <v>1.95E-2</v>
      </c>
      <c r="AE10" s="94">
        <v>8.0000000000000002E-3</v>
      </c>
      <c r="AF10" s="94">
        <v>1.9900000000000001E-2</v>
      </c>
      <c r="AG10" s="94">
        <v>4.0899999999999999E-2</v>
      </c>
      <c r="AH10" s="94">
        <v>1.26E-2</v>
      </c>
      <c r="AI10" s="94">
        <v>1.11E-2</v>
      </c>
      <c r="AJ10" s="94">
        <v>1.6500000000000001E-2</v>
      </c>
      <c r="AK10" s="94">
        <v>4.1999999999999997E-3</v>
      </c>
      <c r="AL10" s="94">
        <v>1.7999999999999999E-2</v>
      </c>
      <c r="AM10" s="94">
        <v>9.4999999999999998E-3</v>
      </c>
      <c r="AN10" s="94">
        <v>1.18E-2</v>
      </c>
      <c r="AO10" s="94">
        <v>1.23E-2</v>
      </c>
      <c r="AP10" s="94">
        <v>2.3E-2</v>
      </c>
      <c r="AQ10" s="94">
        <v>0</v>
      </c>
    </row>
    <row r="11" spans="1:43" x14ac:dyDescent="0.3">
      <c r="A11" t="s">
        <v>9</v>
      </c>
      <c r="B11" s="94">
        <v>3.3000000000000002E-2</v>
      </c>
      <c r="C11" s="94">
        <v>2.3922900000000001E-4</v>
      </c>
      <c r="D11" s="94">
        <v>5.9272099999999998E-5</v>
      </c>
      <c r="E11" s="94">
        <v>5.2699999999999997E-2</v>
      </c>
      <c r="F11" s="94">
        <v>4.3799999999999999E-2</v>
      </c>
      <c r="G11" s="94">
        <v>2.5399999999999999E-2</v>
      </c>
      <c r="H11" s="94">
        <v>3.1699999999999999E-2</v>
      </c>
      <c r="I11" s="94">
        <v>3.2300000000000002E-2</v>
      </c>
      <c r="J11" s="94">
        <v>3.0599999999999999E-2</v>
      </c>
      <c r="K11" s="94">
        <v>1.123</v>
      </c>
      <c r="L11" s="174">
        <v>0.1507</v>
      </c>
      <c r="M11" s="174">
        <v>3.1699999999999999E-2</v>
      </c>
      <c r="N11" s="94">
        <v>7.0000000000000007E-2</v>
      </c>
      <c r="O11" s="94">
        <v>4.3194499999999999E-4</v>
      </c>
      <c r="P11" s="94">
        <v>1.4512349999999999E-3</v>
      </c>
      <c r="Q11" s="94">
        <v>7.8647999999999999E-4</v>
      </c>
      <c r="R11" s="94">
        <v>4.4749999999999998E-4</v>
      </c>
      <c r="S11" s="94">
        <v>2.53E-2</v>
      </c>
      <c r="T11" s="94">
        <v>1.6799999999999999E-2</v>
      </c>
      <c r="U11" s="94">
        <v>2.5600000000000001E-2</v>
      </c>
      <c r="V11" s="94">
        <v>1.9099999999999999E-2</v>
      </c>
      <c r="W11" s="94">
        <v>2.3800000000000002E-2</v>
      </c>
      <c r="X11" s="94">
        <v>2.5399999999999999E-2</v>
      </c>
      <c r="Y11" s="94">
        <v>2.3800000000000002E-2</v>
      </c>
      <c r="Z11" s="94">
        <v>1.089533E-3</v>
      </c>
      <c r="AA11" s="94">
        <v>3.9345299999999997E-5</v>
      </c>
      <c r="AB11" s="94">
        <v>2.69E-2</v>
      </c>
      <c r="AC11" s="94">
        <v>2.3699999999999999E-2</v>
      </c>
      <c r="AD11" s="94">
        <v>2.6499999999999999E-2</v>
      </c>
      <c r="AE11" s="94">
        <v>9.6000000000000002E-2</v>
      </c>
      <c r="AF11" s="94">
        <v>2.5700000000000001E-2</v>
      </c>
      <c r="AG11" s="94">
        <v>1.3899999999999999E-2</v>
      </c>
      <c r="AH11" s="94">
        <v>1.38E-2</v>
      </c>
      <c r="AI11" s="94">
        <v>8.0999999999999996E-3</v>
      </c>
      <c r="AJ11" s="94">
        <v>7.1999999999999998E-3</v>
      </c>
      <c r="AK11" s="94">
        <v>6.1000000000000004E-3</v>
      </c>
      <c r="AL11" s="94">
        <v>1.4999999999999999E-2</v>
      </c>
      <c r="AM11" s="94">
        <v>1.55E-2</v>
      </c>
      <c r="AN11" s="94">
        <v>1.77E-2</v>
      </c>
      <c r="AO11" s="94">
        <v>2.23E-2</v>
      </c>
      <c r="AP11" s="94">
        <v>2.3E-2</v>
      </c>
      <c r="AQ11" s="94">
        <v>0</v>
      </c>
    </row>
    <row r="12" spans="1:43" x14ac:dyDescent="0.3">
      <c r="A12" t="s">
        <v>65</v>
      </c>
      <c r="B12" s="174">
        <v>4.0642517000000003E-2</v>
      </c>
      <c r="C12" s="174">
        <v>2.3920855000000001E-2</v>
      </c>
      <c r="D12" s="174">
        <v>2.3920855000000001E-2</v>
      </c>
      <c r="E12" s="174">
        <v>4.0899999999999999E-2</v>
      </c>
      <c r="F12" s="174">
        <v>3.2500000000000001E-2</v>
      </c>
      <c r="G12" s="174">
        <v>3.8899999999999997E-2</v>
      </c>
      <c r="H12" s="174">
        <v>8.4900000000000003E-2</v>
      </c>
      <c r="I12" s="174">
        <v>8.48E-2</v>
      </c>
      <c r="J12" s="174">
        <v>6.6100000000000006E-2</v>
      </c>
      <c r="K12" s="174">
        <v>4.5199999999999997E-2</v>
      </c>
      <c r="L12" s="174">
        <v>1.2554000000000001</v>
      </c>
      <c r="M12" s="174">
        <v>7.4999999999999997E-2</v>
      </c>
      <c r="N12" s="174">
        <v>0.23627780500000001</v>
      </c>
      <c r="O12" s="174">
        <v>4.8514812999999997E-2</v>
      </c>
      <c r="P12" s="174">
        <v>4.8514812999999997E-2</v>
      </c>
      <c r="Q12" s="174">
        <v>2.3237546000000001E-2</v>
      </c>
      <c r="R12" s="174">
        <v>2.3237546000000001E-2</v>
      </c>
      <c r="S12" s="174">
        <v>4.7800000000000002E-2</v>
      </c>
      <c r="T12" s="174">
        <v>4.48E-2</v>
      </c>
      <c r="U12" s="174">
        <v>6.0600000000000001E-2</v>
      </c>
      <c r="V12" s="174">
        <v>3.3700000000000001E-2</v>
      </c>
      <c r="W12" s="174">
        <v>4.9299999999999997E-2</v>
      </c>
      <c r="X12" s="174">
        <v>3.8600000000000002E-2</v>
      </c>
      <c r="Y12" s="174">
        <v>5.4399999999999997E-2</v>
      </c>
      <c r="Z12" s="174">
        <v>9.1912826000000003E-2</v>
      </c>
      <c r="AA12" s="174">
        <v>6.9063404999999994E-2</v>
      </c>
      <c r="AB12" s="174">
        <v>2.8299999999999999E-2</v>
      </c>
      <c r="AC12" s="174">
        <v>3.3099999999999997E-2</v>
      </c>
      <c r="AD12" s="174">
        <v>1.4500000000000001E-2</v>
      </c>
      <c r="AE12" s="174">
        <v>1.6836740999999999E-2</v>
      </c>
      <c r="AF12" s="174">
        <v>2.6200000000000001E-2</v>
      </c>
      <c r="AG12" s="174">
        <v>1.77E-2</v>
      </c>
      <c r="AH12" s="174">
        <v>1.2699999999999999E-2</v>
      </c>
      <c r="AI12" s="174">
        <v>8.0999999999999996E-3</v>
      </c>
      <c r="AJ12" s="174">
        <v>7.1000000000000004E-3</v>
      </c>
      <c r="AK12" s="174">
        <v>5.1000000000000004E-3</v>
      </c>
      <c r="AL12" s="174">
        <v>0</v>
      </c>
      <c r="AM12" s="174">
        <v>9.1000000000000004E-3</v>
      </c>
      <c r="AN12" s="174">
        <v>1.1599999999999999E-2</v>
      </c>
      <c r="AO12" s="174">
        <v>2.9000000000000001E-2</v>
      </c>
      <c r="AP12" s="174">
        <v>0</v>
      </c>
      <c r="AQ12" s="174">
        <v>0</v>
      </c>
    </row>
    <row r="13" spans="1:43" x14ac:dyDescent="0.3">
      <c r="A13" t="s">
        <v>66</v>
      </c>
      <c r="B13" s="174">
        <v>7.6867299999999999E-4</v>
      </c>
      <c r="C13" s="174">
        <v>1.29608E-5</v>
      </c>
      <c r="D13" s="174">
        <v>1.29608E-5</v>
      </c>
      <c r="E13" s="174">
        <v>1.5E-3</v>
      </c>
      <c r="F13" s="174">
        <v>1.2999999999999999E-3</v>
      </c>
      <c r="G13" s="174">
        <v>2.8999999999999998E-3</v>
      </c>
      <c r="H13" s="174">
        <v>4.8999999999999998E-3</v>
      </c>
      <c r="I13" s="174">
        <v>2.7000000000000001E-3</v>
      </c>
      <c r="J13" s="174">
        <v>1.9E-3</v>
      </c>
      <c r="K13" s="174">
        <v>8.0000000000000004E-4</v>
      </c>
      <c r="L13" s="174">
        <v>1.5E-3</v>
      </c>
      <c r="M13" s="174">
        <v>1.0516000000000001</v>
      </c>
      <c r="N13" s="174">
        <v>1.69813E-4</v>
      </c>
      <c r="O13" s="174">
        <v>6.53827E-5</v>
      </c>
      <c r="P13" s="174">
        <v>6.53827E-5</v>
      </c>
      <c r="Q13" s="174">
        <v>3.1004499999999998E-5</v>
      </c>
      <c r="R13" s="174">
        <v>3.1004499999999998E-5</v>
      </c>
      <c r="S13" s="174">
        <v>1.9E-3</v>
      </c>
      <c r="T13" s="174">
        <v>1.1999999999999999E-3</v>
      </c>
      <c r="U13" s="174">
        <v>1.6999999999999999E-3</v>
      </c>
      <c r="V13" s="174">
        <v>1.9E-3</v>
      </c>
      <c r="W13" s="174">
        <v>1.6999999999999999E-3</v>
      </c>
      <c r="X13" s="174">
        <v>2.8E-3</v>
      </c>
      <c r="Y13" s="174">
        <v>2.0999999999999999E-3</v>
      </c>
      <c r="Z13" s="174">
        <v>4.5886900000000003E-5</v>
      </c>
      <c r="AA13" s="174">
        <v>3.63702E-5</v>
      </c>
      <c r="AB13" s="174">
        <v>1.8E-3</v>
      </c>
      <c r="AC13" s="174">
        <v>1.1999999999999999E-3</v>
      </c>
      <c r="AD13" s="174">
        <v>1.9E-3</v>
      </c>
      <c r="AE13" s="174">
        <v>4.4632799999999997E-5</v>
      </c>
      <c r="AF13" s="174">
        <v>2E-3</v>
      </c>
      <c r="AG13" s="174">
        <v>8.9999999999999998E-4</v>
      </c>
      <c r="AH13" s="174">
        <v>1.1999999999999999E-3</v>
      </c>
      <c r="AI13" s="174">
        <v>5.9999999999999995E-4</v>
      </c>
      <c r="AJ13" s="174">
        <v>6.9999999999999999E-4</v>
      </c>
      <c r="AK13" s="174">
        <v>2.9999999999999997E-4</v>
      </c>
      <c r="AL13" s="174">
        <v>0</v>
      </c>
      <c r="AM13" s="174">
        <v>1.4E-3</v>
      </c>
      <c r="AN13" s="174">
        <v>1.1999999999999999E-3</v>
      </c>
      <c r="AO13" s="174">
        <v>9.2899999999999996E-2</v>
      </c>
      <c r="AP13" s="174">
        <v>0</v>
      </c>
      <c r="AQ13" s="174">
        <v>0</v>
      </c>
    </row>
    <row r="14" spans="1:43" x14ac:dyDescent="0.3">
      <c r="A14" t="s">
        <v>10</v>
      </c>
      <c r="B14" s="94">
        <v>1.4E-2</v>
      </c>
      <c r="C14" s="94">
        <v>7.8900689999999996E-3</v>
      </c>
      <c r="D14" s="94">
        <v>7.3273700000000002E-4</v>
      </c>
      <c r="E14" s="94">
        <v>1.9900000000000001E-2</v>
      </c>
      <c r="F14" s="94">
        <v>1.49E-2</v>
      </c>
      <c r="G14" s="94">
        <v>3.8800000000000001E-2</v>
      </c>
      <c r="H14" s="94">
        <v>4.7699999999999999E-2</v>
      </c>
      <c r="I14" s="94">
        <v>2.92E-2</v>
      </c>
      <c r="J14" s="94">
        <v>2.5600000000000001E-2</v>
      </c>
      <c r="K14" s="94">
        <v>8.5000000000000006E-3</v>
      </c>
      <c r="L14" s="174">
        <v>2.4500000000000001E-2</v>
      </c>
      <c r="M14" s="174">
        <v>2.52E-2</v>
      </c>
      <c r="N14" s="94">
        <v>1.175</v>
      </c>
      <c r="O14" s="94">
        <v>2.3504106E-2</v>
      </c>
      <c r="P14" s="94">
        <v>8.4578020000000004E-3</v>
      </c>
      <c r="Q14" s="94">
        <v>5.736583E-3</v>
      </c>
      <c r="R14" s="94">
        <v>5.5060070000000003E-3</v>
      </c>
      <c r="S14" s="94">
        <v>3.2500000000000001E-2</v>
      </c>
      <c r="T14" s="94">
        <v>3.2399999999999998E-2</v>
      </c>
      <c r="U14" s="94">
        <v>6.4299999999999996E-2</v>
      </c>
      <c r="V14" s="94">
        <v>4.48E-2</v>
      </c>
      <c r="W14" s="94">
        <v>0.1019</v>
      </c>
      <c r="X14" s="94">
        <v>3.73E-2</v>
      </c>
      <c r="Y14" s="94">
        <v>7.46E-2</v>
      </c>
      <c r="Z14" s="94">
        <v>6.1587539999999998E-3</v>
      </c>
      <c r="AA14" s="94">
        <v>3.8467900000000002E-4</v>
      </c>
      <c r="AB14" s="94">
        <v>1.37E-2</v>
      </c>
      <c r="AC14" s="94">
        <v>4.58E-2</v>
      </c>
      <c r="AD14" s="94">
        <v>1.43E-2</v>
      </c>
      <c r="AE14" s="94">
        <v>0.02</v>
      </c>
      <c r="AF14" s="94">
        <v>2.6599999999999999E-2</v>
      </c>
      <c r="AG14" s="94">
        <v>9.1999999999999998E-3</v>
      </c>
      <c r="AH14" s="94">
        <v>0.01</v>
      </c>
      <c r="AI14" s="94">
        <v>5.5999999999999999E-3</v>
      </c>
      <c r="AJ14" s="94">
        <v>5.0000000000000001E-3</v>
      </c>
      <c r="AK14" s="94">
        <v>4.7999999999999996E-3</v>
      </c>
      <c r="AL14" s="94">
        <v>1.2E-2</v>
      </c>
      <c r="AM14" s="94">
        <v>5.8999999999999999E-3</v>
      </c>
      <c r="AN14" s="94">
        <v>8.3999999999999995E-3</v>
      </c>
      <c r="AO14" s="94">
        <v>1.14E-2</v>
      </c>
      <c r="AP14" s="94">
        <v>1.7999999999999999E-2</v>
      </c>
      <c r="AQ14" s="94">
        <v>0</v>
      </c>
    </row>
    <row r="15" spans="1:43" x14ac:dyDescent="0.3">
      <c r="A15" t="s">
        <v>79</v>
      </c>
      <c r="B15" s="94">
        <v>1.1403889999999999E-3</v>
      </c>
      <c r="C15" s="94">
        <v>7.3729700000000004E-4</v>
      </c>
      <c r="D15" s="94">
        <v>1.6978199999999999E-4</v>
      </c>
      <c r="E15" s="94">
        <v>9.9043300000000001E-5</v>
      </c>
      <c r="F15" s="94">
        <v>0</v>
      </c>
      <c r="G15" s="94">
        <v>4.9807130000000003E-3</v>
      </c>
      <c r="H15" s="94">
        <v>1.299185E-3</v>
      </c>
      <c r="I15" s="94">
        <v>9.5982499999999998E-4</v>
      </c>
      <c r="J15" s="94">
        <v>4.3720899999999998E-4</v>
      </c>
      <c r="K15" s="94">
        <v>6.0102699999999996E-4</v>
      </c>
      <c r="L15" s="174">
        <v>1.851917E-3</v>
      </c>
      <c r="M15" s="174">
        <v>2.5731669999999999E-3</v>
      </c>
      <c r="N15" s="94">
        <v>5.9000930000000004E-3</v>
      </c>
      <c r="O15" s="94">
        <v>1.12212647</v>
      </c>
      <c r="P15" s="94">
        <v>6.4166400000000001E-4</v>
      </c>
      <c r="Q15" s="94">
        <v>7.0204900000000005E-4</v>
      </c>
      <c r="R15" s="94">
        <v>4.9264000000000003E-4</v>
      </c>
      <c r="S15" s="94">
        <v>1.4185140000000001E-3</v>
      </c>
      <c r="T15" s="94">
        <v>4.4949731E-2</v>
      </c>
      <c r="U15" s="94">
        <v>8.4274420000000003E-3</v>
      </c>
      <c r="V15" s="94">
        <v>3.1237669999999999E-3</v>
      </c>
      <c r="W15" s="94">
        <v>6.1958159999999998E-3</v>
      </c>
      <c r="X15" s="94">
        <v>2.0355170000000001E-3</v>
      </c>
      <c r="Y15" s="94">
        <v>9.8047910000000002E-3</v>
      </c>
      <c r="Z15" s="94">
        <v>6.0491400000000002E-4</v>
      </c>
      <c r="AA15" s="94">
        <v>7.1720100000000005E-5</v>
      </c>
      <c r="AB15" s="94">
        <v>6.2466900000000001E-4</v>
      </c>
      <c r="AC15" s="94">
        <v>5.2354280000000003E-3</v>
      </c>
      <c r="AD15" s="94">
        <v>3.1264899999999999E-10</v>
      </c>
      <c r="AE15" s="94">
        <v>1.99853E-4</v>
      </c>
      <c r="AF15" s="94">
        <v>2.0089779999999998E-3</v>
      </c>
      <c r="AG15" s="94">
        <v>0</v>
      </c>
      <c r="AH15" s="94">
        <v>4.0507199999999999E-10</v>
      </c>
      <c r="AI15" s="94">
        <v>1.3654499999999999E-4</v>
      </c>
      <c r="AJ15" s="94">
        <v>2.2504E-4</v>
      </c>
      <c r="AK15" s="94">
        <v>1.7851999999999999E-4</v>
      </c>
      <c r="AL15" s="94">
        <v>9.6309100000000001E-4</v>
      </c>
      <c r="AM15" s="94">
        <v>9.886579999999999E-4</v>
      </c>
      <c r="AN15" s="94">
        <v>1.2120869999999999E-3</v>
      </c>
      <c r="AO15" s="94">
        <v>2.3538809999999999E-3</v>
      </c>
      <c r="AP15" s="94">
        <v>3.6087699999999999E-3</v>
      </c>
      <c r="AQ15" s="94">
        <v>8.9407429999999993E-3</v>
      </c>
    </row>
    <row r="16" spans="1:43" x14ac:dyDescent="0.3">
      <c r="A16" t="s">
        <v>80</v>
      </c>
      <c r="B16" s="94">
        <v>2.20149E-4</v>
      </c>
      <c r="C16" s="94">
        <v>5.4174099999999999E-4</v>
      </c>
      <c r="D16" s="94">
        <v>2.77189E-5</v>
      </c>
      <c r="E16" s="94">
        <v>3.0250999999999999E-5</v>
      </c>
      <c r="F16" s="94">
        <v>0</v>
      </c>
      <c r="G16" s="94">
        <v>2.44305E-4</v>
      </c>
      <c r="H16" s="94">
        <v>3.7087900000000001E-4</v>
      </c>
      <c r="I16" s="94">
        <v>7.5098999999999999E-4</v>
      </c>
      <c r="J16" s="94">
        <v>2.7956309999999998E-3</v>
      </c>
      <c r="K16" s="94">
        <v>3.2284600000000001E-4</v>
      </c>
      <c r="L16" s="174">
        <v>1.851917E-3</v>
      </c>
      <c r="M16" s="174">
        <v>2.5731669999999999E-3</v>
      </c>
      <c r="N16" s="94">
        <v>7.15893E-4</v>
      </c>
      <c r="O16" s="94">
        <v>3.627637E-3</v>
      </c>
      <c r="P16" s="94">
        <v>1.1255513939999999</v>
      </c>
      <c r="Q16" s="94">
        <v>8.2081529999999993E-3</v>
      </c>
      <c r="R16" s="94">
        <v>1.737106E-3</v>
      </c>
      <c r="S16" s="94">
        <v>3.3834099999999999E-3</v>
      </c>
      <c r="T16" s="94">
        <v>2.0397380000000001E-3</v>
      </c>
      <c r="U16" s="94">
        <v>3.205781E-3</v>
      </c>
      <c r="V16" s="94">
        <v>2.6670190000000001E-3</v>
      </c>
      <c r="W16" s="94">
        <v>1.230634E-3</v>
      </c>
      <c r="X16" s="94">
        <v>1.2436260000000001E-3</v>
      </c>
      <c r="Y16" s="94">
        <v>2.6029550000000001E-3</v>
      </c>
      <c r="Z16" s="94">
        <v>2.43086E-4</v>
      </c>
      <c r="AA16" s="94">
        <v>1.40258E-5</v>
      </c>
      <c r="AB16" s="94">
        <v>2.8262200000000001E-4</v>
      </c>
      <c r="AC16" s="94">
        <v>5.7539525000000001E-2</v>
      </c>
      <c r="AD16" s="94">
        <v>5.1426999999999997E-11</v>
      </c>
      <c r="AE16" s="94">
        <v>4.7221100000000001E-5</v>
      </c>
      <c r="AF16" s="94">
        <v>2.3668800000000001E-4</v>
      </c>
      <c r="AG16" s="94">
        <v>0</v>
      </c>
      <c r="AH16" s="94">
        <v>4.9174099999999998E-11</v>
      </c>
      <c r="AI16" s="94">
        <v>3.8600699999999998E-5</v>
      </c>
      <c r="AJ16" s="94">
        <v>6.0878699999999997E-5</v>
      </c>
      <c r="AK16" s="94">
        <v>5.5799400000000002E-4</v>
      </c>
      <c r="AL16" s="94">
        <v>2.5430100000000002E-4</v>
      </c>
      <c r="AM16" s="94">
        <v>1.41826E-3</v>
      </c>
      <c r="AN16" s="94">
        <v>3.34039E-4</v>
      </c>
      <c r="AO16" s="94">
        <v>4.2125499999999999E-4</v>
      </c>
      <c r="AP16" s="94">
        <v>7.8051499999999996E-4</v>
      </c>
      <c r="AQ16" s="94">
        <v>8.3057900000000002E-4</v>
      </c>
    </row>
    <row r="17" spans="1:43" x14ac:dyDescent="0.3">
      <c r="A17" t="s">
        <v>81</v>
      </c>
      <c r="B17" s="94">
        <v>5.1391070000000004E-3</v>
      </c>
      <c r="C17" s="94">
        <v>5.6176901000000001E-2</v>
      </c>
      <c r="D17" s="94">
        <v>5.9680499999999995E-4</v>
      </c>
      <c r="E17" s="94">
        <v>1.923742E-3</v>
      </c>
      <c r="F17" s="94">
        <v>0</v>
      </c>
      <c r="G17" s="94">
        <v>8.3737229999999996E-3</v>
      </c>
      <c r="H17" s="94">
        <v>1.4844207999999999E-2</v>
      </c>
      <c r="I17" s="94">
        <v>1.2454321000000001E-2</v>
      </c>
      <c r="J17" s="94">
        <v>5.75232E-3</v>
      </c>
      <c r="K17" s="94">
        <v>1.3350997999999999E-2</v>
      </c>
      <c r="L17" s="174">
        <v>2.4550079999999998E-3</v>
      </c>
      <c r="M17" s="174">
        <v>6.4477600000000001E-4</v>
      </c>
      <c r="N17" s="94">
        <v>2.6297820999999999E-2</v>
      </c>
      <c r="O17" s="94">
        <v>1.4715914E-2</v>
      </c>
      <c r="P17" s="94">
        <v>1.4805802999999999E-2</v>
      </c>
      <c r="Q17" s="94">
        <v>2.0018678140000001</v>
      </c>
      <c r="R17" s="94">
        <v>1.7448736999999999E-2</v>
      </c>
      <c r="S17" s="94">
        <v>0.50823598599999997</v>
      </c>
      <c r="T17" s="94">
        <v>3.4864662999999997E-2</v>
      </c>
      <c r="U17" s="94">
        <v>0.103139655</v>
      </c>
      <c r="V17" s="94">
        <v>0.314484284</v>
      </c>
      <c r="W17" s="94">
        <v>0.112307768</v>
      </c>
      <c r="X17" s="94">
        <v>5.9820166000000001E-2</v>
      </c>
      <c r="Y17" s="94">
        <v>0.102313497</v>
      </c>
      <c r="Z17" s="94">
        <v>9.2022600000000003E-3</v>
      </c>
      <c r="AA17" s="94">
        <v>6.9774599999999996E-4</v>
      </c>
      <c r="AB17" s="94">
        <v>1.1727932999999999E-2</v>
      </c>
      <c r="AC17" s="94">
        <v>0.20508198799999999</v>
      </c>
      <c r="AD17" s="94">
        <v>5.2412299999999997E-10</v>
      </c>
      <c r="AE17" s="94">
        <v>3.1283019999999999E-3</v>
      </c>
      <c r="AF17" s="94">
        <v>4.3545700000000003E-3</v>
      </c>
      <c r="AG17" s="94">
        <v>0</v>
      </c>
      <c r="AH17" s="94">
        <v>6.7280300000000002E-10</v>
      </c>
      <c r="AI17" s="94">
        <v>6.5097500000000003E-4</v>
      </c>
      <c r="AJ17" s="94">
        <v>1.2773089999999999E-3</v>
      </c>
      <c r="AK17" s="94">
        <v>2.7288189999999999E-3</v>
      </c>
      <c r="AL17" s="94">
        <v>5.96803E-3</v>
      </c>
      <c r="AM17" s="94">
        <v>1.8190491E-2</v>
      </c>
      <c r="AN17" s="94">
        <v>5.1320109999999997E-3</v>
      </c>
      <c r="AO17" s="94">
        <v>6.2153579999999998E-3</v>
      </c>
      <c r="AP17" s="94">
        <v>1.3882790000000001E-2</v>
      </c>
      <c r="AQ17" s="94">
        <v>7.2211744999999994E-2</v>
      </c>
    </row>
    <row r="18" spans="1:43" x14ac:dyDescent="0.3">
      <c r="A18" t="s">
        <v>82</v>
      </c>
      <c r="B18" s="94">
        <v>2.6948599999999999E-4</v>
      </c>
      <c r="C18" s="94">
        <v>1.520467E-3</v>
      </c>
      <c r="D18" s="94">
        <v>2.9463800000000001E-5</v>
      </c>
      <c r="E18" s="94">
        <v>8.7085199999999998E-5</v>
      </c>
      <c r="F18" s="94">
        <v>0</v>
      </c>
      <c r="G18" s="94">
        <v>4.2229099999999999E-4</v>
      </c>
      <c r="H18" s="94">
        <v>9.1865600000000001E-4</v>
      </c>
      <c r="I18" s="94">
        <v>8.0818399999999999E-4</v>
      </c>
      <c r="J18" s="94">
        <v>4.9374E-4</v>
      </c>
      <c r="K18" s="94">
        <v>6.9604699999999999E-4</v>
      </c>
      <c r="L18" s="174">
        <v>2.4550079999999998E-3</v>
      </c>
      <c r="M18" s="174">
        <v>6.4477600000000001E-4</v>
      </c>
      <c r="N18" s="94">
        <v>2.400948E-3</v>
      </c>
      <c r="O18" s="94">
        <v>9.6104100000000004E-4</v>
      </c>
      <c r="P18" s="94">
        <v>5.4038100000000004E-4</v>
      </c>
      <c r="Q18" s="94">
        <v>4.1053970000000002E-3</v>
      </c>
      <c r="R18" s="94">
        <v>1.3481437510000001</v>
      </c>
      <c r="S18" s="94">
        <v>1.9921683999999999E-2</v>
      </c>
      <c r="T18" s="94">
        <v>8.3193120000000006E-3</v>
      </c>
      <c r="U18" s="94">
        <v>4.3302864000000003E-2</v>
      </c>
      <c r="V18" s="94">
        <v>1.0847453999999999E-2</v>
      </c>
      <c r="W18" s="94">
        <v>4.0525600000000002E-3</v>
      </c>
      <c r="X18" s="94">
        <v>2.5753500000000001E-3</v>
      </c>
      <c r="Y18" s="94">
        <v>3.4590659999999998E-3</v>
      </c>
      <c r="Z18" s="94">
        <v>1.04604E-3</v>
      </c>
      <c r="AA18" s="94">
        <v>2.2952700000000001E-5</v>
      </c>
      <c r="AB18" s="94">
        <v>4.3555900000000002E-4</v>
      </c>
      <c r="AC18" s="94">
        <v>7.2735569999999999E-3</v>
      </c>
      <c r="AD18" s="94">
        <v>4.1496200000000002E-11</v>
      </c>
      <c r="AE18" s="94">
        <v>1.2787599999999999E-4</v>
      </c>
      <c r="AF18" s="94">
        <v>2.67118E-4</v>
      </c>
      <c r="AG18" s="94">
        <v>0</v>
      </c>
      <c r="AH18" s="94">
        <v>8.7447600000000003E-11</v>
      </c>
      <c r="AI18" s="94">
        <v>4.3726600000000002E-5</v>
      </c>
      <c r="AJ18" s="94">
        <v>8.2917900000000001E-5</v>
      </c>
      <c r="AK18" s="94">
        <v>1.2784100000000001E-4</v>
      </c>
      <c r="AL18" s="94">
        <v>4.9188300000000003E-4</v>
      </c>
      <c r="AM18" s="94">
        <v>7.8745799999999999E-4</v>
      </c>
      <c r="AN18" s="94">
        <v>4.12607E-4</v>
      </c>
      <c r="AO18" s="94">
        <v>1.3126920000000001E-3</v>
      </c>
      <c r="AP18" s="94">
        <v>9.2443600000000005E-4</v>
      </c>
      <c r="AQ18" s="94">
        <v>2.6591359999999999E-3</v>
      </c>
    </row>
    <row r="19" spans="1:43" x14ac:dyDescent="0.3">
      <c r="A19" t="s">
        <v>11</v>
      </c>
      <c r="B19" s="94">
        <v>1.2999999999999999E-2</v>
      </c>
      <c r="C19" s="94">
        <v>5.2329236000000001E-2</v>
      </c>
      <c r="D19" s="94">
        <v>9.2746799999999998E-4</v>
      </c>
      <c r="E19" s="94">
        <v>2.87E-2</v>
      </c>
      <c r="F19" s="94">
        <v>3.6700000000000003E-2</v>
      </c>
      <c r="G19" s="94">
        <v>2.5899999999999999E-2</v>
      </c>
      <c r="H19" s="94">
        <v>3.15E-2</v>
      </c>
      <c r="I19" s="94">
        <v>4.6899999999999997E-2</v>
      </c>
      <c r="J19" s="94">
        <v>1.55E-2</v>
      </c>
      <c r="K19" s="94">
        <v>2.4500000000000001E-2</v>
      </c>
      <c r="L19" s="174">
        <v>1.9199999999999998E-2</v>
      </c>
      <c r="M19" s="174">
        <v>1.7299999999999999E-2</v>
      </c>
      <c r="N19" s="94">
        <v>3.5000000000000003E-2</v>
      </c>
      <c r="O19" s="94">
        <v>2.2454901999999999E-2</v>
      </c>
      <c r="P19" s="94">
        <v>1.5084938000000001E-2</v>
      </c>
      <c r="Q19" s="94">
        <v>1.5504362000000001E-2</v>
      </c>
      <c r="R19" s="94">
        <v>1.3428957E-2</v>
      </c>
      <c r="S19" s="94">
        <v>1.1603000000000001</v>
      </c>
      <c r="T19" s="94">
        <v>1.9300000000000001E-2</v>
      </c>
      <c r="U19" s="94">
        <v>5.5100000000000003E-2</v>
      </c>
      <c r="V19" s="94">
        <v>0.1202</v>
      </c>
      <c r="W19" s="94">
        <v>8.4900000000000003E-2</v>
      </c>
      <c r="X19" s="94">
        <v>0.15140000000000001</v>
      </c>
      <c r="Y19" s="94">
        <v>6.8699999999999997E-2</v>
      </c>
      <c r="Z19" s="94">
        <v>8.6018229999999998E-3</v>
      </c>
      <c r="AA19" s="94">
        <v>3.1299600000000001E-4</v>
      </c>
      <c r="AB19" s="94">
        <v>1.5599999999999999E-2</v>
      </c>
      <c r="AC19" s="94">
        <v>0.104</v>
      </c>
      <c r="AD19" s="94">
        <v>8.3000000000000001E-3</v>
      </c>
      <c r="AE19" s="94">
        <v>1.4E-2</v>
      </c>
      <c r="AF19" s="94">
        <v>1.8700000000000001E-2</v>
      </c>
      <c r="AG19" s="94">
        <v>7.1999999999999998E-3</v>
      </c>
      <c r="AH19" s="94">
        <v>8.5000000000000006E-3</v>
      </c>
      <c r="AI19" s="94">
        <v>5.4000000000000003E-3</v>
      </c>
      <c r="AJ19" s="94">
        <v>5.4000000000000003E-3</v>
      </c>
      <c r="AK19" s="94">
        <v>8.0000000000000002E-3</v>
      </c>
      <c r="AL19" s="94">
        <v>1.2E-2</v>
      </c>
      <c r="AM19" s="94">
        <v>1.0800000000000001E-2</v>
      </c>
      <c r="AN19" s="94">
        <v>8.2000000000000007E-3</v>
      </c>
      <c r="AO19" s="94">
        <v>9.4999999999999998E-3</v>
      </c>
      <c r="AP19" s="94">
        <v>1.4999999999999999E-2</v>
      </c>
      <c r="AQ19" s="94">
        <v>0</v>
      </c>
    </row>
    <row r="20" spans="1:43" x14ac:dyDescent="0.3">
      <c r="A20" t="s">
        <v>12</v>
      </c>
      <c r="B20" s="94">
        <v>1.6E-2</v>
      </c>
      <c r="C20" s="94">
        <v>2.3743190000000002E-3</v>
      </c>
      <c r="D20" s="94">
        <v>8.8859900000000006E-5</v>
      </c>
      <c r="E20" s="94">
        <v>2.0400000000000001E-2</v>
      </c>
      <c r="F20" s="94">
        <v>1.8499999999999999E-2</v>
      </c>
      <c r="G20" s="94">
        <v>2.7400000000000001E-2</v>
      </c>
      <c r="H20" s="94">
        <v>6.1400000000000003E-2</v>
      </c>
      <c r="I20" s="94">
        <v>3.2800000000000003E-2</v>
      </c>
      <c r="J20" s="94">
        <v>2.7400000000000001E-2</v>
      </c>
      <c r="K20" s="94">
        <v>1.6799999999999999E-2</v>
      </c>
      <c r="L20" s="174">
        <v>2.2599999999999999E-2</v>
      </c>
      <c r="M20" s="174">
        <v>2.9600000000000001E-2</v>
      </c>
      <c r="N20" s="94">
        <v>0.03</v>
      </c>
      <c r="O20" s="94">
        <v>1.996814E-3</v>
      </c>
      <c r="P20" s="94">
        <v>1.284772E-3</v>
      </c>
      <c r="Q20" s="94">
        <v>6.3186960000000004E-3</v>
      </c>
      <c r="R20" s="94">
        <v>2.0906879999999998E-3</v>
      </c>
      <c r="S20" s="94">
        <v>3.2599999999999997E-2</v>
      </c>
      <c r="T20" s="94">
        <v>1.1757</v>
      </c>
      <c r="U20" s="94">
        <v>8.0299999999999996E-2</v>
      </c>
      <c r="V20" s="94">
        <v>6.9500000000000006E-2</v>
      </c>
      <c r="W20" s="94">
        <v>6.5199999999999994E-2</v>
      </c>
      <c r="X20" s="94">
        <v>6.7500000000000004E-2</v>
      </c>
      <c r="Y20" s="94">
        <v>4.7500000000000001E-2</v>
      </c>
      <c r="Z20" s="94">
        <v>5.1648070000000004E-3</v>
      </c>
      <c r="AA20" s="94">
        <v>1.81106E-4</v>
      </c>
      <c r="AB20" s="94">
        <v>1.9699999999999999E-2</v>
      </c>
      <c r="AC20" s="94">
        <v>2.6200000000000001E-2</v>
      </c>
      <c r="AD20" s="94">
        <v>1.7899999999999999E-2</v>
      </c>
      <c r="AE20" s="94">
        <v>2.1000000000000001E-2</v>
      </c>
      <c r="AF20" s="94">
        <v>2.01E-2</v>
      </c>
      <c r="AG20" s="94">
        <v>3.1699999999999999E-2</v>
      </c>
      <c r="AH20" s="94">
        <v>5.6300000000000003E-2</v>
      </c>
      <c r="AI20" s="94">
        <v>5.6500000000000002E-2</v>
      </c>
      <c r="AJ20" s="94">
        <v>1.2800000000000001E-2</v>
      </c>
      <c r="AK20" s="94">
        <v>6.3E-3</v>
      </c>
      <c r="AL20" s="94">
        <v>3.5000000000000003E-2</v>
      </c>
      <c r="AM20" s="94">
        <v>1.1900000000000001E-2</v>
      </c>
      <c r="AN20" s="94">
        <v>1.6799999999999999E-2</v>
      </c>
      <c r="AO20" s="94">
        <v>3.7400000000000003E-2</v>
      </c>
      <c r="AP20" s="94">
        <v>4.8000000000000001E-2</v>
      </c>
      <c r="AQ20" s="94">
        <v>0</v>
      </c>
    </row>
    <row r="21" spans="1:43" x14ac:dyDescent="0.3">
      <c r="A21" t="s">
        <v>13</v>
      </c>
      <c r="B21" s="94">
        <v>5.0000000000000001E-3</v>
      </c>
      <c r="C21" s="94">
        <v>1.0850423E-2</v>
      </c>
      <c r="D21" s="94">
        <v>2.0935300000000001E-4</v>
      </c>
      <c r="E21" s="94">
        <v>1.7000000000000001E-2</v>
      </c>
      <c r="F21" s="94">
        <v>1.3299999999999999E-2</v>
      </c>
      <c r="G21" s="94">
        <v>1.0999999999999999E-2</v>
      </c>
      <c r="H21" s="94">
        <v>2.4400000000000002E-2</v>
      </c>
      <c r="I21" s="94">
        <v>1.61E-2</v>
      </c>
      <c r="J21" s="94">
        <v>1.2500000000000001E-2</v>
      </c>
      <c r="K21" s="94">
        <v>8.2000000000000007E-3</v>
      </c>
      <c r="L21" s="174">
        <v>1.0500000000000001E-2</v>
      </c>
      <c r="M21" s="174">
        <v>1.0999999999999999E-2</v>
      </c>
      <c r="N21" s="94">
        <v>1.0999999999999999E-2</v>
      </c>
      <c r="O21" s="94">
        <v>5.6611719999999999E-3</v>
      </c>
      <c r="P21" s="94">
        <v>2.9091550000000001E-3</v>
      </c>
      <c r="Q21" s="94">
        <v>1.4266556E-2</v>
      </c>
      <c r="R21" s="94">
        <v>4.0417559999999996E-3</v>
      </c>
      <c r="S21" s="94">
        <v>2.1899999999999999E-2</v>
      </c>
      <c r="T21" s="94">
        <v>2.8199999999999999E-2</v>
      </c>
      <c r="U21" s="94">
        <v>1.1478999999999999</v>
      </c>
      <c r="V21" s="94">
        <v>5.3999999999999999E-2</v>
      </c>
      <c r="W21" s="94">
        <v>9.1600000000000001E-2</v>
      </c>
      <c r="X21" s="94">
        <v>5.1700000000000003E-2</v>
      </c>
      <c r="Y21" s="94">
        <v>3.7699999999999997E-2</v>
      </c>
      <c r="Z21" s="94">
        <v>2.0269885000000001E-2</v>
      </c>
      <c r="AA21" s="94">
        <v>2.43797E-4</v>
      </c>
      <c r="AB21" s="94">
        <v>1.5299999999999999E-2</v>
      </c>
      <c r="AC21" s="94">
        <v>4.7399999999999998E-2</v>
      </c>
      <c r="AD21" s="94">
        <v>8.6E-3</v>
      </c>
      <c r="AE21" s="94">
        <v>8.9999999999999993E-3</v>
      </c>
      <c r="AF21" s="94">
        <v>1.29E-2</v>
      </c>
      <c r="AG21" s="94">
        <v>1.0699999999999999E-2</v>
      </c>
      <c r="AH21" s="94">
        <v>2.69E-2</v>
      </c>
      <c r="AI21" s="94">
        <v>8.3999999999999995E-3</v>
      </c>
      <c r="AJ21" s="94">
        <v>5.8999999999999999E-3</v>
      </c>
      <c r="AK21" s="94">
        <v>5.8999999999999999E-3</v>
      </c>
      <c r="AL21" s="94">
        <v>8.0000000000000002E-3</v>
      </c>
      <c r="AM21" s="94">
        <v>7.4000000000000003E-3</v>
      </c>
      <c r="AN21" s="94">
        <v>8.0000000000000002E-3</v>
      </c>
      <c r="AO21" s="94">
        <v>8.6999999999999994E-3</v>
      </c>
      <c r="AP21" s="94">
        <v>1.2999999999999999E-2</v>
      </c>
      <c r="AQ21" s="94">
        <v>0</v>
      </c>
    </row>
    <row r="22" spans="1:43" x14ac:dyDescent="0.3">
      <c r="A22" t="s">
        <v>14</v>
      </c>
      <c r="B22" s="94">
        <v>1.4E-2</v>
      </c>
      <c r="C22" s="94">
        <v>3.7857094000000001E-2</v>
      </c>
      <c r="D22" s="94">
        <v>2.7568100000000001E-4</v>
      </c>
      <c r="E22" s="94">
        <v>2.63E-2</v>
      </c>
      <c r="F22" s="94">
        <v>3.5400000000000001E-2</v>
      </c>
      <c r="G22" s="94">
        <v>1.2800000000000001E-2</v>
      </c>
      <c r="H22" s="94">
        <v>2.9700000000000001E-2</v>
      </c>
      <c r="I22" s="94">
        <v>1.6799999999999999E-2</v>
      </c>
      <c r="J22" s="94">
        <v>1.24E-2</v>
      </c>
      <c r="K22" s="94">
        <v>1.5800000000000002E-2</v>
      </c>
      <c r="L22" s="174">
        <v>1.14E-2</v>
      </c>
      <c r="M22" s="174">
        <v>1.12E-2</v>
      </c>
      <c r="N22" s="94">
        <v>2.1999999999999999E-2</v>
      </c>
      <c r="O22" s="94">
        <v>1.5022061999999999E-2</v>
      </c>
      <c r="P22" s="94">
        <v>7.0065350000000004E-3</v>
      </c>
      <c r="Q22" s="94">
        <v>1.4532372999999999E-2</v>
      </c>
      <c r="R22" s="94">
        <v>8.7346090000000008E-3</v>
      </c>
      <c r="S22" s="94">
        <v>3.9199999999999999E-2</v>
      </c>
      <c r="T22" s="94">
        <v>1.47E-2</v>
      </c>
      <c r="U22" s="94">
        <v>3.6200000000000003E-2</v>
      </c>
      <c r="V22" s="94">
        <v>1.1601999999999999</v>
      </c>
      <c r="W22" s="94">
        <v>4.1399999999999999E-2</v>
      </c>
      <c r="X22" s="94">
        <v>8.9800000000000005E-2</v>
      </c>
      <c r="Y22" s="94">
        <v>4.1000000000000002E-2</v>
      </c>
      <c r="Z22" s="94">
        <v>1.2356671E-2</v>
      </c>
      <c r="AA22" s="94">
        <v>1.50994E-4</v>
      </c>
      <c r="AB22" s="94">
        <v>2.6499999999999999E-2</v>
      </c>
      <c r="AC22" s="94">
        <v>3.4500000000000003E-2</v>
      </c>
      <c r="AD22" s="94">
        <v>5.7999999999999996E-3</v>
      </c>
      <c r="AE22" s="94">
        <v>1.2E-2</v>
      </c>
      <c r="AF22" s="94">
        <v>8.5000000000000006E-3</v>
      </c>
      <c r="AG22" s="94">
        <v>4.5999999999999999E-3</v>
      </c>
      <c r="AH22" s="94">
        <v>6.3E-3</v>
      </c>
      <c r="AI22" s="94">
        <v>3.7000000000000002E-3</v>
      </c>
      <c r="AJ22" s="94">
        <v>3.2000000000000002E-3</v>
      </c>
      <c r="AK22" s="94">
        <v>3.7000000000000002E-3</v>
      </c>
      <c r="AL22" s="94">
        <v>8.0000000000000002E-3</v>
      </c>
      <c r="AM22" s="94">
        <v>5.7000000000000002E-3</v>
      </c>
      <c r="AN22" s="94">
        <v>5.8999999999999999E-3</v>
      </c>
      <c r="AO22" s="94">
        <v>7.0000000000000001E-3</v>
      </c>
      <c r="AP22" s="94">
        <v>1.0999999999999999E-2</v>
      </c>
      <c r="AQ22" s="94">
        <v>0</v>
      </c>
    </row>
    <row r="23" spans="1:43" x14ac:dyDescent="0.3">
      <c r="A23" t="s">
        <v>15</v>
      </c>
      <c r="B23" s="94">
        <v>8.0000000000000002E-3</v>
      </c>
      <c r="C23" s="94">
        <v>3.1200780000000001E-3</v>
      </c>
      <c r="D23" s="94">
        <v>2.4036399999999999E-4</v>
      </c>
      <c r="E23" s="94">
        <v>2.9399999999999999E-2</v>
      </c>
      <c r="F23" s="94">
        <v>1.37E-2</v>
      </c>
      <c r="G23" s="94">
        <v>1.38E-2</v>
      </c>
      <c r="H23" s="94">
        <v>2.75E-2</v>
      </c>
      <c r="I23" s="94">
        <v>1.9099999999999999E-2</v>
      </c>
      <c r="J23" s="94">
        <v>1.5599999999999999E-2</v>
      </c>
      <c r="K23" s="94">
        <v>8.5000000000000006E-3</v>
      </c>
      <c r="L23" s="174">
        <v>1.1599999999999999E-2</v>
      </c>
      <c r="M23" s="174">
        <v>1.37E-2</v>
      </c>
      <c r="N23" s="94">
        <v>1.6E-2</v>
      </c>
      <c r="O23" s="94">
        <v>7.5922289999999998E-3</v>
      </c>
      <c r="P23" s="94">
        <v>2.5511249999999999E-2</v>
      </c>
      <c r="Q23" s="94">
        <v>4.918062E-3</v>
      </c>
      <c r="R23" s="94">
        <v>6.6322100000000004E-3</v>
      </c>
      <c r="S23" s="94">
        <v>2.0500000000000001E-2</v>
      </c>
      <c r="T23" s="94">
        <v>1.32E-2</v>
      </c>
      <c r="U23" s="94">
        <v>4.3900000000000002E-2</v>
      </c>
      <c r="V23" s="94">
        <v>3.5999999999999997E-2</v>
      </c>
      <c r="W23" s="94">
        <v>1.4147000000000001</v>
      </c>
      <c r="X23" s="94">
        <v>3.0300000000000001E-2</v>
      </c>
      <c r="Y23" s="94">
        <v>2.0899999999999998E-2</v>
      </c>
      <c r="Z23" s="94">
        <v>3.1696820000000001E-3</v>
      </c>
      <c r="AA23" s="94">
        <v>7.9432999999999999E-4</v>
      </c>
      <c r="AB23" s="94">
        <v>2.23E-2</v>
      </c>
      <c r="AC23" s="94">
        <v>1.9199999999999998E-2</v>
      </c>
      <c r="AD23" s="94">
        <v>1.11E-2</v>
      </c>
      <c r="AE23" s="94">
        <v>3.2000000000000001E-2</v>
      </c>
      <c r="AF23" s="94">
        <v>9.9000000000000008E-3</v>
      </c>
      <c r="AG23" s="94">
        <v>8.6999999999999994E-3</v>
      </c>
      <c r="AH23" s="94">
        <v>1.21E-2</v>
      </c>
      <c r="AI23" s="94">
        <v>5.5999999999999999E-3</v>
      </c>
      <c r="AJ23" s="94">
        <v>4.8999999999999998E-3</v>
      </c>
      <c r="AK23" s="94">
        <v>3.3E-3</v>
      </c>
      <c r="AL23" s="94">
        <v>8.9999999999999993E-3</v>
      </c>
      <c r="AM23" s="94">
        <v>8.6999999999999994E-3</v>
      </c>
      <c r="AN23" s="94">
        <v>6.0000000000000001E-3</v>
      </c>
      <c r="AO23" s="94">
        <v>8.6999999999999994E-3</v>
      </c>
      <c r="AP23" s="94">
        <v>0.01</v>
      </c>
      <c r="AQ23" s="94">
        <v>0</v>
      </c>
    </row>
    <row r="24" spans="1:43" x14ac:dyDescent="0.3">
      <c r="A24" t="s">
        <v>16</v>
      </c>
      <c r="B24" s="94">
        <v>2E-3</v>
      </c>
      <c r="C24" s="94">
        <v>5.4089641000000001E-2</v>
      </c>
      <c r="D24" s="94">
        <v>1.67703E-4</v>
      </c>
      <c r="E24" s="94">
        <v>1.55E-2</v>
      </c>
      <c r="F24" s="94">
        <v>3.5999999999999999E-3</v>
      </c>
      <c r="G24" s="94">
        <v>5.1000000000000004E-3</v>
      </c>
      <c r="H24" s="94">
        <v>1.6E-2</v>
      </c>
      <c r="I24" s="94">
        <v>7.4000000000000003E-3</v>
      </c>
      <c r="J24" s="94">
        <v>4.7000000000000002E-3</v>
      </c>
      <c r="K24" s="94">
        <v>2E-3</v>
      </c>
      <c r="L24" s="174">
        <v>3.0000000000000001E-3</v>
      </c>
      <c r="M24" s="174">
        <v>4.5999999999999999E-3</v>
      </c>
      <c r="N24" s="94">
        <v>4.0000000000000001E-3</v>
      </c>
      <c r="O24" s="94">
        <v>6.2736900000000002E-4</v>
      </c>
      <c r="P24" s="94">
        <v>1.560798E-3</v>
      </c>
      <c r="Q24" s="94">
        <v>1.9811310000000001E-3</v>
      </c>
      <c r="R24" s="94">
        <v>2.1444199999999999E-4</v>
      </c>
      <c r="S24" s="94">
        <v>9.1000000000000004E-3</v>
      </c>
      <c r="T24" s="94">
        <v>3.3999999999999998E-3</v>
      </c>
      <c r="U24" s="94">
        <v>5.8999999999999999E-3</v>
      </c>
      <c r="V24" s="94">
        <v>8.9999999999999993E-3</v>
      </c>
      <c r="W24" s="94">
        <v>6.1000000000000004E-3</v>
      </c>
      <c r="X24" s="94">
        <v>1.0767</v>
      </c>
      <c r="Y24" s="94">
        <v>7.1999999999999998E-3</v>
      </c>
      <c r="Z24" s="94">
        <v>5.3373699999999995E-4</v>
      </c>
      <c r="AA24" s="94">
        <v>3.5858600000000003E-5</v>
      </c>
      <c r="AB24" s="94">
        <v>2.2000000000000001E-3</v>
      </c>
      <c r="AC24" s="94">
        <v>4.8999999999999998E-3</v>
      </c>
      <c r="AD24" s="94">
        <v>1.6999999999999999E-3</v>
      </c>
      <c r="AE24" s="94">
        <v>8.0000000000000002E-3</v>
      </c>
      <c r="AF24" s="94">
        <v>3.0000000000000001E-3</v>
      </c>
      <c r="AG24" s="94">
        <v>1.6000000000000001E-3</v>
      </c>
      <c r="AH24" s="94">
        <v>1.5E-3</v>
      </c>
      <c r="AI24" s="94">
        <v>1.1000000000000001E-3</v>
      </c>
      <c r="AJ24" s="94">
        <v>8.0000000000000004E-4</v>
      </c>
      <c r="AK24" s="94">
        <v>5.9999999999999995E-4</v>
      </c>
      <c r="AL24" s="94">
        <v>2E-3</v>
      </c>
      <c r="AM24" s="94">
        <v>1.7000000000000001E-2</v>
      </c>
      <c r="AN24" s="94">
        <v>1.1999999999999999E-3</v>
      </c>
      <c r="AO24" s="94">
        <v>2.5000000000000001E-3</v>
      </c>
      <c r="AP24" s="94">
        <v>2E-3</v>
      </c>
      <c r="AQ24" s="94">
        <v>0</v>
      </c>
    </row>
    <row r="25" spans="1:43" x14ac:dyDescent="0.3">
      <c r="A25" t="s">
        <v>17</v>
      </c>
      <c r="B25" s="94">
        <v>2E-3</v>
      </c>
      <c r="C25" s="94">
        <v>1.76834E-3</v>
      </c>
      <c r="D25" s="94">
        <v>4.84785E-4</v>
      </c>
      <c r="E25" s="94">
        <v>8.8000000000000005E-3</v>
      </c>
      <c r="F25" s="94">
        <v>7.4000000000000003E-3</v>
      </c>
      <c r="G25" s="94">
        <v>1.1599999999999999E-2</v>
      </c>
      <c r="H25" s="94">
        <v>4.58E-2</v>
      </c>
      <c r="I25" s="94">
        <v>1.7600000000000001E-2</v>
      </c>
      <c r="J25" s="94">
        <v>1.1900000000000001E-2</v>
      </c>
      <c r="K25" s="94">
        <v>3.2000000000000002E-3</v>
      </c>
      <c r="L25" s="174">
        <v>6.6E-3</v>
      </c>
      <c r="M25" s="174">
        <v>9.7000000000000003E-3</v>
      </c>
      <c r="N25" s="94">
        <v>2E-3</v>
      </c>
      <c r="O25" s="94">
        <v>1.4439660000000001E-3</v>
      </c>
      <c r="P25" s="94">
        <v>1.42139E-3</v>
      </c>
      <c r="Q25" s="94">
        <v>1.0733380000000001E-3</v>
      </c>
      <c r="R25" s="94">
        <v>1.2468939999999999E-3</v>
      </c>
      <c r="S25" s="94">
        <v>1.3100000000000001E-2</v>
      </c>
      <c r="T25" s="94">
        <v>7.3000000000000001E-3</v>
      </c>
      <c r="U25" s="94">
        <v>1.11E-2</v>
      </c>
      <c r="V25" s="94">
        <v>1.3299999999999999E-2</v>
      </c>
      <c r="W25" s="94">
        <v>9.7999999999999997E-3</v>
      </c>
      <c r="X25" s="94">
        <v>2.2200000000000001E-2</v>
      </c>
      <c r="Y25" s="94">
        <v>1.0350999999999999</v>
      </c>
      <c r="Z25" s="94">
        <v>8.5772799999999998E-4</v>
      </c>
      <c r="AA25" s="94">
        <v>3.0333900000000002E-4</v>
      </c>
      <c r="AB25" s="94">
        <v>5.4999999999999997E-3</v>
      </c>
      <c r="AC25" s="94">
        <v>1.1599999999999999E-2</v>
      </c>
      <c r="AD25" s="94">
        <v>4.5999999999999999E-3</v>
      </c>
      <c r="AE25" s="94">
        <v>4.0000000000000001E-3</v>
      </c>
      <c r="AF25" s="94">
        <v>1.15E-2</v>
      </c>
      <c r="AG25" s="94">
        <v>6.4000000000000003E-3</v>
      </c>
      <c r="AH25" s="94">
        <v>4.7000000000000002E-3</v>
      </c>
      <c r="AI25" s="94">
        <v>3.5999999999999999E-3</v>
      </c>
      <c r="AJ25" s="94">
        <v>4.1000000000000003E-3</v>
      </c>
      <c r="AK25" s="94">
        <v>4.1000000000000003E-3</v>
      </c>
      <c r="AL25" s="94">
        <v>2E-3</v>
      </c>
      <c r="AM25" s="94">
        <v>5.5999999999999999E-3</v>
      </c>
      <c r="AN25" s="94">
        <v>1.5100000000000001E-2</v>
      </c>
      <c r="AO25" s="94">
        <v>8.5000000000000006E-3</v>
      </c>
      <c r="AP25" s="94">
        <v>2E-3</v>
      </c>
      <c r="AQ25" s="94">
        <v>0</v>
      </c>
    </row>
    <row r="26" spans="1:43" x14ac:dyDescent="0.3">
      <c r="A26" t="s">
        <v>83</v>
      </c>
      <c r="B26" s="94">
        <v>1.5819129999999999E-3</v>
      </c>
      <c r="C26" s="94">
        <v>6.3496199999999998E-4</v>
      </c>
      <c r="D26" s="94">
        <v>1.2956999999999999E-4</v>
      </c>
      <c r="E26" s="94">
        <v>4.4832900000000002E-4</v>
      </c>
      <c r="F26" s="94">
        <v>0</v>
      </c>
      <c r="G26" s="94">
        <v>1.785359E-3</v>
      </c>
      <c r="H26" s="94">
        <v>5.027386E-3</v>
      </c>
      <c r="I26" s="94">
        <v>6.1026220000000003E-3</v>
      </c>
      <c r="J26" s="94">
        <v>5.6514690000000001E-3</v>
      </c>
      <c r="K26" s="94">
        <v>3.6291230000000002E-3</v>
      </c>
      <c r="L26" s="174">
        <v>1.6669019E-2</v>
      </c>
      <c r="M26" s="174">
        <v>7.3975040000000001E-3</v>
      </c>
      <c r="N26" s="94">
        <v>3.0541460000000002E-3</v>
      </c>
      <c r="O26" s="94">
        <v>1.926508E-3</v>
      </c>
      <c r="P26" s="94">
        <v>2.082824E-3</v>
      </c>
      <c r="Q26" s="94">
        <v>5.4571690000000004E-3</v>
      </c>
      <c r="R26" s="94">
        <v>6.7424959999999997E-3</v>
      </c>
      <c r="S26" s="94">
        <v>4.176211E-3</v>
      </c>
      <c r="T26" s="94">
        <v>2.7425219999999998E-3</v>
      </c>
      <c r="U26" s="94">
        <v>2.0994239999999999E-3</v>
      </c>
      <c r="V26" s="94">
        <v>2.6862019999999999E-3</v>
      </c>
      <c r="W26" s="94">
        <v>1.9276670000000001E-3</v>
      </c>
      <c r="X26" s="94">
        <v>1.0298639999999999E-3</v>
      </c>
      <c r="Y26" s="94">
        <v>2.740447E-3</v>
      </c>
      <c r="Z26" s="94">
        <v>1.001714239</v>
      </c>
      <c r="AA26" s="94">
        <v>5.0515700000000002E-5</v>
      </c>
      <c r="AB26" s="94">
        <v>5.7509589999999999E-3</v>
      </c>
      <c r="AC26" s="94">
        <v>1.9261110000000001E-3</v>
      </c>
      <c r="AD26" s="94">
        <v>3.0001500000000002E-10</v>
      </c>
      <c r="AE26" s="94">
        <v>2.9291400000000002E-4</v>
      </c>
      <c r="AF26" s="94">
        <v>1.483212E-3</v>
      </c>
      <c r="AG26" s="94">
        <v>0</v>
      </c>
      <c r="AH26" s="94">
        <v>3.8332400000000001E-10</v>
      </c>
      <c r="AI26" s="94">
        <v>3.4398099999999999E-4</v>
      </c>
      <c r="AJ26" s="94">
        <v>8.9404399999999998E-4</v>
      </c>
      <c r="AK26" s="94">
        <v>2.450093E-3</v>
      </c>
      <c r="AL26" s="94">
        <v>1.692093E-3</v>
      </c>
      <c r="AM26" s="94">
        <v>2.4040450000000001E-3</v>
      </c>
      <c r="AN26" s="94">
        <v>5.4276680000000001E-3</v>
      </c>
      <c r="AO26" s="94">
        <v>4.0367010000000002E-3</v>
      </c>
      <c r="AP26" s="94">
        <v>2.6699739999999999E-3</v>
      </c>
      <c r="AQ26" s="94">
        <v>1.2505023000000001E-2</v>
      </c>
    </row>
    <row r="27" spans="1:43" x14ac:dyDescent="0.3">
      <c r="A27" t="s">
        <v>84</v>
      </c>
      <c r="B27" s="94">
        <v>6.4785400000000001E-4</v>
      </c>
      <c r="C27" s="94">
        <v>7.3686400000000005E-4</v>
      </c>
      <c r="D27" s="94">
        <v>6.7850300000000003E-5</v>
      </c>
      <c r="E27" s="94">
        <v>1.82029E-4</v>
      </c>
      <c r="F27" s="94">
        <v>0</v>
      </c>
      <c r="G27" s="94">
        <v>8.2062699999999999E-4</v>
      </c>
      <c r="H27" s="94">
        <v>2.721116E-3</v>
      </c>
      <c r="I27" s="94">
        <v>2.5612870000000002E-3</v>
      </c>
      <c r="J27" s="94">
        <v>2.083072E-3</v>
      </c>
      <c r="K27" s="94">
        <v>6.2309080000000003E-3</v>
      </c>
      <c r="L27" s="174">
        <v>2.7935880000000001E-3</v>
      </c>
      <c r="M27" s="174">
        <v>1.110085E-3</v>
      </c>
      <c r="N27" s="94">
        <v>2.6360860000000002E-3</v>
      </c>
      <c r="O27" s="94">
        <v>4.6710730000000004E-3</v>
      </c>
      <c r="P27" s="94">
        <v>8.5148699999999995E-4</v>
      </c>
      <c r="Q27" s="94">
        <v>8.3318869999999996E-3</v>
      </c>
      <c r="R27" s="94">
        <v>5.9088400000000003E-3</v>
      </c>
      <c r="S27" s="94">
        <v>5.1523100000000002E-3</v>
      </c>
      <c r="T27" s="94">
        <v>2.465601E-3</v>
      </c>
      <c r="U27" s="94">
        <v>3.4014470000000002E-3</v>
      </c>
      <c r="V27" s="94">
        <v>3.0872180000000001E-3</v>
      </c>
      <c r="W27" s="94">
        <v>1.5487190000000001E-3</v>
      </c>
      <c r="X27" s="94">
        <v>7.5579800000000002E-4</v>
      </c>
      <c r="Y27" s="94">
        <v>1.89393E-3</v>
      </c>
      <c r="Z27" s="94">
        <v>9.1296362000000006E-2</v>
      </c>
      <c r="AA27" s="94">
        <v>1.002189403</v>
      </c>
      <c r="AB27" s="94">
        <v>4.2714550000000004E-3</v>
      </c>
      <c r="AC27" s="94">
        <v>2.0089980000000001E-3</v>
      </c>
      <c r="AD27" s="94">
        <v>4.6253299999999998E-10</v>
      </c>
      <c r="AE27" s="94">
        <v>2.2622300000000001E-4</v>
      </c>
      <c r="AF27" s="94">
        <v>7.6114499999999996E-4</v>
      </c>
      <c r="AG27" s="94">
        <v>0</v>
      </c>
      <c r="AH27" s="94">
        <v>5.8620799999999997E-10</v>
      </c>
      <c r="AI27" s="94">
        <v>1.4272899999999999E-4</v>
      </c>
      <c r="AJ27" s="94">
        <v>4.5691800000000001E-4</v>
      </c>
      <c r="AK27" s="94">
        <v>1.166381E-3</v>
      </c>
      <c r="AL27" s="94">
        <v>1.2934750000000001E-3</v>
      </c>
      <c r="AM27" s="94">
        <v>2.183431E-3</v>
      </c>
      <c r="AN27" s="94">
        <v>5.433439E-3</v>
      </c>
      <c r="AO27" s="94">
        <v>7.4375760000000004E-3</v>
      </c>
      <c r="AP27" s="94">
        <v>2.201906E-3</v>
      </c>
      <c r="AQ27" s="94">
        <v>6.6131890000000002E-3</v>
      </c>
    </row>
    <row r="28" spans="1:43" x14ac:dyDescent="0.3">
      <c r="A28" t="s">
        <v>85</v>
      </c>
      <c r="B28" s="94">
        <v>7.0083400000000001E-4</v>
      </c>
      <c r="C28" s="94">
        <v>3.8078899999999998E-4</v>
      </c>
      <c r="D28" s="94">
        <v>5.75145E-5</v>
      </c>
      <c r="E28" s="94">
        <v>6.6E-3</v>
      </c>
      <c r="F28" s="94">
        <v>7.9000000000000008E-3</v>
      </c>
      <c r="G28" s="94">
        <v>6.7000000000000002E-3</v>
      </c>
      <c r="H28" s="94">
        <v>6.4000000000000003E-3</v>
      </c>
      <c r="I28" s="94">
        <v>6.4999999999999997E-3</v>
      </c>
      <c r="J28" s="94">
        <v>1.5599999999999999E-2</v>
      </c>
      <c r="K28" s="94">
        <v>3.0000000000000001E-3</v>
      </c>
      <c r="L28" s="174">
        <v>8.2000000000000007E-3</v>
      </c>
      <c r="M28" s="174">
        <v>4.3E-3</v>
      </c>
      <c r="N28" s="94">
        <v>6.3700470000000002E-3</v>
      </c>
      <c r="O28" s="94">
        <v>2.8850454000000001E-2</v>
      </c>
      <c r="P28" s="94">
        <v>6.8823500000000004E-4</v>
      </c>
      <c r="Q28" s="94">
        <v>3.6498360000000001E-3</v>
      </c>
      <c r="R28" s="94">
        <v>4.7010760000000002E-3</v>
      </c>
      <c r="S28" s="94">
        <v>1.0999999999999999E-2</v>
      </c>
      <c r="T28" s="94">
        <v>2.5000000000000001E-3</v>
      </c>
      <c r="U28" s="94">
        <v>6.1999999999999998E-3</v>
      </c>
      <c r="V28" s="94">
        <v>8.0000000000000002E-3</v>
      </c>
      <c r="W28" s="94">
        <v>6.1000000000000004E-3</v>
      </c>
      <c r="X28" s="94">
        <v>6.7000000000000002E-3</v>
      </c>
      <c r="Y28" s="94">
        <v>6.1999999999999998E-3</v>
      </c>
      <c r="Z28" s="94">
        <v>2.0779677999999999E-2</v>
      </c>
      <c r="AA28" s="94">
        <v>1.39775E-4</v>
      </c>
      <c r="AB28" s="94">
        <v>1.0346</v>
      </c>
      <c r="AC28" s="94">
        <v>5.7000000000000002E-3</v>
      </c>
      <c r="AD28" s="94">
        <v>3.0999999999999999E-3</v>
      </c>
      <c r="AE28" s="94">
        <v>9.8220499999999999E-5</v>
      </c>
      <c r="AF28" s="94">
        <v>1.5599999999999999E-2</v>
      </c>
      <c r="AG28" s="94">
        <v>4.0000000000000001E-3</v>
      </c>
      <c r="AH28" s="94">
        <v>4.4999999999999997E-3</v>
      </c>
      <c r="AI28" s="94">
        <v>1.9E-3</v>
      </c>
      <c r="AJ28" s="94">
        <v>3.3E-3</v>
      </c>
      <c r="AK28" s="94">
        <v>4.7000000000000002E-3</v>
      </c>
      <c r="AL28" s="94">
        <v>5.2532999999999996E-4</v>
      </c>
      <c r="AM28" s="94">
        <v>4.3E-3</v>
      </c>
      <c r="AN28" s="94">
        <v>7.0000000000000001E-3</v>
      </c>
      <c r="AO28" s="94">
        <v>1.2E-2</v>
      </c>
      <c r="AP28" s="94">
        <v>2.2038940000000001E-3</v>
      </c>
      <c r="AQ28" s="94">
        <v>0</v>
      </c>
    </row>
    <row r="29" spans="1:43" x14ac:dyDescent="0.3">
      <c r="A29" t="s">
        <v>18</v>
      </c>
      <c r="B29" s="94">
        <v>1E-3</v>
      </c>
      <c r="C29" s="94">
        <v>2.5079799999999999E-4</v>
      </c>
      <c r="D29" s="94">
        <v>7.2969199999999999E-5</v>
      </c>
      <c r="E29" s="94">
        <v>7.6E-3</v>
      </c>
      <c r="F29" s="94">
        <v>1.9300000000000001E-2</v>
      </c>
      <c r="G29" s="94">
        <v>4.4999999999999997E-3</v>
      </c>
      <c r="H29" s="94">
        <v>4.1000000000000003E-3</v>
      </c>
      <c r="I29" s="94">
        <v>4.5999999999999999E-3</v>
      </c>
      <c r="J29" s="94">
        <v>4.1999999999999997E-3</v>
      </c>
      <c r="K29" s="94">
        <v>3.0000000000000001E-3</v>
      </c>
      <c r="L29" s="174">
        <v>3.8E-3</v>
      </c>
      <c r="M29" s="174">
        <v>3.7000000000000002E-3</v>
      </c>
      <c r="N29" s="94">
        <v>1E-3</v>
      </c>
      <c r="O29" s="94">
        <v>4.7302800000000001E-4</v>
      </c>
      <c r="P29" s="94">
        <v>1.8301600000000001E-4</v>
      </c>
      <c r="Q29" s="94">
        <v>4.0125099999999998E-4</v>
      </c>
      <c r="R29" s="94">
        <v>7.2895800000000004E-4</v>
      </c>
      <c r="S29" s="94">
        <v>4.4999999999999997E-3</v>
      </c>
      <c r="T29" s="94">
        <v>2.2000000000000001E-3</v>
      </c>
      <c r="U29" s="94">
        <v>4.1999999999999997E-3</v>
      </c>
      <c r="V29" s="94">
        <v>3.5999999999999999E-3</v>
      </c>
      <c r="W29" s="94">
        <v>3.7000000000000002E-3</v>
      </c>
      <c r="X29" s="94">
        <v>4.0000000000000001E-3</v>
      </c>
      <c r="Y29" s="94">
        <v>4.0000000000000001E-3</v>
      </c>
      <c r="Z29" s="94">
        <v>1.018913E-3</v>
      </c>
      <c r="AA29" s="94">
        <v>2.18705E-5</v>
      </c>
      <c r="AB29" s="94">
        <v>4.7000000000000002E-3</v>
      </c>
      <c r="AC29" s="94">
        <v>1.0042</v>
      </c>
      <c r="AD29" s="94">
        <v>6.7000000000000002E-3</v>
      </c>
      <c r="AE29" s="94">
        <v>2E-3</v>
      </c>
      <c r="AF29" s="94">
        <v>8.3000000000000001E-3</v>
      </c>
      <c r="AG29" s="94">
        <v>5.1000000000000004E-3</v>
      </c>
      <c r="AH29" s="94">
        <v>7.7000000000000002E-3</v>
      </c>
      <c r="AI29" s="94">
        <v>3.3E-3</v>
      </c>
      <c r="AJ29" s="94">
        <v>4.5999999999999999E-3</v>
      </c>
      <c r="AK29" s="94">
        <v>5.4699999999999999E-2</v>
      </c>
      <c r="AL29" s="94">
        <v>2E-3</v>
      </c>
      <c r="AM29" s="94">
        <v>7.7000000000000002E-3</v>
      </c>
      <c r="AN29" s="94">
        <v>4.5999999999999999E-3</v>
      </c>
      <c r="AO29" s="94">
        <v>4.0000000000000001E-3</v>
      </c>
      <c r="AP29" s="94">
        <v>3.0000000000000001E-3</v>
      </c>
      <c r="AQ29" s="94">
        <v>0</v>
      </c>
    </row>
    <row r="30" spans="1:43" x14ac:dyDescent="0.3">
      <c r="A30" t="s">
        <v>19</v>
      </c>
      <c r="B30" s="94">
        <v>0.1</v>
      </c>
      <c r="C30" s="94">
        <v>1.2779794000000001E-2</v>
      </c>
      <c r="D30" s="94">
        <v>1.2401739999999999E-3</v>
      </c>
      <c r="E30" s="94">
        <v>6.5100000000000005E-2</v>
      </c>
      <c r="F30" s="94">
        <v>6.4600000000000005E-2</v>
      </c>
      <c r="G30" s="94">
        <v>0.25559999999999999</v>
      </c>
      <c r="H30" s="94">
        <v>0.2079</v>
      </c>
      <c r="I30" s="94">
        <v>0.161</v>
      </c>
      <c r="J30" s="94">
        <v>0.1547</v>
      </c>
      <c r="K30" s="94">
        <v>8.1799999999999998E-2</v>
      </c>
      <c r="L30" s="174">
        <v>0.13389999999999999</v>
      </c>
      <c r="M30" s="174">
        <v>0.22320000000000001</v>
      </c>
      <c r="N30" s="94">
        <v>0.11</v>
      </c>
      <c r="O30" s="94">
        <v>1.0949831E-2</v>
      </c>
      <c r="P30" s="94">
        <v>1.22203E-2</v>
      </c>
      <c r="Q30" s="94">
        <v>6.9027680000000001E-3</v>
      </c>
      <c r="R30" s="94">
        <v>5.6163849999999998E-3</v>
      </c>
      <c r="S30" s="94">
        <v>9.8900000000000002E-2</v>
      </c>
      <c r="T30" s="94">
        <v>9.8199999999999996E-2</v>
      </c>
      <c r="U30" s="94">
        <v>0.1239</v>
      </c>
      <c r="V30" s="94">
        <v>0.1081</v>
      </c>
      <c r="W30" s="94">
        <v>0.14530000000000001</v>
      </c>
      <c r="X30" s="94">
        <v>0.11</v>
      </c>
      <c r="Y30" s="94">
        <v>0.16789999999999999</v>
      </c>
      <c r="Z30" s="94">
        <v>7.1237009999999996E-3</v>
      </c>
      <c r="AA30" s="94">
        <v>6.3106700000000002E-4</v>
      </c>
      <c r="AB30" s="94">
        <v>5.04E-2</v>
      </c>
      <c r="AC30" s="94">
        <v>9.2799999999999994E-2</v>
      </c>
      <c r="AD30" s="94">
        <v>1.0951</v>
      </c>
      <c r="AE30" s="94">
        <v>4.9000000000000002E-2</v>
      </c>
      <c r="AF30" s="94">
        <v>0.2117</v>
      </c>
      <c r="AG30" s="94">
        <v>5.8999999999999997E-2</v>
      </c>
      <c r="AH30" s="94">
        <v>0.21379999999999999</v>
      </c>
      <c r="AI30" s="94">
        <v>3.3799999999999997E-2</v>
      </c>
      <c r="AJ30" s="94">
        <v>3.44E-2</v>
      </c>
      <c r="AK30" s="94">
        <v>1.9E-2</v>
      </c>
      <c r="AL30" s="94">
        <v>4.7E-2</v>
      </c>
      <c r="AM30" s="94">
        <v>3.4299999999999997E-2</v>
      </c>
      <c r="AN30" s="94">
        <v>5.2699999999999997E-2</v>
      </c>
      <c r="AO30" s="94">
        <v>0.11020000000000001</v>
      </c>
      <c r="AP30" s="94">
        <v>7.4999999999999997E-2</v>
      </c>
      <c r="AQ30" s="94">
        <v>0</v>
      </c>
    </row>
    <row r="31" spans="1:43" x14ac:dyDescent="0.3">
      <c r="A31" t="s">
        <v>20</v>
      </c>
      <c r="B31" s="94">
        <v>1.6E-2</v>
      </c>
      <c r="C31" s="94">
        <v>3.8004530000000001E-3</v>
      </c>
      <c r="D31" s="94">
        <v>6.4062600000000004E-4</v>
      </c>
      <c r="E31" s="94">
        <v>4.8000000000000001E-2</v>
      </c>
      <c r="F31" s="94">
        <v>8.0000000000000002E-3</v>
      </c>
      <c r="G31" s="94">
        <v>3.1E-2</v>
      </c>
      <c r="H31" s="94">
        <v>2.5999999999999999E-2</v>
      </c>
      <c r="I31" s="94">
        <v>5.0999999999999997E-2</v>
      </c>
      <c r="J31" s="94">
        <v>4.3999999999999997E-2</v>
      </c>
      <c r="K31" s="94">
        <v>2.1000000000000001E-2</v>
      </c>
      <c r="L31" s="174">
        <v>2.592212E-3</v>
      </c>
      <c r="M31" s="174">
        <v>5.2393279999999997E-3</v>
      </c>
      <c r="N31" s="94">
        <v>3.1E-2</v>
      </c>
      <c r="O31" s="94">
        <v>1.1919829E-2</v>
      </c>
      <c r="P31" s="94">
        <v>5.9847442000000001E-2</v>
      </c>
      <c r="Q31" s="94">
        <v>1.5834543E-2</v>
      </c>
      <c r="R31" s="94">
        <v>7.3155870000000001E-3</v>
      </c>
      <c r="S31" s="94">
        <v>2.7E-2</v>
      </c>
      <c r="T31" s="94">
        <v>1.7999999999999999E-2</v>
      </c>
      <c r="U31" s="94">
        <v>2.4E-2</v>
      </c>
      <c r="V31" s="94">
        <v>2.5999999999999999E-2</v>
      </c>
      <c r="W31" s="94">
        <v>2.3E-2</v>
      </c>
      <c r="X31" s="94">
        <v>2.7E-2</v>
      </c>
      <c r="Y31" s="94">
        <v>3.4000000000000002E-2</v>
      </c>
      <c r="Z31" s="94">
        <v>2.0525809999999999E-3</v>
      </c>
      <c r="AA31" s="94">
        <v>4.4443100000000001E-4</v>
      </c>
      <c r="AB31" s="94">
        <v>8.2529000000000005E-3</v>
      </c>
      <c r="AC31" s="94">
        <v>2.9000000000000001E-2</v>
      </c>
      <c r="AD31" s="94">
        <v>5.2999999999999999E-2</v>
      </c>
      <c r="AE31" s="94">
        <v>1.135</v>
      </c>
      <c r="AF31" s="94">
        <v>2.1000000000000001E-2</v>
      </c>
      <c r="AG31" s="94">
        <v>3.3000000000000002E-2</v>
      </c>
      <c r="AH31" s="94">
        <v>2.3E-2</v>
      </c>
      <c r="AI31" s="94">
        <v>2.1999999999999999E-2</v>
      </c>
      <c r="AJ31" s="94">
        <v>2.1000000000000001E-2</v>
      </c>
      <c r="AK31" s="94">
        <v>6.0000000000000001E-3</v>
      </c>
      <c r="AL31" s="94">
        <v>2.5999999999999999E-2</v>
      </c>
      <c r="AM31" s="94">
        <v>1.7999999999999999E-2</v>
      </c>
      <c r="AN31" s="94">
        <v>1.7999999999999999E-2</v>
      </c>
      <c r="AO31" s="94">
        <v>1.7999999999999999E-2</v>
      </c>
      <c r="AP31" s="94">
        <v>2.7E-2</v>
      </c>
      <c r="AQ31" s="94">
        <v>0</v>
      </c>
    </row>
    <row r="32" spans="1:43" x14ac:dyDescent="0.3">
      <c r="A32" t="s">
        <v>21</v>
      </c>
      <c r="B32" s="94">
        <v>3.0000000000000001E-3</v>
      </c>
      <c r="C32" s="94">
        <v>0.13630022899999999</v>
      </c>
      <c r="D32" s="94">
        <v>8.4432241000000005E-2</v>
      </c>
      <c r="E32" s="94">
        <v>3.5999999999999997E-2</v>
      </c>
      <c r="F32" s="94">
        <v>1.55E-2</v>
      </c>
      <c r="G32" s="94">
        <v>2.47E-2</v>
      </c>
      <c r="H32" s="94">
        <v>2.4899999999999999E-2</v>
      </c>
      <c r="I32" s="94">
        <v>2.8799999999999999E-2</v>
      </c>
      <c r="J32" s="94">
        <v>2.76E-2</v>
      </c>
      <c r="K32" s="94">
        <v>1.4200000000000001E-2</v>
      </c>
      <c r="L32" s="174">
        <v>2.18E-2</v>
      </c>
      <c r="M32" s="174">
        <v>2.5600000000000001E-2</v>
      </c>
      <c r="N32" s="94">
        <v>5.0000000000000001E-3</v>
      </c>
      <c r="O32" s="94">
        <v>2.0270679E-2</v>
      </c>
      <c r="P32" s="94">
        <v>1.3097291E-2</v>
      </c>
      <c r="Q32" s="94">
        <v>1.9055500999999999E-2</v>
      </c>
      <c r="R32" s="94">
        <v>2.3795126999999999E-2</v>
      </c>
      <c r="S32" s="94">
        <v>2.3300000000000001E-2</v>
      </c>
      <c r="T32" s="94">
        <v>1.2699999999999999E-2</v>
      </c>
      <c r="U32" s="94">
        <v>2.01E-2</v>
      </c>
      <c r="V32" s="94">
        <v>2.1000000000000001E-2</v>
      </c>
      <c r="W32" s="94">
        <v>2.12E-2</v>
      </c>
      <c r="X32" s="94">
        <v>2.01E-2</v>
      </c>
      <c r="Y32" s="94">
        <v>2.5700000000000001E-2</v>
      </c>
      <c r="Z32" s="94">
        <v>1.9795358999999998E-2</v>
      </c>
      <c r="AA32" s="94">
        <v>1.6395087999999999E-2</v>
      </c>
      <c r="AB32" s="94">
        <v>2.5899999999999999E-2</v>
      </c>
      <c r="AC32" s="94">
        <v>1.8800000000000001E-2</v>
      </c>
      <c r="AD32" s="94">
        <v>5.1900000000000002E-2</v>
      </c>
      <c r="AE32" s="94">
        <v>1.0999999999999999E-2</v>
      </c>
      <c r="AF32" s="94">
        <v>1.0268999999999999</v>
      </c>
      <c r="AG32" s="94">
        <v>3.09E-2</v>
      </c>
      <c r="AH32" s="94">
        <v>2.9700000000000001E-2</v>
      </c>
      <c r="AI32" s="94">
        <v>1.8499999999999999E-2</v>
      </c>
      <c r="AJ32" s="94">
        <v>3.2000000000000001E-2</v>
      </c>
      <c r="AK32" s="94">
        <v>1.1599999999999999E-2</v>
      </c>
      <c r="AL32" s="94">
        <v>1.6E-2</v>
      </c>
      <c r="AM32" s="94">
        <v>2.1499999999999998E-2</v>
      </c>
      <c r="AN32" s="94">
        <v>6.1199999999999997E-2</v>
      </c>
      <c r="AO32" s="94">
        <v>4.19E-2</v>
      </c>
      <c r="AP32" s="94">
        <v>1.7999999999999999E-2</v>
      </c>
      <c r="AQ32" s="94">
        <v>0</v>
      </c>
    </row>
    <row r="33" spans="1:43" x14ac:dyDescent="0.3">
      <c r="A33" t="s">
        <v>22</v>
      </c>
      <c r="B33" s="94">
        <v>2E-3</v>
      </c>
      <c r="C33" s="94">
        <v>0</v>
      </c>
      <c r="D33" s="94">
        <v>0</v>
      </c>
      <c r="E33" s="94">
        <v>8.8000000000000005E-3</v>
      </c>
      <c r="F33" s="94">
        <v>9.7999999999999997E-3</v>
      </c>
      <c r="G33" s="94">
        <v>8.3999999999999995E-3</v>
      </c>
      <c r="H33" s="94">
        <v>7.0000000000000001E-3</v>
      </c>
      <c r="I33" s="94">
        <v>7.3000000000000001E-3</v>
      </c>
      <c r="J33" s="94">
        <v>8.2000000000000007E-3</v>
      </c>
      <c r="K33" s="94">
        <v>7.3000000000000001E-3</v>
      </c>
      <c r="L33" s="174">
        <v>8.3999999999999995E-3</v>
      </c>
      <c r="M33" s="174">
        <v>9.4999999999999998E-3</v>
      </c>
      <c r="N33" s="94">
        <v>3.0000000000000001E-3</v>
      </c>
      <c r="O33" s="94">
        <v>0</v>
      </c>
      <c r="P33" s="94">
        <v>0</v>
      </c>
      <c r="Q33" s="94">
        <v>0</v>
      </c>
      <c r="R33" s="94">
        <v>0</v>
      </c>
      <c r="S33" s="94">
        <v>6.8999999999999999E-3</v>
      </c>
      <c r="T33" s="94">
        <v>4.8999999999999998E-3</v>
      </c>
      <c r="U33" s="94">
        <v>7.1999999999999998E-3</v>
      </c>
      <c r="V33" s="94">
        <v>6.4999999999999997E-3</v>
      </c>
      <c r="W33" s="94">
        <v>7.6E-3</v>
      </c>
      <c r="X33" s="94">
        <v>7.1000000000000004E-3</v>
      </c>
      <c r="Y33" s="94">
        <v>7.1000000000000004E-3</v>
      </c>
      <c r="Z33" s="94">
        <v>0</v>
      </c>
      <c r="AA33" s="94">
        <v>0</v>
      </c>
      <c r="AB33" s="94">
        <v>8.2000000000000007E-3</v>
      </c>
      <c r="AC33" s="94">
        <v>8.3999999999999995E-3</v>
      </c>
      <c r="AD33" s="94">
        <v>1.5699999999999999E-2</v>
      </c>
      <c r="AE33" s="94">
        <v>4.0000000000000001E-3</v>
      </c>
      <c r="AF33" s="94">
        <v>9.4000000000000004E-3</v>
      </c>
      <c r="AG33" s="94">
        <v>1.0985</v>
      </c>
      <c r="AH33" s="94">
        <v>2.3900000000000001E-2</v>
      </c>
      <c r="AI33" s="94">
        <v>4.5999999999999999E-2</v>
      </c>
      <c r="AJ33" s="94">
        <v>1.8499999999999999E-2</v>
      </c>
      <c r="AK33" s="94">
        <v>4.7999999999999996E-3</v>
      </c>
      <c r="AL33" s="94">
        <v>1.6E-2</v>
      </c>
      <c r="AM33" s="94">
        <v>1.04E-2</v>
      </c>
      <c r="AN33" s="94">
        <v>1.61E-2</v>
      </c>
      <c r="AO33" s="94">
        <v>6.1999999999999998E-3</v>
      </c>
      <c r="AP33" s="94">
        <v>1.7999999999999999E-2</v>
      </c>
      <c r="AQ33" s="94">
        <v>0</v>
      </c>
    </row>
    <row r="34" spans="1:43" x14ac:dyDescent="0.3">
      <c r="A34" t="s">
        <v>23</v>
      </c>
      <c r="B34" s="94">
        <v>6.0000000000000001E-3</v>
      </c>
      <c r="C34" s="94">
        <v>3.5598411000000003E-2</v>
      </c>
      <c r="D34" s="94">
        <v>3.4545320000000002E-3</v>
      </c>
      <c r="E34" s="94">
        <v>9.2999999999999992E-3</v>
      </c>
      <c r="F34" s="94">
        <v>1.03E-2</v>
      </c>
      <c r="G34" s="94">
        <v>1.21E-2</v>
      </c>
      <c r="H34" s="94">
        <v>1.03E-2</v>
      </c>
      <c r="I34" s="94">
        <v>1.3100000000000001E-2</v>
      </c>
      <c r="J34" s="94">
        <v>1.0500000000000001E-2</v>
      </c>
      <c r="K34" s="94">
        <v>6.8999999999999999E-3</v>
      </c>
      <c r="L34" s="174">
        <v>8.8000000000000005E-3</v>
      </c>
      <c r="M34" s="174">
        <v>1.14E-2</v>
      </c>
      <c r="N34" s="94">
        <v>0.01</v>
      </c>
      <c r="O34" s="94">
        <v>3.0501007E-2</v>
      </c>
      <c r="P34" s="94">
        <v>3.4039928999999997E-2</v>
      </c>
      <c r="Q34" s="94">
        <v>1.922782E-2</v>
      </c>
      <c r="R34" s="94">
        <v>1.5644569000000001E-2</v>
      </c>
      <c r="S34" s="94">
        <v>8.6E-3</v>
      </c>
      <c r="T34" s="94">
        <v>5.7000000000000002E-3</v>
      </c>
      <c r="U34" s="94">
        <v>8.8000000000000005E-3</v>
      </c>
      <c r="V34" s="94">
        <v>7.4999999999999997E-3</v>
      </c>
      <c r="W34" s="94">
        <v>8.8999999999999999E-3</v>
      </c>
      <c r="X34" s="94">
        <v>8.0000000000000002E-3</v>
      </c>
      <c r="Y34" s="94">
        <v>1.0200000000000001E-2</v>
      </c>
      <c r="Z34" s="94">
        <v>1.9843232999999998E-2</v>
      </c>
      <c r="AA34" s="94">
        <v>1.7578520000000001E-3</v>
      </c>
      <c r="AB34" s="94">
        <v>9.2999999999999992E-3</v>
      </c>
      <c r="AC34" s="94">
        <v>8.3999999999999995E-3</v>
      </c>
      <c r="AD34" s="94">
        <v>3.3000000000000002E-2</v>
      </c>
      <c r="AE34" s="94">
        <v>1.4E-2</v>
      </c>
      <c r="AF34" s="94">
        <v>1.46E-2</v>
      </c>
      <c r="AG34" s="94">
        <v>2.2499999999999999E-2</v>
      </c>
      <c r="AH34" s="94">
        <v>1.0882000000000001</v>
      </c>
      <c r="AI34" s="94">
        <v>2.0899999999999998E-2</v>
      </c>
      <c r="AJ34" s="94">
        <v>2.7E-2</v>
      </c>
      <c r="AK34" s="94">
        <v>6.4000000000000003E-3</v>
      </c>
      <c r="AL34" s="94">
        <v>2.4E-2</v>
      </c>
      <c r="AM34" s="94">
        <v>9.9000000000000008E-3</v>
      </c>
      <c r="AN34" s="94">
        <v>1.0500000000000001E-2</v>
      </c>
      <c r="AO34" s="94">
        <v>7.4000000000000003E-3</v>
      </c>
      <c r="AP34" s="94">
        <v>2.5000000000000001E-2</v>
      </c>
      <c r="AQ34" s="94">
        <v>0</v>
      </c>
    </row>
    <row r="35" spans="1:43" x14ac:dyDescent="0.3">
      <c r="A35" t="s">
        <v>24</v>
      </c>
      <c r="B35" s="94">
        <v>3.0000000000000001E-3</v>
      </c>
      <c r="C35" s="94">
        <v>2.0300600000000002E-3</v>
      </c>
      <c r="D35" s="94">
        <v>1.0928400000000001E-4</v>
      </c>
      <c r="E35" s="94">
        <v>6.0000000000000001E-3</v>
      </c>
      <c r="F35" s="94">
        <v>6.7000000000000002E-3</v>
      </c>
      <c r="G35" s="94">
        <v>5.7000000000000002E-3</v>
      </c>
      <c r="H35" s="94">
        <v>4.8999999999999998E-3</v>
      </c>
      <c r="I35" s="94">
        <v>5.3E-3</v>
      </c>
      <c r="J35" s="94">
        <v>6.1999999999999998E-3</v>
      </c>
      <c r="K35" s="94">
        <v>6.1000000000000004E-3</v>
      </c>
      <c r="L35" s="174">
        <v>5.7999999999999996E-3</v>
      </c>
      <c r="M35" s="174">
        <v>6.0000000000000001E-3</v>
      </c>
      <c r="N35" s="94">
        <v>6.0000000000000001E-3</v>
      </c>
      <c r="O35" s="94">
        <v>3.7436489999999999E-3</v>
      </c>
      <c r="P35" s="94">
        <v>1.5664629999999999E-3</v>
      </c>
      <c r="Q35" s="94">
        <v>4.122466E-3</v>
      </c>
      <c r="R35" s="94">
        <v>4.0854389999999997E-3</v>
      </c>
      <c r="S35" s="94">
        <v>5.3E-3</v>
      </c>
      <c r="T35" s="94">
        <v>4.1000000000000003E-3</v>
      </c>
      <c r="U35" s="94">
        <v>5.1000000000000004E-3</v>
      </c>
      <c r="V35" s="94">
        <v>5.3E-3</v>
      </c>
      <c r="W35" s="94">
        <v>5.8999999999999999E-3</v>
      </c>
      <c r="X35" s="94">
        <v>5.1999999999999998E-3</v>
      </c>
      <c r="Y35" s="94">
        <v>4.8999999999999998E-3</v>
      </c>
      <c r="Z35" s="94">
        <v>5.6862019999999996E-3</v>
      </c>
      <c r="AA35" s="94">
        <v>2.4682699999999997E-4</v>
      </c>
      <c r="AB35" s="94">
        <v>7.1999999999999998E-3</v>
      </c>
      <c r="AC35" s="94">
        <v>5.5999999999999999E-3</v>
      </c>
      <c r="AD35" s="94">
        <v>9.4000000000000004E-3</v>
      </c>
      <c r="AE35" s="94">
        <v>8.9999999999999993E-3</v>
      </c>
      <c r="AF35" s="94">
        <v>5.3E-3</v>
      </c>
      <c r="AG35" s="94">
        <v>4.3799999999999999E-2</v>
      </c>
      <c r="AH35" s="94">
        <v>3.2300000000000002E-2</v>
      </c>
      <c r="AI35" s="94">
        <v>1.0677000000000001</v>
      </c>
      <c r="AJ35" s="94">
        <v>2.5899999999999999E-2</v>
      </c>
      <c r="AK35" s="94">
        <v>4.7999999999999996E-3</v>
      </c>
      <c r="AL35" s="94">
        <v>1.7999999999999999E-2</v>
      </c>
      <c r="AM35" s="94">
        <v>1.04E-2</v>
      </c>
      <c r="AN35" s="94">
        <v>9.1000000000000004E-3</v>
      </c>
      <c r="AO35" s="94">
        <v>4.3E-3</v>
      </c>
      <c r="AP35" s="94">
        <v>1.4999999999999999E-2</v>
      </c>
      <c r="AQ35" s="94">
        <v>0</v>
      </c>
    </row>
    <row r="36" spans="1:43" x14ac:dyDescent="0.3">
      <c r="A36" t="s">
        <v>25</v>
      </c>
      <c r="B36" s="94">
        <v>2.9000000000000001E-2</v>
      </c>
      <c r="C36" s="94">
        <v>4.3393659999999999E-3</v>
      </c>
      <c r="D36" s="94">
        <v>7.8705500000000005E-4</v>
      </c>
      <c r="E36" s="94">
        <v>6.2300000000000001E-2</v>
      </c>
      <c r="F36" s="94">
        <v>4.3799999999999999E-2</v>
      </c>
      <c r="G36" s="94">
        <v>3.6799999999999999E-2</v>
      </c>
      <c r="H36" s="94">
        <v>3.3599999999999998E-2</v>
      </c>
      <c r="I36" s="94">
        <v>4.5400000000000003E-2</v>
      </c>
      <c r="J36" s="94">
        <v>3.8399999999999997E-2</v>
      </c>
      <c r="K36" s="94">
        <v>1.6899999999999998E-2</v>
      </c>
      <c r="L36" s="174">
        <v>2.6800000000000001E-2</v>
      </c>
      <c r="M36" s="174">
        <v>3.4700000000000002E-2</v>
      </c>
      <c r="N36" s="94">
        <v>3.7999999999999999E-2</v>
      </c>
      <c r="O36" s="94">
        <v>7.7294820000000002E-3</v>
      </c>
      <c r="P36" s="94">
        <v>1.012207E-2</v>
      </c>
      <c r="Q36" s="94">
        <v>1.5364539E-2</v>
      </c>
      <c r="R36" s="94">
        <v>1.5286289999999999E-2</v>
      </c>
      <c r="S36" s="94">
        <v>3.5499999999999997E-2</v>
      </c>
      <c r="T36" s="94">
        <v>1.9900000000000001E-2</v>
      </c>
      <c r="U36" s="94">
        <v>3.1300000000000001E-2</v>
      </c>
      <c r="V36" s="94">
        <v>3.5799999999999998E-2</v>
      </c>
      <c r="W36" s="94">
        <v>3.3599999999999998E-2</v>
      </c>
      <c r="X36" s="94">
        <v>3.7199999999999997E-2</v>
      </c>
      <c r="Y36" s="94">
        <v>3.04E-2</v>
      </c>
      <c r="Z36" s="94">
        <v>4.4819650000000001E-3</v>
      </c>
      <c r="AA36" s="94">
        <v>2.0135420000000001E-3</v>
      </c>
      <c r="AB36" s="94">
        <v>4.1700000000000001E-2</v>
      </c>
      <c r="AC36" s="94">
        <v>4.1399999999999999E-2</v>
      </c>
      <c r="AD36" s="94">
        <v>5.1700000000000003E-2</v>
      </c>
      <c r="AE36" s="94">
        <v>0.05</v>
      </c>
      <c r="AF36" s="94">
        <v>4.6600000000000003E-2</v>
      </c>
      <c r="AG36" s="94">
        <v>3.0099999999999998E-2</v>
      </c>
      <c r="AH36" s="94">
        <v>3.6600000000000001E-2</v>
      </c>
      <c r="AI36" s="94">
        <v>1.7600000000000001E-2</v>
      </c>
      <c r="AJ36" s="94">
        <v>1.1696</v>
      </c>
      <c r="AK36" s="94">
        <v>0.1474</v>
      </c>
      <c r="AL36" s="94">
        <v>4.8000000000000001E-2</v>
      </c>
      <c r="AM36" s="94">
        <v>4.3200000000000002E-2</v>
      </c>
      <c r="AN36" s="94">
        <v>2.58E-2</v>
      </c>
      <c r="AO36" s="94">
        <v>4.1000000000000002E-2</v>
      </c>
      <c r="AP36" s="94">
        <v>5.1999999999999998E-2</v>
      </c>
      <c r="AQ36" s="94">
        <v>0</v>
      </c>
    </row>
    <row r="37" spans="1:43" x14ac:dyDescent="0.3">
      <c r="A37" t="s">
        <v>26</v>
      </c>
      <c r="B37" s="94">
        <v>4.0000000000000001E-3</v>
      </c>
      <c r="C37" s="94">
        <v>2.742675E-3</v>
      </c>
      <c r="D37" s="94">
        <v>5.4896299999999997E-4</v>
      </c>
      <c r="E37" s="94">
        <v>9.4000000000000004E-3</v>
      </c>
      <c r="F37" s="94">
        <v>9.7000000000000003E-3</v>
      </c>
      <c r="G37" s="94">
        <v>1.4200000000000001E-2</v>
      </c>
      <c r="H37" s="94">
        <v>1.3899999999999999E-2</v>
      </c>
      <c r="I37" s="94">
        <v>1.3100000000000001E-2</v>
      </c>
      <c r="J37" s="94">
        <v>1.23E-2</v>
      </c>
      <c r="K37" s="94">
        <v>7.1999999999999998E-3</v>
      </c>
      <c r="L37" s="174">
        <v>9.9000000000000008E-3</v>
      </c>
      <c r="M37" s="174">
        <v>1.3599999999999999E-2</v>
      </c>
      <c r="N37" s="94">
        <v>8.0000000000000002E-3</v>
      </c>
      <c r="O37" s="94">
        <v>5.558683E-3</v>
      </c>
      <c r="P37" s="94">
        <v>4.9367889999999996E-3</v>
      </c>
      <c r="Q37" s="94">
        <v>4.0702730000000001E-3</v>
      </c>
      <c r="R37" s="94">
        <v>3.795433E-3</v>
      </c>
      <c r="S37" s="94">
        <v>9.5999999999999992E-3</v>
      </c>
      <c r="T37" s="94">
        <v>6.7000000000000002E-3</v>
      </c>
      <c r="U37" s="94">
        <v>1.01E-2</v>
      </c>
      <c r="V37" s="94">
        <v>8.6E-3</v>
      </c>
      <c r="W37" s="94">
        <v>1.0500000000000001E-2</v>
      </c>
      <c r="X37" s="94">
        <v>9.1999999999999998E-3</v>
      </c>
      <c r="Y37" s="94">
        <v>1.2699999999999999E-2</v>
      </c>
      <c r="Z37" s="94">
        <v>5.7257330000000002E-3</v>
      </c>
      <c r="AA37" s="94">
        <v>4.1170900000000001E-4</v>
      </c>
      <c r="AB37" s="94">
        <v>1.1900000000000001E-2</v>
      </c>
      <c r="AC37" s="94">
        <v>0.01</v>
      </c>
      <c r="AD37" s="94">
        <v>3.95E-2</v>
      </c>
      <c r="AE37" s="94">
        <v>0.01</v>
      </c>
      <c r="AF37" s="94">
        <v>0.05</v>
      </c>
      <c r="AG37" s="94">
        <v>1.44E-2</v>
      </c>
      <c r="AH37" s="94">
        <v>1.7000000000000001E-2</v>
      </c>
      <c r="AI37" s="94">
        <v>1.23E-2</v>
      </c>
      <c r="AJ37" s="94">
        <v>2.98E-2</v>
      </c>
      <c r="AK37" s="94">
        <v>1.0198</v>
      </c>
      <c r="AL37" s="94">
        <v>1.4E-2</v>
      </c>
      <c r="AM37" s="94">
        <v>1.0699999999999999E-2</v>
      </c>
      <c r="AN37" s="94">
        <v>1.7100000000000001E-2</v>
      </c>
      <c r="AO37" s="94">
        <v>2.1600000000000001E-2</v>
      </c>
      <c r="AP37" s="94">
        <v>1.9E-2</v>
      </c>
      <c r="AQ37" s="94">
        <v>0</v>
      </c>
    </row>
    <row r="38" spans="1:43" x14ac:dyDescent="0.3">
      <c r="A38" t="s">
        <v>27</v>
      </c>
      <c r="B38" s="94">
        <v>2.5000000000000001E-2</v>
      </c>
      <c r="C38" s="94">
        <v>9.8732249999999994E-3</v>
      </c>
      <c r="D38" s="94">
        <v>9.28626E-4</v>
      </c>
      <c r="E38" s="94">
        <v>3.7999999999999999E-2</v>
      </c>
      <c r="F38" s="94">
        <v>1.2E-2</v>
      </c>
      <c r="G38" s="94">
        <v>0.05</v>
      </c>
      <c r="H38" s="94">
        <v>0.04</v>
      </c>
      <c r="I38" s="94">
        <v>0.06</v>
      </c>
      <c r="J38" s="94">
        <v>5.7000000000000002E-2</v>
      </c>
      <c r="K38" s="94">
        <v>2.5000000000000001E-2</v>
      </c>
      <c r="L38" s="174">
        <v>1.5158599999999999E-5</v>
      </c>
      <c r="M38" s="174">
        <v>8.4622699999999999E-6</v>
      </c>
      <c r="N38" s="94">
        <v>5.1999999999999998E-2</v>
      </c>
      <c r="O38" s="94">
        <v>3.0387484999999999E-2</v>
      </c>
      <c r="P38" s="94">
        <v>6.9006800000000002E-3</v>
      </c>
      <c r="Q38" s="94">
        <v>1.8266546000000002E-2</v>
      </c>
      <c r="R38" s="94">
        <v>1.3430414E-2</v>
      </c>
      <c r="S38" s="94">
        <v>4.5999999999999999E-2</v>
      </c>
      <c r="T38" s="94">
        <v>4.5999999999999999E-2</v>
      </c>
      <c r="U38" s="94">
        <v>0.05</v>
      </c>
      <c r="V38" s="94">
        <v>4.9000000000000002E-2</v>
      </c>
      <c r="W38" s="94">
        <v>4.3999999999999997E-2</v>
      </c>
      <c r="X38" s="94">
        <v>5.5E-2</v>
      </c>
      <c r="Y38" s="94">
        <v>6.5000000000000002E-2</v>
      </c>
      <c r="Z38" s="94">
        <v>2.4577628000000001E-2</v>
      </c>
      <c r="AA38" s="94">
        <v>1.9818000000000001E-3</v>
      </c>
      <c r="AB38" s="94">
        <v>9.547303E-3</v>
      </c>
      <c r="AC38" s="94">
        <v>6.4000000000000001E-2</v>
      </c>
      <c r="AD38" s="94">
        <v>8.5000000000000006E-2</v>
      </c>
      <c r="AE38" s="94">
        <v>6.8000000000000005E-2</v>
      </c>
      <c r="AF38" s="94">
        <v>5.3999999999999999E-2</v>
      </c>
      <c r="AG38" s="94">
        <v>0.10199999999999999</v>
      </c>
      <c r="AH38" s="94">
        <v>8.6999999999999994E-2</v>
      </c>
      <c r="AI38" s="94">
        <v>9.9000000000000005E-2</v>
      </c>
      <c r="AJ38" s="94">
        <v>8.6999999999999994E-2</v>
      </c>
      <c r="AK38" s="94">
        <v>0.03</v>
      </c>
      <c r="AL38" s="94">
        <v>1.1299999999999999</v>
      </c>
      <c r="AM38" s="94">
        <v>4.7E-2</v>
      </c>
      <c r="AN38" s="94">
        <v>4.5999999999999999E-2</v>
      </c>
      <c r="AO38" s="94">
        <v>5.3999999999999999E-2</v>
      </c>
      <c r="AP38" s="94">
        <v>8.3000000000000004E-2</v>
      </c>
      <c r="AQ38" s="94">
        <v>0</v>
      </c>
    </row>
    <row r="39" spans="1:43" x14ac:dyDescent="0.3">
      <c r="A39" t="s">
        <v>28</v>
      </c>
      <c r="B39" s="94">
        <v>2E-3</v>
      </c>
      <c r="C39" s="94">
        <v>1.0833000000000001E-6</v>
      </c>
      <c r="D39" s="94">
        <v>6.3068199999999998E-7</v>
      </c>
      <c r="E39" s="94">
        <v>8.0000000000000004E-4</v>
      </c>
      <c r="F39" s="94">
        <v>1.1999999999999999E-3</v>
      </c>
      <c r="G39" s="94">
        <v>1.8E-3</v>
      </c>
      <c r="H39" s="94">
        <v>1.1999999999999999E-3</v>
      </c>
      <c r="I39" s="94">
        <v>1E-3</v>
      </c>
      <c r="J39" s="94">
        <v>1.5E-3</v>
      </c>
      <c r="K39" s="94">
        <v>8.0000000000000004E-4</v>
      </c>
      <c r="L39" s="174">
        <v>8.9999999999999998E-4</v>
      </c>
      <c r="M39" s="174">
        <v>3.3E-3</v>
      </c>
      <c r="N39" s="94">
        <v>3.0000000000000001E-3</v>
      </c>
      <c r="O39" s="94">
        <v>2.1808E-7</v>
      </c>
      <c r="P39" s="94">
        <v>1.38495E-7</v>
      </c>
      <c r="Q39" s="94">
        <v>2.1336600000000001E-7</v>
      </c>
      <c r="R39" s="94">
        <v>2.5981899999999998E-7</v>
      </c>
      <c r="S39" s="94">
        <v>8.0000000000000004E-4</v>
      </c>
      <c r="T39" s="94">
        <v>5.9999999999999995E-4</v>
      </c>
      <c r="U39" s="94">
        <v>1E-3</v>
      </c>
      <c r="V39" s="94">
        <v>8.0000000000000004E-4</v>
      </c>
      <c r="W39" s="94">
        <v>6.9999999999999999E-4</v>
      </c>
      <c r="X39" s="94">
        <v>8.0000000000000004E-4</v>
      </c>
      <c r="Y39" s="94">
        <v>2.3999999999999998E-3</v>
      </c>
      <c r="Z39" s="94">
        <v>1.92633E-7</v>
      </c>
      <c r="AA39" s="94">
        <v>1.4173099999999999E-7</v>
      </c>
      <c r="AB39" s="94">
        <v>1.5E-3</v>
      </c>
      <c r="AC39" s="94">
        <v>6.9999999999999999E-4</v>
      </c>
      <c r="AD39" s="94">
        <v>1.2999999999999999E-3</v>
      </c>
      <c r="AE39" s="94">
        <v>6.0000000000000001E-3</v>
      </c>
      <c r="AF39" s="94">
        <v>1.5E-3</v>
      </c>
      <c r="AG39" s="94">
        <v>1.2999999999999999E-3</v>
      </c>
      <c r="AH39" s="94">
        <v>1.4E-3</v>
      </c>
      <c r="AI39" s="94">
        <v>6.9999999999999999E-4</v>
      </c>
      <c r="AJ39" s="94">
        <v>2E-3</v>
      </c>
      <c r="AK39" s="94">
        <v>5.0000000000000001E-4</v>
      </c>
      <c r="AL39" s="94">
        <v>5.0000000000000001E-3</v>
      </c>
      <c r="AM39" s="94">
        <v>1.0097</v>
      </c>
      <c r="AN39" s="94">
        <v>5.9999999999999995E-4</v>
      </c>
      <c r="AO39" s="94">
        <v>8.9999999999999998E-4</v>
      </c>
      <c r="AP39" s="94">
        <v>8.9999999999999993E-3</v>
      </c>
      <c r="AQ39" s="94">
        <v>0</v>
      </c>
    </row>
    <row r="40" spans="1:43" x14ac:dyDescent="0.3">
      <c r="A40" t="s">
        <v>29</v>
      </c>
      <c r="B40" s="94">
        <v>1E-3</v>
      </c>
      <c r="C40" s="94">
        <v>2.3837199999999999E-5</v>
      </c>
      <c r="D40" s="94">
        <v>9.3865299999999998E-7</v>
      </c>
      <c r="E40" s="94">
        <v>2.2000000000000001E-3</v>
      </c>
      <c r="F40" s="94">
        <v>1.5E-3</v>
      </c>
      <c r="G40" s="94">
        <v>2.2000000000000001E-3</v>
      </c>
      <c r="H40" s="94">
        <v>2.0999999999999999E-3</v>
      </c>
      <c r="I40" s="94">
        <v>2.3999999999999998E-3</v>
      </c>
      <c r="J40" s="94">
        <v>2.2000000000000001E-3</v>
      </c>
      <c r="K40" s="94">
        <v>1.2999999999999999E-3</v>
      </c>
      <c r="L40" s="174">
        <v>1.9E-3</v>
      </c>
      <c r="M40" s="174">
        <v>2.0999999999999999E-3</v>
      </c>
      <c r="N40" s="94">
        <v>2E-3</v>
      </c>
      <c r="O40" s="94">
        <v>1.7161800000000001E-4</v>
      </c>
      <c r="P40" s="94">
        <v>1.33049E-5</v>
      </c>
      <c r="Q40" s="94">
        <v>2.5296299999999998E-4</v>
      </c>
      <c r="R40" s="94">
        <v>1.3966599999999999E-4</v>
      </c>
      <c r="S40" s="94">
        <v>2.3E-3</v>
      </c>
      <c r="T40" s="94">
        <v>1.1999999999999999E-3</v>
      </c>
      <c r="U40" s="94">
        <v>2E-3</v>
      </c>
      <c r="V40" s="94">
        <v>2E-3</v>
      </c>
      <c r="W40" s="94">
        <v>1.9E-3</v>
      </c>
      <c r="X40" s="94">
        <v>1.9E-3</v>
      </c>
      <c r="Y40" s="94">
        <v>2.3999999999999998E-3</v>
      </c>
      <c r="Z40" s="94">
        <v>8.2531E-5</v>
      </c>
      <c r="AA40" s="94">
        <v>4.1337799999999996E-6</v>
      </c>
      <c r="AB40" s="94">
        <v>1.9E-3</v>
      </c>
      <c r="AC40" s="94">
        <v>1.6999999999999999E-3</v>
      </c>
      <c r="AD40" s="94">
        <v>4.7000000000000002E-3</v>
      </c>
      <c r="AE40" s="94">
        <v>3.0000000000000001E-3</v>
      </c>
      <c r="AF40" s="94">
        <v>2.5999999999999999E-3</v>
      </c>
      <c r="AG40" s="94">
        <v>2.3E-3</v>
      </c>
      <c r="AH40" s="94">
        <v>2.8E-3</v>
      </c>
      <c r="AI40" s="94">
        <v>1.4E-3</v>
      </c>
      <c r="AJ40" s="94">
        <v>3.2000000000000002E-3</v>
      </c>
      <c r="AK40" s="94">
        <v>1.1000000000000001E-3</v>
      </c>
      <c r="AL40" s="94">
        <v>6.0000000000000001E-3</v>
      </c>
      <c r="AM40" s="94">
        <v>1.1999999999999999E-3</v>
      </c>
      <c r="AN40" s="94">
        <v>1.0033000000000001</v>
      </c>
      <c r="AO40" s="94">
        <v>2.3999999999999998E-3</v>
      </c>
      <c r="AP40" s="94">
        <v>6.0000000000000001E-3</v>
      </c>
      <c r="AQ40" s="94">
        <v>0</v>
      </c>
    </row>
    <row r="41" spans="1:43" x14ac:dyDescent="0.3">
      <c r="A41" t="s">
        <v>30</v>
      </c>
      <c r="B41" s="94">
        <v>0.01</v>
      </c>
      <c r="C41" s="94">
        <v>3.2851199999999998E-6</v>
      </c>
      <c r="D41" s="94">
        <v>6.5476800000000003E-7</v>
      </c>
      <c r="E41" s="94">
        <v>4.8999999999999998E-3</v>
      </c>
      <c r="F41" s="94">
        <v>1.9E-3</v>
      </c>
      <c r="G41" s="94">
        <v>3.5999999999999999E-3</v>
      </c>
      <c r="H41" s="94">
        <v>3.0000000000000001E-3</v>
      </c>
      <c r="I41" s="94">
        <v>5.0000000000000001E-3</v>
      </c>
      <c r="J41" s="94">
        <v>3.3999999999999998E-3</v>
      </c>
      <c r="K41" s="94">
        <v>1.8E-3</v>
      </c>
      <c r="L41" s="174">
        <v>2.5000000000000001E-3</v>
      </c>
      <c r="M41" s="174">
        <v>3.5000000000000001E-3</v>
      </c>
      <c r="N41" s="94">
        <v>1.4999999999999999E-2</v>
      </c>
      <c r="O41" s="94">
        <v>3.8141399999999999E-6</v>
      </c>
      <c r="P41" s="94">
        <v>4.5154699999999998E-6</v>
      </c>
      <c r="Q41" s="94">
        <v>5.8331100000000001E-5</v>
      </c>
      <c r="R41" s="94">
        <v>2.7441100000000001E-4</v>
      </c>
      <c r="S41" s="94">
        <v>3.5000000000000001E-3</v>
      </c>
      <c r="T41" s="94">
        <v>1.6000000000000001E-3</v>
      </c>
      <c r="U41" s="94">
        <v>2.8999999999999998E-3</v>
      </c>
      <c r="V41" s="94">
        <v>3.2000000000000002E-3</v>
      </c>
      <c r="W41" s="94">
        <v>3.3E-3</v>
      </c>
      <c r="X41" s="94">
        <v>2.8999999999999998E-3</v>
      </c>
      <c r="Y41" s="94">
        <v>3.3999999999999998E-3</v>
      </c>
      <c r="Z41" s="94">
        <v>6.9360199999999999E-6</v>
      </c>
      <c r="AA41" s="94">
        <v>3.04538E-5</v>
      </c>
      <c r="AB41" s="94">
        <v>4.4999999999999997E-3</v>
      </c>
      <c r="AC41" s="94">
        <v>3.5000000000000001E-3</v>
      </c>
      <c r="AD41" s="94">
        <v>5.7999999999999996E-3</v>
      </c>
      <c r="AE41" s="94">
        <v>2.4E-2</v>
      </c>
      <c r="AF41" s="94">
        <v>5.7000000000000002E-3</v>
      </c>
      <c r="AG41" s="94">
        <v>3.5999999999999999E-3</v>
      </c>
      <c r="AH41" s="94">
        <v>3.2000000000000002E-3</v>
      </c>
      <c r="AI41" s="94">
        <v>2.3E-3</v>
      </c>
      <c r="AJ41" s="94">
        <v>4.1000000000000003E-3</v>
      </c>
      <c r="AK41" s="94">
        <v>1.5E-3</v>
      </c>
      <c r="AL41" s="94">
        <v>3.1E-2</v>
      </c>
      <c r="AM41" s="94">
        <v>1.6000000000000001E-3</v>
      </c>
      <c r="AN41" s="94">
        <v>3.7000000000000002E-3</v>
      </c>
      <c r="AO41" s="94">
        <v>1.0063</v>
      </c>
      <c r="AP41" s="94">
        <v>5.7000000000000002E-2</v>
      </c>
      <c r="AQ41" s="94">
        <v>0</v>
      </c>
    </row>
    <row r="42" spans="1:43" x14ac:dyDescent="0.3">
      <c r="A42" t="s">
        <v>31</v>
      </c>
      <c r="B42" s="94">
        <v>3.0000000000000001E-3</v>
      </c>
      <c r="C42" s="94">
        <v>1.1481833E-2</v>
      </c>
      <c r="D42" s="94">
        <v>4.1805599999999998E-4</v>
      </c>
      <c r="E42" s="94">
        <v>7.0000000000000001E-3</v>
      </c>
      <c r="F42" s="94">
        <v>1E-3</v>
      </c>
      <c r="G42" s="94">
        <v>5.0000000000000001E-3</v>
      </c>
      <c r="H42" s="94">
        <v>4.0000000000000001E-3</v>
      </c>
      <c r="I42" s="94">
        <v>7.0000000000000001E-3</v>
      </c>
      <c r="J42" s="94">
        <v>6.0000000000000001E-3</v>
      </c>
      <c r="K42" s="94">
        <v>2E-3</v>
      </c>
      <c r="L42" s="174">
        <v>0</v>
      </c>
      <c r="M42" s="174">
        <v>0</v>
      </c>
      <c r="N42" s="94">
        <v>4.0000000000000001E-3</v>
      </c>
      <c r="O42" s="94">
        <v>1.13974E-2</v>
      </c>
      <c r="P42" s="94">
        <v>6.8537570000000003E-3</v>
      </c>
      <c r="Q42" s="94">
        <v>1.1402572999999999E-2</v>
      </c>
      <c r="R42" s="94">
        <v>1.3844034E-2</v>
      </c>
      <c r="S42" s="94">
        <v>4.0000000000000001E-3</v>
      </c>
      <c r="T42" s="94">
        <v>3.0000000000000001E-3</v>
      </c>
      <c r="U42" s="94">
        <v>4.0000000000000001E-3</v>
      </c>
      <c r="V42" s="94">
        <v>4.0000000000000001E-3</v>
      </c>
      <c r="W42" s="94">
        <v>4.0000000000000001E-3</v>
      </c>
      <c r="X42" s="94">
        <v>6.0000000000000001E-3</v>
      </c>
      <c r="Y42" s="94">
        <v>6.0000000000000001E-3</v>
      </c>
      <c r="Z42" s="94">
        <v>7.2180780000000002E-3</v>
      </c>
      <c r="AA42" s="94">
        <v>3.245497E-3</v>
      </c>
      <c r="AB42" s="94">
        <v>1.5359385E-2</v>
      </c>
      <c r="AC42" s="94">
        <v>6.0000000000000001E-3</v>
      </c>
      <c r="AD42" s="94">
        <v>8.0000000000000002E-3</v>
      </c>
      <c r="AE42" s="94">
        <v>7.0000000000000001E-3</v>
      </c>
      <c r="AF42" s="94">
        <v>8.9999999999999993E-3</v>
      </c>
      <c r="AG42" s="94">
        <v>2.9000000000000001E-2</v>
      </c>
      <c r="AH42" s="94">
        <v>0.01</v>
      </c>
      <c r="AI42" s="94">
        <v>1.2E-2</v>
      </c>
      <c r="AJ42" s="94">
        <v>8.0000000000000002E-3</v>
      </c>
      <c r="AK42" s="94">
        <v>2E-3</v>
      </c>
      <c r="AL42" s="94">
        <v>0.01</v>
      </c>
      <c r="AM42" s="94">
        <v>6.0000000000000001E-3</v>
      </c>
      <c r="AN42" s="94">
        <v>8.0000000000000002E-3</v>
      </c>
      <c r="AO42" s="94">
        <v>1.4999999999999999E-2</v>
      </c>
      <c r="AP42" s="94">
        <v>1.0549999999999999</v>
      </c>
      <c r="AQ42" s="94">
        <v>0</v>
      </c>
    </row>
    <row r="43" spans="1:43" x14ac:dyDescent="0.3">
      <c r="A43" t="s">
        <v>32</v>
      </c>
      <c r="B43" s="94">
        <v>0</v>
      </c>
      <c r="C43" s="94">
        <v>7.35628E-5</v>
      </c>
      <c r="D43" s="94">
        <v>3.7737500000000001E-6</v>
      </c>
      <c r="E43" s="94">
        <v>0</v>
      </c>
      <c r="F43" s="94">
        <v>0</v>
      </c>
      <c r="G43" s="94">
        <v>0</v>
      </c>
      <c r="H43" s="94">
        <v>0</v>
      </c>
      <c r="I43" s="94">
        <v>0</v>
      </c>
      <c r="J43" s="94">
        <v>0</v>
      </c>
      <c r="K43" s="94">
        <v>0</v>
      </c>
      <c r="L43" s="174">
        <v>0</v>
      </c>
      <c r="M43" s="174">
        <v>0</v>
      </c>
      <c r="N43" s="94">
        <v>0</v>
      </c>
      <c r="O43" s="94">
        <v>1.55046E-8</v>
      </c>
      <c r="P43" s="94">
        <v>1.564E-8</v>
      </c>
      <c r="Q43" s="94">
        <v>1.88764E-6</v>
      </c>
      <c r="R43" s="94">
        <v>2.5829900000000002E-8</v>
      </c>
      <c r="S43" s="94">
        <v>0</v>
      </c>
      <c r="T43" s="94">
        <v>0</v>
      </c>
      <c r="U43" s="94">
        <v>0</v>
      </c>
      <c r="V43" s="94">
        <v>0</v>
      </c>
      <c r="W43" s="94">
        <v>0</v>
      </c>
      <c r="X43" s="94">
        <v>0</v>
      </c>
      <c r="Y43" s="94">
        <v>0</v>
      </c>
      <c r="Z43" s="94">
        <v>1.43935E-7</v>
      </c>
      <c r="AA43" s="94">
        <v>6.9165600000000004E-10</v>
      </c>
      <c r="AB43" s="94">
        <v>0</v>
      </c>
      <c r="AC43" s="94">
        <v>0</v>
      </c>
      <c r="AD43" s="94">
        <v>0</v>
      </c>
      <c r="AE43" s="94">
        <v>0</v>
      </c>
      <c r="AF43" s="94">
        <v>0</v>
      </c>
      <c r="AG43" s="94">
        <v>0</v>
      </c>
      <c r="AH43" s="94">
        <v>0</v>
      </c>
      <c r="AI43" s="94">
        <v>0</v>
      </c>
      <c r="AJ43" s="94">
        <v>0</v>
      </c>
      <c r="AK43" s="94">
        <v>0</v>
      </c>
      <c r="AL43" s="94">
        <v>0</v>
      </c>
      <c r="AM43" s="94">
        <v>0</v>
      </c>
      <c r="AN43" s="94">
        <v>0</v>
      </c>
      <c r="AO43" s="94">
        <v>0</v>
      </c>
      <c r="AP43" s="94">
        <v>0</v>
      </c>
      <c r="AQ43" s="94">
        <v>1</v>
      </c>
    </row>
  </sheetData>
  <phoneticPr fontId="4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95F2-5EEA-4B35-822E-036C9B69C3E5}">
  <sheetPr>
    <tabColor theme="9" tint="0.59999389629810485"/>
  </sheetPr>
  <dimension ref="A1:AQ43"/>
  <sheetViews>
    <sheetView workbookViewId="0"/>
  </sheetViews>
  <sheetFormatPr defaultRowHeight="16.5" x14ac:dyDescent="0.3"/>
  <sheetData>
    <row r="1" spans="1:43" x14ac:dyDescent="0.3">
      <c r="A1">
        <f>DLIM!A1</f>
        <v>0</v>
      </c>
      <c r="B1" t="str">
        <f>DLIM!B1</f>
        <v>ISIC 01T03</v>
      </c>
      <c r="C1" t="str">
        <f>DLIM!C1</f>
        <v>ISIC 05</v>
      </c>
      <c r="D1" t="str">
        <f>DLIM!D1</f>
        <v>ISIC 06</v>
      </c>
      <c r="E1" t="str">
        <f>DLIM!E1</f>
        <v>ISIC 07T08</v>
      </c>
      <c r="F1" t="str">
        <f>DLIM!F1</f>
        <v>ISIC 09</v>
      </c>
      <c r="G1" t="str">
        <f>DLIM!G1</f>
        <v>ISIC 10T12</v>
      </c>
      <c r="H1" t="str">
        <f>DLIM!H1</f>
        <v>ISIC 13T15</v>
      </c>
      <c r="I1" t="str">
        <f>DLIM!I1</f>
        <v>ISIC 16</v>
      </c>
      <c r="J1" t="str">
        <f>DLIM!J1</f>
        <v>ISIC 17T18</v>
      </c>
      <c r="K1" t="str">
        <f>DLIM!K1</f>
        <v>ISIC 19</v>
      </c>
      <c r="L1" t="str">
        <f>DLIM!L1</f>
        <v>ISIC 20</v>
      </c>
      <c r="M1" t="str">
        <f>DLIM!M1</f>
        <v>ISIC 21</v>
      </c>
      <c r="N1" t="str">
        <f>DLIM!N1</f>
        <v>ISIC 22</v>
      </c>
      <c r="O1" t="str">
        <f>DLIM!O1</f>
        <v>ISIC 231</v>
      </c>
      <c r="P1" t="str">
        <f>DLIM!P1</f>
        <v>ISIC 239</v>
      </c>
      <c r="Q1" t="str">
        <f>DLIM!Q1</f>
        <v>ISIC 241</v>
      </c>
      <c r="R1" t="str">
        <f>DLIM!R1</f>
        <v>ISIC 242</v>
      </c>
      <c r="S1" t="str">
        <f>DLIM!S1</f>
        <v>ISIC 25</v>
      </c>
      <c r="T1" t="str">
        <f>DLIM!T1</f>
        <v>ISIC 26</v>
      </c>
      <c r="U1" t="str">
        <f>DLIM!U1</f>
        <v>ISIC 27</v>
      </c>
      <c r="V1" t="str">
        <f>DLIM!V1</f>
        <v>ISIC 28</v>
      </c>
      <c r="W1" t="str">
        <f>DLIM!W1</f>
        <v>ISIC 29</v>
      </c>
      <c r="X1" t="str">
        <f>DLIM!X1</f>
        <v>ISIC 30</v>
      </c>
      <c r="Y1" t="str">
        <f>DLIM!Y1</f>
        <v>ISIC 31T33</v>
      </c>
      <c r="Z1" t="str">
        <f>DLIM!Z1</f>
        <v>ISIC 351</v>
      </c>
      <c r="AA1" t="str">
        <f>DLIM!AA1</f>
        <v>ISIC 352T353</v>
      </c>
      <c r="AB1" t="str">
        <f>DLIM!AB1</f>
        <v>ISIC 36T39</v>
      </c>
      <c r="AC1" t="str">
        <f>DLIM!AC1</f>
        <v>ISIC 41T43</v>
      </c>
      <c r="AD1" t="str">
        <f>DLIM!AD1</f>
        <v>ISIC 45T47</v>
      </c>
      <c r="AE1" t="str">
        <f>DLIM!AE1</f>
        <v>ISIC 49T53</v>
      </c>
      <c r="AF1" t="str">
        <f>DLIM!AF1</f>
        <v>ISIC 55T56</v>
      </c>
      <c r="AG1" t="str">
        <f>DLIM!AG1</f>
        <v>ISIC 58T60</v>
      </c>
      <c r="AH1" t="str">
        <f>DLIM!AH1</f>
        <v>ISIC 61</v>
      </c>
      <c r="AI1" t="str">
        <f>DLIM!AI1</f>
        <v>ISIC 62T63</v>
      </c>
      <c r="AJ1" t="str">
        <f>DLIM!AJ1</f>
        <v>ISIC 64T66</v>
      </c>
      <c r="AK1" t="str">
        <f>DLIM!AK1</f>
        <v>ISIC 68</v>
      </c>
      <c r="AL1" t="str">
        <f>DLIM!AL1</f>
        <v>ISIC 69T82</v>
      </c>
      <c r="AM1" t="str">
        <f>DLIM!AM1</f>
        <v>ISIC 84</v>
      </c>
      <c r="AN1" t="str">
        <f>DLIM!AN1</f>
        <v>ISIC 85</v>
      </c>
      <c r="AO1" t="str">
        <f>DLIM!AO1</f>
        <v>ISIC 86T88</v>
      </c>
      <c r="AP1" t="str">
        <f>DLIM!AP1</f>
        <v>ISIC 90T96</v>
      </c>
      <c r="AQ1" t="str">
        <f>DLIM!AQ1</f>
        <v>ISIC 97T98</v>
      </c>
    </row>
    <row r="2" spans="1:43" x14ac:dyDescent="0.3">
      <c r="A2" t="str">
        <f>DLIM!A2</f>
        <v>ISIC 01T03</v>
      </c>
      <c r="B2">
        <f>DLIM!B2</f>
        <v>1.127</v>
      </c>
      <c r="C2">
        <f>DLIM!C2</f>
        <v>2.41574E-3</v>
      </c>
      <c r="D2">
        <f>DLIM!D2</f>
        <v>1.42797E-3</v>
      </c>
      <c r="E2">
        <f>DLIM!E2</f>
        <v>5.0000000000000001E-3</v>
      </c>
      <c r="F2">
        <f>DLIM!F2</f>
        <v>1E-3</v>
      </c>
      <c r="G2">
        <f>DLIM!G2</f>
        <v>0.34499999999999997</v>
      </c>
      <c r="H2">
        <f>DLIM!H2</f>
        <v>3.7999999999999999E-2</v>
      </c>
      <c r="I2">
        <f>DLIM!I2</f>
        <v>0.14599999999999999</v>
      </c>
      <c r="J2">
        <f>DLIM!J2</f>
        <v>3.3000000000000002E-2</v>
      </c>
      <c r="K2">
        <f>DLIM!K2</f>
        <v>4.0000000000000001E-3</v>
      </c>
      <c r="L2">
        <f>DLIM!L2</f>
        <v>3.4999229999999998E-3</v>
      </c>
      <c r="M2">
        <f>DLIM!M2</f>
        <v>3.8714420000000001E-3</v>
      </c>
      <c r="N2">
        <f>DLIM!N2</f>
        <v>0.02</v>
      </c>
      <c r="O2">
        <f>DLIM!O2</f>
        <v>5.0263399999999996E-4</v>
      </c>
      <c r="P2">
        <f>DLIM!P2</f>
        <v>3.0228399999999999E-4</v>
      </c>
      <c r="Q2">
        <f>DLIM!Q2</f>
        <v>4.5830900000000001E-4</v>
      </c>
      <c r="R2">
        <f>DLIM!R2</f>
        <v>5.4796999999999995E-4</v>
      </c>
      <c r="S2">
        <f>DLIM!S2</f>
        <v>5.0000000000000001E-3</v>
      </c>
      <c r="T2">
        <f>DLIM!T2</f>
        <v>3.0000000000000001E-3</v>
      </c>
      <c r="U2">
        <f>DLIM!U2</f>
        <v>5.0000000000000001E-3</v>
      </c>
      <c r="V2">
        <f>DLIM!V2</f>
        <v>5.0000000000000001E-3</v>
      </c>
      <c r="W2">
        <f>DLIM!W2</f>
        <v>5.0000000000000001E-3</v>
      </c>
      <c r="X2">
        <f>DLIM!X2</f>
        <v>7.0000000000000001E-3</v>
      </c>
      <c r="Y2">
        <f>DLIM!Y2</f>
        <v>0.02</v>
      </c>
      <c r="Z2">
        <f>DLIM!Z2</f>
        <v>4.2865999999999998E-4</v>
      </c>
      <c r="AA2">
        <f>DLIM!AA2</f>
        <v>3.0657500000000001E-4</v>
      </c>
      <c r="AB2">
        <f>DLIM!AB2</f>
        <v>5.2256100000000005E-4</v>
      </c>
      <c r="AC2">
        <f>DLIM!AC2</f>
        <v>8.9999999999999993E-3</v>
      </c>
      <c r="AD2">
        <f>DLIM!AD2</f>
        <v>1.7000000000000001E-2</v>
      </c>
      <c r="AE2">
        <f>DLIM!AE2</f>
        <v>6.0000000000000001E-3</v>
      </c>
      <c r="AF2">
        <f>DLIM!AF2</f>
        <v>0.127</v>
      </c>
      <c r="AG2">
        <f>DLIM!AG2</f>
        <v>0.01</v>
      </c>
      <c r="AH2">
        <f>DLIM!AH2</f>
        <v>4.0000000000000001E-3</v>
      </c>
      <c r="AI2">
        <f>DLIM!AI2</f>
        <v>5.0000000000000001E-3</v>
      </c>
      <c r="AJ2">
        <f>DLIM!AJ2</f>
        <v>4.0000000000000001E-3</v>
      </c>
      <c r="AK2">
        <f>DLIM!AK2</f>
        <v>2E-3</v>
      </c>
      <c r="AL2">
        <f>DLIM!AL2</f>
        <v>8.0000000000000002E-3</v>
      </c>
      <c r="AM2">
        <f>DLIM!AM2</f>
        <v>0.01</v>
      </c>
      <c r="AN2">
        <f>DLIM!AN2</f>
        <v>1.0999999999999999E-2</v>
      </c>
      <c r="AO2">
        <f>DLIM!AO2</f>
        <v>1.7999999999999999E-2</v>
      </c>
      <c r="AP2">
        <f>DLIM!AP2</f>
        <v>1.7999999999999999E-2</v>
      </c>
      <c r="AQ2">
        <f>DLIM!AQ2</f>
        <v>0</v>
      </c>
    </row>
    <row r="3" spans="1:43" x14ac:dyDescent="0.3">
      <c r="A3" t="str">
        <f>DLIM!A3</f>
        <v>ISIC 05</v>
      </c>
      <c r="B3">
        <f>DLIM!B3</f>
        <v>4.3414999999999997E-5</v>
      </c>
      <c r="C3">
        <f>DLIM!C3</f>
        <v>1.000274549</v>
      </c>
      <c r="D3">
        <f>DLIM!D3</f>
        <v>3.9761699999999997E-6</v>
      </c>
      <c r="E3">
        <f>DLIM!E3</f>
        <v>1.4339699999999999E-5</v>
      </c>
      <c r="F3">
        <f>DLIM!F3</f>
        <v>0</v>
      </c>
      <c r="G3">
        <f>DLIM!G3</f>
        <v>6.0176900000000003E-5</v>
      </c>
      <c r="H3">
        <f>DLIM!H3</f>
        <v>1.3328799999999999E-4</v>
      </c>
      <c r="I3">
        <f>DLIM!I3</f>
        <v>1.29813E-4</v>
      </c>
      <c r="J3">
        <f>DLIM!J3</f>
        <v>9.2228899999999994E-5</v>
      </c>
      <c r="K3">
        <f>DLIM!K3</f>
        <v>1.06888E-4</v>
      </c>
      <c r="L3">
        <f>DLIM!L3</f>
        <v>0.161913265</v>
      </c>
      <c r="M3">
        <f>DLIM!M3</f>
        <v>1.7155755000000002E-2</v>
      </c>
      <c r="N3">
        <f>DLIM!N3</f>
        <v>1.66663E-4</v>
      </c>
      <c r="O3">
        <f>DLIM!O3</f>
        <v>9.2542500000000004E-5</v>
      </c>
      <c r="P3">
        <f>DLIM!P3</f>
        <v>9.3229100000000005E-5</v>
      </c>
      <c r="Q3">
        <f>DLIM!Q3</f>
        <v>9.5968400000000006E-3</v>
      </c>
      <c r="R3">
        <f>DLIM!R3</f>
        <v>2.0610299999999999E-4</v>
      </c>
      <c r="S3">
        <f>DLIM!S3</f>
        <v>2.4727590000000002E-3</v>
      </c>
      <c r="T3">
        <f>DLIM!T3</f>
        <v>1.9871299999999999E-4</v>
      </c>
      <c r="U3">
        <f>DLIM!U3</f>
        <v>5.2485800000000001E-4</v>
      </c>
      <c r="V3">
        <f>DLIM!V3</f>
        <v>1.5313130000000001E-3</v>
      </c>
      <c r="W3">
        <f>DLIM!W3</f>
        <v>5.6016300000000002E-4</v>
      </c>
      <c r="X3">
        <f>DLIM!X3</f>
        <v>2.9708700000000002E-4</v>
      </c>
      <c r="Y3">
        <f>DLIM!Y3</f>
        <v>5.2048899999999996E-4</v>
      </c>
      <c r="Z3">
        <f>DLIM!Z3</f>
        <v>1.879803E-3</v>
      </c>
      <c r="AA3">
        <f>DLIM!AA3</f>
        <v>3.7912600000000002E-6</v>
      </c>
      <c r="AB3">
        <f>DLIM!AB3</f>
        <v>3.2327199999999999E-4</v>
      </c>
      <c r="AC3">
        <f>DLIM!AC3</f>
        <v>9.9994600000000004E-4</v>
      </c>
      <c r="AD3">
        <f>DLIM!AD3</f>
        <v>8.6573199999999997E-12</v>
      </c>
      <c r="AE3">
        <f>DLIM!AE3</f>
        <v>1.7551199999999999E-5</v>
      </c>
      <c r="AF3">
        <f>DLIM!AF3</f>
        <v>3.3550999999999998E-5</v>
      </c>
      <c r="AG3">
        <f>DLIM!AG3</f>
        <v>0</v>
      </c>
      <c r="AH3">
        <f>DLIM!AH3</f>
        <v>1.1002600000000001E-11</v>
      </c>
      <c r="AI3">
        <f>DLIM!AI3</f>
        <v>5.7477900000000004E-6</v>
      </c>
      <c r="AJ3">
        <f>DLIM!AJ3</f>
        <v>1.2800500000000001E-5</v>
      </c>
      <c r="AK3">
        <f>DLIM!AK3</f>
        <v>3.0783500000000001E-5</v>
      </c>
      <c r="AL3">
        <f>DLIM!AL3</f>
        <v>4.1697499999999998E-5</v>
      </c>
      <c r="AM3">
        <f>DLIM!AM3</f>
        <v>1.05763E-4</v>
      </c>
      <c r="AN3">
        <f>DLIM!AN3</f>
        <v>6.5010400000000004E-5</v>
      </c>
      <c r="AO3">
        <f>DLIM!AO3</f>
        <v>6.5960300000000006E-5</v>
      </c>
      <c r="AP3">
        <f>DLIM!AP3</f>
        <v>8.93854E-5</v>
      </c>
      <c r="AQ3">
        <f>DLIM!AQ3</f>
        <v>4.4091900000000001E-4</v>
      </c>
    </row>
    <row r="4" spans="1:43" x14ac:dyDescent="0.3">
      <c r="A4" t="str">
        <f>DLIM!A4</f>
        <v>ISIC 06</v>
      </c>
      <c r="B4">
        <f>DLIM!B4</f>
        <v>6.1374800000000001E-5</v>
      </c>
      <c r="C4">
        <f>DLIM!C4</f>
        <v>3.7379499999999997E-5</v>
      </c>
      <c r="D4">
        <f>DLIM!D4</f>
        <v>1.0000000229999999</v>
      </c>
      <c r="E4">
        <f>DLIM!E4</f>
        <v>5.3673799999999999E-6</v>
      </c>
      <c r="F4">
        <f>DLIM!F4</f>
        <v>0</v>
      </c>
      <c r="G4">
        <f>DLIM!G4</f>
        <v>3.3563099999999997E-5</v>
      </c>
      <c r="H4">
        <f>DLIM!H4</f>
        <v>4.4126820000000002E-3</v>
      </c>
      <c r="I4">
        <f>DLIM!I4</f>
        <v>4.6405719999999999E-3</v>
      </c>
      <c r="J4">
        <f>DLIM!J4</f>
        <v>9.3509400000000003E-5</v>
      </c>
      <c r="K4">
        <f>DLIM!K4</f>
        <v>1.1002700000000001E-5</v>
      </c>
      <c r="L4">
        <f>DLIM!L4</f>
        <v>0.161913265</v>
      </c>
      <c r="M4">
        <f>DLIM!M4</f>
        <v>1.7155755000000002E-2</v>
      </c>
      <c r="N4">
        <f>DLIM!N4</f>
        <v>1.78889E-4</v>
      </c>
      <c r="O4">
        <f>DLIM!O4</f>
        <v>5.39668E-5</v>
      </c>
      <c r="P4">
        <f>DLIM!P4</f>
        <v>4.4172899999999999E-5</v>
      </c>
      <c r="Q4">
        <f>DLIM!Q4</f>
        <v>1.9955499999999999E-5</v>
      </c>
      <c r="R4">
        <f>DLIM!R4</f>
        <v>2.9445400000000001E-5</v>
      </c>
      <c r="S4">
        <f>DLIM!S4</f>
        <v>4.7739199999999999E-5</v>
      </c>
      <c r="T4">
        <f>DLIM!T4</f>
        <v>3.6401700000000001E-5</v>
      </c>
      <c r="U4">
        <f>DLIM!U4</f>
        <v>5.2422900000000003E-5</v>
      </c>
      <c r="V4">
        <f>DLIM!V4</f>
        <v>5.2283600000000002E-5</v>
      </c>
      <c r="W4">
        <f>DLIM!W4</f>
        <v>2.253E-4</v>
      </c>
      <c r="X4">
        <f>DLIM!X4</f>
        <v>4.5562400000000003E-5</v>
      </c>
      <c r="Y4">
        <f>DLIM!Y4</f>
        <v>4.6172119999999999E-3</v>
      </c>
      <c r="Z4">
        <f>DLIM!Z4</f>
        <v>2.6800799999999999E-5</v>
      </c>
      <c r="AA4">
        <f>DLIM!AA4</f>
        <v>1.88241E-6</v>
      </c>
      <c r="AB4">
        <f>DLIM!AB4</f>
        <v>3.4084400000000002E-5</v>
      </c>
      <c r="AC4">
        <f>DLIM!AC4</f>
        <v>1.18676E-4</v>
      </c>
      <c r="AD4">
        <f>DLIM!AD4</f>
        <v>4.2379400000000003E-11</v>
      </c>
      <c r="AE4">
        <f>DLIM!AE4</f>
        <v>8.0083700000000007E-6</v>
      </c>
      <c r="AF4">
        <f>DLIM!AF4</f>
        <v>4.0399699999999999E-5</v>
      </c>
      <c r="AG4">
        <f>DLIM!AG4</f>
        <v>0</v>
      </c>
      <c r="AH4">
        <f>DLIM!AH4</f>
        <v>4.7540800000000001E-11</v>
      </c>
      <c r="AI4">
        <f>DLIM!AI4</f>
        <v>9.2945299999999993E-6</v>
      </c>
      <c r="AJ4">
        <f>DLIM!AJ4</f>
        <v>1.34371E-5</v>
      </c>
      <c r="AK4">
        <f>DLIM!AK4</f>
        <v>1.02182E-5</v>
      </c>
      <c r="AL4">
        <f>DLIM!AL4</f>
        <v>3.0286499999999999E-5</v>
      </c>
      <c r="AM4">
        <f>DLIM!AM4</f>
        <v>4.481E-5</v>
      </c>
      <c r="AN4">
        <f>DLIM!AN4</f>
        <v>8.1740899999999995E-5</v>
      </c>
      <c r="AO4">
        <f>DLIM!AO4</f>
        <v>4.7849200000000003E-5</v>
      </c>
      <c r="AP4">
        <f>DLIM!AP4</f>
        <v>1.5415700000000001E-4</v>
      </c>
      <c r="AQ4">
        <f>DLIM!AQ4</f>
        <v>1.4356699999999999E-4</v>
      </c>
    </row>
    <row r="5" spans="1:43" x14ac:dyDescent="0.3">
      <c r="A5" t="str">
        <f>DLIM!A5</f>
        <v>ISIC 07T08</v>
      </c>
      <c r="B5">
        <f>DLIM!B5</f>
        <v>0</v>
      </c>
      <c r="C5">
        <f>DLIM!C5</f>
        <v>1.73382E-4</v>
      </c>
      <c r="D5">
        <f>DLIM!D5</f>
        <v>1.37706E-5</v>
      </c>
      <c r="E5">
        <f>DLIM!E5</f>
        <v>1.0018</v>
      </c>
      <c r="F5">
        <f>DLIM!F5</f>
        <v>6.4999999999999997E-3</v>
      </c>
      <c r="G5">
        <f>DLIM!G5</f>
        <v>8.9999999999999998E-4</v>
      </c>
      <c r="H5">
        <f>DLIM!H5</f>
        <v>8.9999999999999998E-4</v>
      </c>
      <c r="I5">
        <f>DLIM!I5</f>
        <v>8.9999999999999998E-4</v>
      </c>
      <c r="J5">
        <f>DLIM!J5</f>
        <v>1.4E-3</v>
      </c>
      <c r="K5">
        <f>DLIM!K5</f>
        <v>5.9999999999999995E-4</v>
      </c>
      <c r="L5">
        <f>DLIM!L5</f>
        <v>4.7000000000000002E-3</v>
      </c>
      <c r="M5">
        <f>DLIM!M5</f>
        <v>1.4E-3</v>
      </c>
      <c r="N5">
        <f>DLIM!N5</f>
        <v>1E-3</v>
      </c>
      <c r="O5">
        <f>DLIM!O5</f>
        <v>4.8854629999999996E-3</v>
      </c>
      <c r="P5">
        <f>DLIM!P5</f>
        <v>0.124969708</v>
      </c>
      <c r="Q5">
        <f>DLIM!Q5</f>
        <v>2.935071E-3</v>
      </c>
      <c r="R5">
        <f>DLIM!R5</f>
        <v>1.166741E-3</v>
      </c>
      <c r="S5">
        <f>DLIM!S5</f>
        <v>2.0999999999999999E-3</v>
      </c>
      <c r="T5">
        <f>DLIM!T5</f>
        <v>1.1000000000000001E-3</v>
      </c>
      <c r="U5">
        <f>DLIM!U5</f>
        <v>1.9E-3</v>
      </c>
      <c r="V5">
        <f>DLIM!V5</f>
        <v>1.4E-3</v>
      </c>
      <c r="W5">
        <f>DLIM!W5</f>
        <v>1.6000000000000001E-3</v>
      </c>
      <c r="X5">
        <f>DLIM!X5</f>
        <v>1.8E-3</v>
      </c>
      <c r="Y5">
        <f>DLIM!Y5</f>
        <v>1.2999999999999999E-3</v>
      </c>
      <c r="Z5">
        <f>DLIM!Z5</f>
        <v>1.07626E-4</v>
      </c>
      <c r="AA5">
        <f>DLIM!AA5</f>
        <v>7.1225199999999997E-6</v>
      </c>
      <c r="AB5">
        <f>DLIM!AB5</f>
        <v>8.9999999999999998E-4</v>
      </c>
      <c r="AC5">
        <f>DLIM!AC5</f>
        <v>6.0000000000000001E-3</v>
      </c>
      <c r="AD5">
        <f>DLIM!AD5</f>
        <v>2.9999999999999997E-4</v>
      </c>
      <c r="AE5">
        <f>DLIM!AE5</f>
        <v>0</v>
      </c>
      <c r="AF5">
        <f>DLIM!AF5</f>
        <v>5.9999999999999995E-4</v>
      </c>
      <c r="AG5">
        <f>DLIM!AG5</f>
        <v>2.9999999999999997E-4</v>
      </c>
      <c r="AH5">
        <f>DLIM!AH5</f>
        <v>2.9999999999999997E-4</v>
      </c>
      <c r="AI5">
        <f>DLIM!AI5</f>
        <v>2.0000000000000001E-4</v>
      </c>
      <c r="AJ5">
        <f>DLIM!AJ5</f>
        <v>1E-4</v>
      </c>
      <c r="AK5">
        <f>DLIM!AK5</f>
        <v>4.0000000000000002E-4</v>
      </c>
      <c r="AL5">
        <f>DLIM!AL5</f>
        <v>0</v>
      </c>
      <c r="AM5">
        <f>DLIM!AM5</f>
        <v>2.9999999999999997E-4</v>
      </c>
      <c r="AN5">
        <f>DLIM!AN5</f>
        <v>2.0000000000000001E-4</v>
      </c>
      <c r="AO5">
        <f>DLIM!AO5</f>
        <v>4.0000000000000002E-4</v>
      </c>
      <c r="AP5">
        <f>DLIM!AP5</f>
        <v>0</v>
      </c>
      <c r="AQ5">
        <f>DLIM!AQ5</f>
        <v>0</v>
      </c>
    </row>
    <row r="6" spans="1:43" x14ac:dyDescent="0.3">
      <c r="A6" t="str">
        <f>DLIM!A6</f>
        <v>ISIC 09</v>
      </c>
      <c r="B6">
        <f>DLIM!B6</f>
        <v>0</v>
      </c>
      <c r="C6">
        <f>DLIM!C6</f>
        <v>0</v>
      </c>
      <c r="D6">
        <f>DLIM!D6</f>
        <v>0</v>
      </c>
      <c r="E6">
        <f>DLIM!E6</f>
        <v>1E-4</v>
      </c>
      <c r="F6">
        <f>DLIM!F6</f>
        <v>1.0002</v>
      </c>
      <c r="G6">
        <f>DLIM!G6</f>
        <v>0</v>
      </c>
      <c r="H6">
        <f>DLIM!H6</f>
        <v>0</v>
      </c>
      <c r="I6">
        <f>DLIM!I6</f>
        <v>0</v>
      </c>
      <c r="J6">
        <f>DLIM!J6</f>
        <v>0</v>
      </c>
      <c r="K6">
        <f>DLIM!K6</f>
        <v>1E-4</v>
      </c>
      <c r="L6">
        <f>DLIM!L6</f>
        <v>0</v>
      </c>
      <c r="M6">
        <f>DLIM!M6</f>
        <v>0</v>
      </c>
      <c r="N6">
        <f>DLIM!N6</f>
        <v>0</v>
      </c>
      <c r="O6">
        <f>DLIM!O6</f>
        <v>0</v>
      </c>
      <c r="P6">
        <f>DLIM!P6</f>
        <v>0</v>
      </c>
      <c r="Q6">
        <f>DLIM!Q6</f>
        <v>0</v>
      </c>
      <c r="R6">
        <f>DLIM!R6</f>
        <v>0</v>
      </c>
      <c r="S6">
        <f>DLIM!S6</f>
        <v>0</v>
      </c>
      <c r="T6">
        <f>DLIM!T6</f>
        <v>0</v>
      </c>
      <c r="U6">
        <f>DLIM!U6</f>
        <v>0</v>
      </c>
      <c r="V6">
        <f>DLIM!V6</f>
        <v>0</v>
      </c>
      <c r="W6">
        <f>DLIM!W6</f>
        <v>0</v>
      </c>
      <c r="X6">
        <f>DLIM!X6</f>
        <v>0</v>
      </c>
      <c r="Y6">
        <f>DLIM!Y6</f>
        <v>0</v>
      </c>
      <c r="Z6">
        <f>DLIM!Z6</f>
        <v>0</v>
      </c>
      <c r="AA6">
        <f>DLIM!AA6</f>
        <v>0</v>
      </c>
      <c r="AB6">
        <f>DLIM!AB6</f>
        <v>0</v>
      </c>
      <c r="AC6">
        <f>DLIM!AC6</f>
        <v>0</v>
      </c>
      <c r="AD6">
        <f>DLIM!AD6</f>
        <v>0</v>
      </c>
      <c r="AE6">
        <f>DLIM!AE6</f>
        <v>0</v>
      </c>
      <c r="AF6">
        <f>DLIM!AF6</f>
        <v>0</v>
      </c>
      <c r="AG6">
        <f>DLIM!AG6</f>
        <v>0</v>
      </c>
      <c r="AH6">
        <f>DLIM!AH6</f>
        <v>0</v>
      </c>
      <c r="AI6">
        <f>DLIM!AI6</f>
        <v>0</v>
      </c>
      <c r="AJ6">
        <f>DLIM!AJ6</f>
        <v>0</v>
      </c>
      <c r="AK6">
        <f>DLIM!AK6</f>
        <v>0</v>
      </c>
      <c r="AL6">
        <f>DLIM!AL6</f>
        <v>0</v>
      </c>
      <c r="AM6">
        <f>DLIM!AM6</f>
        <v>0</v>
      </c>
      <c r="AN6">
        <f>DLIM!AN6</f>
        <v>0</v>
      </c>
      <c r="AO6">
        <f>DLIM!AO6</f>
        <v>0</v>
      </c>
      <c r="AP6">
        <f>DLIM!AP6</f>
        <v>0</v>
      </c>
      <c r="AQ6">
        <f>DLIM!AQ6</f>
        <v>0</v>
      </c>
    </row>
    <row r="7" spans="1:43" x14ac:dyDescent="0.3">
      <c r="A7" t="str">
        <f>DLIM!A7</f>
        <v>ISIC 10T12</v>
      </c>
      <c r="B7">
        <f>DLIM!B7</f>
        <v>0.14699999999999999</v>
      </c>
      <c r="C7">
        <f>DLIM!C7</f>
        <v>1.2929594000000001E-2</v>
      </c>
      <c r="D7">
        <f>DLIM!D7</f>
        <v>7.7097809999999998E-3</v>
      </c>
      <c r="E7">
        <f>DLIM!E7</f>
        <v>1.6299999999999999E-2</v>
      </c>
      <c r="F7">
        <f>DLIM!F7</f>
        <v>8.0999999999999996E-3</v>
      </c>
      <c r="G7">
        <f>DLIM!G7</f>
        <v>1.2033</v>
      </c>
      <c r="H7">
        <f>DLIM!H7</f>
        <v>3.2500000000000001E-2</v>
      </c>
      <c r="I7">
        <f>DLIM!I7</f>
        <v>2.93E-2</v>
      </c>
      <c r="J7">
        <f>DLIM!J7</f>
        <v>1.4999999999999999E-2</v>
      </c>
      <c r="K7">
        <f>DLIM!K7</f>
        <v>7.0000000000000001E-3</v>
      </c>
      <c r="L7">
        <f>DLIM!L7</f>
        <v>1.7299999999999999E-2</v>
      </c>
      <c r="M7">
        <f>DLIM!M7</f>
        <v>2.41E-2</v>
      </c>
      <c r="N7">
        <f>DLIM!N7</f>
        <v>1.7000000000000001E-2</v>
      </c>
      <c r="O7">
        <f>DLIM!O7</f>
        <v>2.436091E-3</v>
      </c>
      <c r="P7">
        <f>DLIM!P7</f>
        <v>1.5694369999999999E-3</v>
      </c>
      <c r="Q7">
        <f>DLIM!Q7</f>
        <v>2.274304E-3</v>
      </c>
      <c r="R7">
        <f>DLIM!R7</f>
        <v>2.797122E-3</v>
      </c>
      <c r="S7">
        <f>DLIM!S7</f>
        <v>1.2800000000000001E-2</v>
      </c>
      <c r="T7">
        <f>DLIM!T7</f>
        <v>7.3000000000000001E-3</v>
      </c>
      <c r="U7">
        <f>DLIM!U7</f>
        <v>1.1299999999999999E-2</v>
      </c>
      <c r="V7">
        <f>DLIM!V7</f>
        <v>1.2E-2</v>
      </c>
      <c r="W7">
        <f>DLIM!W7</f>
        <v>1.1299999999999999E-2</v>
      </c>
      <c r="X7">
        <f>DLIM!X7</f>
        <v>1.4500000000000001E-2</v>
      </c>
      <c r="Y7">
        <f>DLIM!Y7</f>
        <v>1.4500000000000001E-2</v>
      </c>
      <c r="Z7">
        <f>DLIM!Z7</f>
        <v>2.1510240000000001E-3</v>
      </c>
      <c r="AA7">
        <f>DLIM!AA7</f>
        <v>1.6394549999999999E-3</v>
      </c>
      <c r="AB7">
        <f>DLIM!AB7</f>
        <v>1.04E-2</v>
      </c>
      <c r="AC7">
        <f>DLIM!AC7</f>
        <v>9.4999999999999998E-3</v>
      </c>
      <c r="AD7">
        <f>DLIM!AD7</f>
        <v>2.0299999999999999E-2</v>
      </c>
      <c r="AE7">
        <f>DLIM!AE7</f>
        <v>0.01</v>
      </c>
      <c r="AF7">
        <f>DLIM!AF7</f>
        <v>0.27910000000000001</v>
      </c>
      <c r="AG7">
        <f>DLIM!AG7</f>
        <v>1.37E-2</v>
      </c>
      <c r="AH7">
        <f>DLIM!AH7</f>
        <v>1.23E-2</v>
      </c>
      <c r="AI7">
        <f>DLIM!AI7</f>
        <v>7.4000000000000003E-3</v>
      </c>
      <c r="AJ7">
        <f>DLIM!AJ7</f>
        <v>1.2E-2</v>
      </c>
      <c r="AK7">
        <f>DLIM!AK7</f>
        <v>4.3E-3</v>
      </c>
      <c r="AL7">
        <f>DLIM!AL7</f>
        <v>1.4E-2</v>
      </c>
      <c r="AM7">
        <f>DLIM!AM7</f>
        <v>1.26E-2</v>
      </c>
      <c r="AN7">
        <f>DLIM!AN7</f>
        <v>3.4200000000000001E-2</v>
      </c>
      <c r="AO7">
        <f>DLIM!AO7</f>
        <v>3.27E-2</v>
      </c>
      <c r="AP7">
        <f>DLIM!AP7</f>
        <v>3.9E-2</v>
      </c>
      <c r="AQ7">
        <f>DLIM!AQ7</f>
        <v>0</v>
      </c>
    </row>
    <row r="8" spans="1:43" x14ac:dyDescent="0.3">
      <c r="A8" t="str">
        <f>DLIM!A8</f>
        <v>ISIC 13T15</v>
      </c>
      <c r="B8">
        <f>DLIM!B8</f>
        <v>1.2999999999999999E-2</v>
      </c>
      <c r="C8">
        <f>DLIM!C8</f>
        <v>2.8779610000000001E-3</v>
      </c>
      <c r="D8">
        <f>DLIM!D8</f>
        <v>2.84925E-4</v>
      </c>
      <c r="E8">
        <f>DLIM!E8</f>
        <v>1.32E-2</v>
      </c>
      <c r="F8">
        <f>DLIM!F8</f>
        <v>8.6E-3</v>
      </c>
      <c r="G8">
        <f>DLIM!G8</f>
        <v>1.5299999999999999E-2</v>
      </c>
      <c r="H8">
        <f>DLIM!H8</f>
        <v>1.2742</v>
      </c>
      <c r="I8">
        <f>DLIM!I8</f>
        <v>2.01E-2</v>
      </c>
      <c r="J8">
        <f>DLIM!J8</f>
        <v>2.5000000000000001E-2</v>
      </c>
      <c r="K8">
        <f>DLIM!K8</f>
        <v>5.1999999999999998E-3</v>
      </c>
      <c r="L8">
        <f>DLIM!L8</f>
        <v>9.5999999999999992E-3</v>
      </c>
      <c r="M8">
        <f>DLIM!M8</f>
        <v>1.32E-2</v>
      </c>
      <c r="N8">
        <f>DLIM!N8</f>
        <v>4.3999999999999997E-2</v>
      </c>
      <c r="O8">
        <f>DLIM!O8</f>
        <v>3.7757530000000002E-3</v>
      </c>
      <c r="P8">
        <f>DLIM!P8</f>
        <v>4.8249089999999996E-3</v>
      </c>
      <c r="Q8">
        <f>DLIM!Q8</f>
        <v>2.3551520000000001E-3</v>
      </c>
      <c r="R8">
        <f>DLIM!R8</f>
        <v>1.6044449999999999E-3</v>
      </c>
      <c r="S8">
        <f>DLIM!S8</f>
        <v>1.7000000000000001E-2</v>
      </c>
      <c r="T8">
        <f>DLIM!T8</f>
        <v>9.4999999999999998E-3</v>
      </c>
      <c r="U8">
        <f>DLIM!U8</f>
        <v>1.4999999999999999E-2</v>
      </c>
      <c r="V8">
        <f>DLIM!V8</f>
        <v>1.49E-2</v>
      </c>
      <c r="W8">
        <f>DLIM!W8</f>
        <v>1.9400000000000001E-2</v>
      </c>
      <c r="X8">
        <f>DLIM!X8</f>
        <v>2.6100000000000002E-2</v>
      </c>
      <c r="Y8">
        <f>DLIM!Y8</f>
        <v>5.7099999999999998E-2</v>
      </c>
      <c r="Z8">
        <f>DLIM!Z8</f>
        <v>1.0077910000000001E-3</v>
      </c>
      <c r="AA8">
        <f>DLIM!AA8</f>
        <v>1.57205E-4</v>
      </c>
      <c r="AB8">
        <f>DLIM!AB8</f>
        <v>1.1299999999999999E-2</v>
      </c>
      <c r="AC8">
        <f>DLIM!AC8</f>
        <v>9.7999999999999997E-3</v>
      </c>
      <c r="AD8">
        <f>DLIM!AD8</f>
        <v>1.2E-2</v>
      </c>
      <c r="AE8">
        <f>DLIM!AE8</f>
        <v>1.4E-2</v>
      </c>
      <c r="AF8">
        <f>DLIM!AF8</f>
        <v>1.6500000000000001E-2</v>
      </c>
      <c r="AG8">
        <f>DLIM!AG8</f>
        <v>7.7999999999999996E-3</v>
      </c>
      <c r="AH8">
        <f>DLIM!AH8</f>
        <v>7.4000000000000003E-3</v>
      </c>
      <c r="AI8">
        <f>DLIM!AI8</f>
        <v>3.2000000000000002E-3</v>
      </c>
      <c r="AJ8">
        <f>DLIM!AJ8</f>
        <v>6.1000000000000004E-3</v>
      </c>
      <c r="AK8">
        <f>DLIM!AK8</f>
        <v>2.8E-3</v>
      </c>
      <c r="AL8">
        <f>DLIM!AL8</f>
        <v>1.4999999999999999E-2</v>
      </c>
      <c r="AM8">
        <f>DLIM!AM8</f>
        <v>9.7999999999999997E-3</v>
      </c>
      <c r="AN8">
        <f>DLIM!AN8</f>
        <v>6.6E-3</v>
      </c>
      <c r="AO8">
        <f>DLIM!AO8</f>
        <v>1.3899999999999999E-2</v>
      </c>
      <c r="AP8">
        <f>DLIM!AP8</f>
        <v>3.7999999999999999E-2</v>
      </c>
      <c r="AQ8">
        <f>DLIM!AQ8</f>
        <v>0</v>
      </c>
    </row>
    <row r="9" spans="1:43" x14ac:dyDescent="0.3">
      <c r="A9" t="str">
        <f>DLIM!A9</f>
        <v>ISIC 16</v>
      </c>
      <c r="B9">
        <f>DLIM!B9</f>
        <v>2E-3</v>
      </c>
      <c r="C9">
        <f>DLIM!C9</f>
        <v>5.178574E-3</v>
      </c>
      <c r="D9">
        <f>DLIM!D9</f>
        <v>1.39887E-4</v>
      </c>
      <c r="E9">
        <f>DLIM!E9</f>
        <v>2.3E-3</v>
      </c>
      <c r="F9">
        <f>DLIM!F9</f>
        <v>1.8E-3</v>
      </c>
      <c r="G9">
        <f>DLIM!G9</f>
        <v>2.8999999999999998E-3</v>
      </c>
      <c r="H9">
        <f>DLIM!H9</f>
        <v>3.5999999999999999E-3</v>
      </c>
      <c r="I9">
        <f>DLIM!I9</f>
        <v>1.1648000000000001</v>
      </c>
      <c r="J9">
        <f>DLIM!J9</f>
        <v>3.0999999999999999E-3</v>
      </c>
      <c r="K9">
        <f>DLIM!K9</f>
        <v>8.9999999999999998E-4</v>
      </c>
      <c r="L9">
        <f>DLIM!L9</f>
        <v>1.5E-3</v>
      </c>
      <c r="M9">
        <f>DLIM!M9</f>
        <v>1.5E-3</v>
      </c>
      <c r="N9">
        <f>DLIM!N9</f>
        <v>3.0000000000000001E-3</v>
      </c>
      <c r="O9">
        <f>DLIM!O9</f>
        <v>9.0604940000000005E-3</v>
      </c>
      <c r="P9">
        <f>DLIM!P9</f>
        <v>4.8840769999999997E-3</v>
      </c>
      <c r="Q9">
        <f>DLIM!Q9</f>
        <v>1.417349E-3</v>
      </c>
      <c r="R9">
        <f>DLIM!R9</f>
        <v>4.9725500000000001E-3</v>
      </c>
      <c r="S9">
        <f>DLIM!S9</f>
        <v>3.7000000000000002E-3</v>
      </c>
      <c r="T9">
        <f>DLIM!T9</f>
        <v>1E-3</v>
      </c>
      <c r="U9">
        <f>DLIM!U9</f>
        <v>2.2000000000000001E-3</v>
      </c>
      <c r="V9">
        <f>DLIM!V9</f>
        <v>2.5999999999999999E-3</v>
      </c>
      <c r="W9">
        <f>DLIM!W9</f>
        <v>2.0999999999999999E-3</v>
      </c>
      <c r="X9">
        <f>DLIM!X9</f>
        <v>2.8E-3</v>
      </c>
      <c r="Y9">
        <f>DLIM!Y9</f>
        <v>3.5000000000000003E-2</v>
      </c>
      <c r="Z9">
        <f>DLIM!Z9</f>
        <v>6.5937299999999999E-4</v>
      </c>
      <c r="AA9">
        <f>DLIM!AA9</f>
        <v>5.3130500000000002E-5</v>
      </c>
      <c r="AB9">
        <f>DLIM!AB9</f>
        <v>1.2999999999999999E-3</v>
      </c>
      <c r="AC9">
        <f>DLIM!AC9</f>
        <v>1.5900000000000001E-2</v>
      </c>
      <c r="AD9">
        <f>DLIM!AD9</f>
        <v>1.8E-3</v>
      </c>
      <c r="AE9">
        <f>DLIM!AE9</f>
        <v>1E-3</v>
      </c>
      <c r="AF9">
        <f>DLIM!AF9</f>
        <v>3.3E-3</v>
      </c>
      <c r="AG9">
        <f>DLIM!AG9</f>
        <v>8.0000000000000004E-4</v>
      </c>
      <c r="AH9">
        <f>DLIM!AH9</f>
        <v>8.9999999999999998E-4</v>
      </c>
      <c r="AI9">
        <f>DLIM!AI9</f>
        <v>5.0000000000000001E-4</v>
      </c>
      <c r="AJ9">
        <f>DLIM!AJ9</f>
        <v>5.0000000000000001E-4</v>
      </c>
      <c r="AK9">
        <f>DLIM!AK9</f>
        <v>1.1000000000000001E-3</v>
      </c>
      <c r="AL9">
        <f>DLIM!AL9</f>
        <v>1E-3</v>
      </c>
      <c r="AM9">
        <f>DLIM!AM9</f>
        <v>5.9999999999999995E-4</v>
      </c>
      <c r="AN9">
        <f>DLIM!AN9</f>
        <v>1.4E-3</v>
      </c>
      <c r="AO9">
        <f>DLIM!AO9</f>
        <v>1.2999999999999999E-3</v>
      </c>
      <c r="AP9">
        <f>DLIM!AP9</f>
        <v>3.0000000000000001E-3</v>
      </c>
      <c r="AQ9">
        <f>DLIM!AQ9</f>
        <v>0</v>
      </c>
    </row>
    <row r="10" spans="1:43" x14ac:dyDescent="0.3">
      <c r="A10" t="str">
        <f>DLIM!A10</f>
        <v>ISIC 17T18</v>
      </c>
      <c r="B10">
        <f>DLIM!B10</f>
        <v>8.0000000000000002E-3</v>
      </c>
      <c r="C10">
        <f>DLIM!C10</f>
        <v>2.7401840000000001E-3</v>
      </c>
      <c r="D10">
        <f>DLIM!D10</f>
        <v>5.8857899999999999E-4</v>
      </c>
      <c r="E10">
        <f>DLIM!E10</f>
        <v>9.1999999999999998E-3</v>
      </c>
      <c r="F10">
        <f>DLIM!F10</f>
        <v>7.9000000000000008E-3</v>
      </c>
      <c r="G10">
        <f>DLIM!G10</f>
        <v>3.6700000000000003E-2</v>
      </c>
      <c r="H10">
        <f>DLIM!H10</f>
        <v>2.5499999999999998E-2</v>
      </c>
      <c r="I10">
        <f>DLIM!I10</f>
        <v>2.87E-2</v>
      </c>
      <c r="J10">
        <f>DLIM!J10</f>
        <v>1.3466</v>
      </c>
      <c r="K10">
        <f>DLIM!K10</f>
        <v>6.8999999999999999E-3</v>
      </c>
      <c r="L10">
        <f>DLIM!L10</f>
        <v>1.5299999999999999E-2</v>
      </c>
      <c r="M10">
        <f>DLIM!M10</f>
        <v>2.76E-2</v>
      </c>
      <c r="N10">
        <f>DLIM!N10</f>
        <v>2.1999999999999999E-2</v>
      </c>
      <c r="O10">
        <f>DLIM!O10</f>
        <v>1.4354751000000001E-2</v>
      </c>
      <c r="P10">
        <f>DLIM!P10</f>
        <v>1.0288874999999999E-2</v>
      </c>
      <c r="Q10">
        <f>DLIM!Q10</f>
        <v>2.5975550000000001E-3</v>
      </c>
      <c r="R10">
        <f>DLIM!R10</f>
        <v>4.1026889999999996E-3</v>
      </c>
      <c r="S10">
        <f>DLIM!S10</f>
        <v>1.43E-2</v>
      </c>
      <c r="T10">
        <f>DLIM!T10</f>
        <v>7.4000000000000003E-3</v>
      </c>
      <c r="U10">
        <f>DLIM!U10</f>
        <v>1.6400000000000001E-2</v>
      </c>
      <c r="V10">
        <f>DLIM!V10</f>
        <v>1.0500000000000001E-2</v>
      </c>
      <c r="W10">
        <f>DLIM!W10</f>
        <v>1.0800000000000001E-2</v>
      </c>
      <c r="X10">
        <f>DLIM!X10</f>
        <v>1.11E-2</v>
      </c>
      <c r="Y10">
        <f>DLIM!Y10</f>
        <v>2.1299999999999999E-2</v>
      </c>
      <c r="Z10">
        <f>DLIM!Z10</f>
        <v>1.6941879999999999E-3</v>
      </c>
      <c r="AA10">
        <f>DLIM!AA10</f>
        <v>4.0873899999999998E-4</v>
      </c>
      <c r="AB10">
        <f>DLIM!AB10</f>
        <v>7.6E-3</v>
      </c>
      <c r="AC10">
        <f>DLIM!AC10</f>
        <v>1.0800000000000001E-2</v>
      </c>
      <c r="AD10">
        <f>DLIM!AD10</f>
        <v>1.95E-2</v>
      </c>
      <c r="AE10">
        <f>DLIM!AE10</f>
        <v>8.0000000000000002E-3</v>
      </c>
      <c r="AF10">
        <f>DLIM!AF10</f>
        <v>1.9900000000000001E-2</v>
      </c>
      <c r="AG10">
        <f>DLIM!AG10</f>
        <v>4.0899999999999999E-2</v>
      </c>
      <c r="AH10">
        <f>DLIM!AH10</f>
        <v>1.26E-2</v>
      </c>
      <c r="AI10">
        <f>DLIM!AI10</f>
        <v>1.11E-2</v>
      </c>
      <c r="AJ10">
        <f>DLIM!AJ10</f>
        <v>1.6500000000000001E-2</v>
      </c>
      <c r="AK10">
        <f>DLIM!AK10</f>
        <v>4.1999999999999997E-3</v>
      </c>
      <c r="AL10">
        <f>DLIM!AL10</f>
        <v>1.7999999999999999E-2</v>
      </c>
      <c r="AM10">
        <f>DLIM!AM10</f>
        <v>9.4999999999999998E-3</v>
      </c>
      <c r="AN10">
        <f>DLIM!AN10</f>
        <v>1.18E-2</v>
      </c>
      <c r="AO10">
        <f>DLIM!AO10</f>
        <v>1.23E-2</v>
      </c>
      <c r="AP10">
        <f>DLIM!AP10</f>
        <v>2.3E-2</v>
      </c>
      <c r="AQ10">
        <f>DLIM!AQ10</f>
        <v>0</v>
      </c>
    </row>
    <row r="11" spans="1:43" x14ac:dyDescent="0.3">
      <c r="A11" t="str">
        <f>DLIM!A11</f>
        <v>ISIC 19</v>
      </c>
      <c r="B11">
        <f>DLIM!B11</f>
        <v>3.3000000000000002E-2</v>
      </c>
      <c r="C11">
        <f>DLIM!C11</f>
        <v>2.3922900000000001E-4</v>
      </c>
      <c r="D11">
        <f>DLIM!D11</f>
        <v>5.9272099999999998E-5</v>
      </c>
      <c r="E11">
        <f>DLIM!E11</f>
        <v>5.2699999999999997E-2</v>
      </c>
      <c r="F11">
        <f>DLIM!F11</f>
        <v>4.3799999999999999E-2</v>
      </c>
      <c r="G11">
        <f>DLIM!G11</f>
        <v>2.5399999999999999E-2</v>
      </c>
      <c r="H11">
        <f>DLIM!H11</f>
        <v>3.1699999999999999E-2</v>
      </c>
      <c r="I11">
        <f>DLIM!I11</f>
        <v>3.2300000000000002E-2</v>
      </c>
      <c r="J11">
        <f>DLIM!J11</f>
        <v>3.0599999999999999E-2</v>
      </c>
      <c r="K11">
        <f>DLIM!K11</f>
        <v>1.123</v>
      </c>
      <c r="L11">
        <f>DLIM!L11</f>
        <v>0.1507</v>
      </c>
      <c r="M11">
        <f>DLIM!M11</f>
        <v>3.1699999999999999E-2</v>
      </c>
      <c r="N11">
        <f>DLIM!N11</f>
        <v>7.0000000000000007E-2</v>
      </c>
      <c r="O11">
        <f>DLIM!O11</f>
        <v>4.3194499999999999E-4</v>
      </c>
      <c r="P11">
        <f>DLIM!P11</f>
        <v>1.4512349999999999E-3</v>
      </c>
      <c r="Q11">
        <f>DLIM!Q11</f>
        <v>7.8647999999999999E-4</v>
      </c>
      <c r="R11">
        <f>DLIM!R11</f>
        <v>4.4749999999999998E-4</v>
      </c>
      <c r="S11">
        <f>DLIM!S11</f>
        <v>2.53E-2</v>
      </c>
      <c r="T11">
        <f>DLIM!T11</f>
        <v>1.6799999999999999E-2</v>
      </c>
      <c r="U11">
        <f>DLIM!U11</f>
        <v>2.5600000000000001E-2</v>
      </c>
      <c r="V11">
        <f>DLIM!V11</f>
        <v>1.9099999999999999E-2</v>
      </c>
      <c r="W11">
        <f>DLIM!W11</f>
        <v>2.3800000000000002E-2</v>
      </c>
      <c r="X11">
        <f>DLIM!X11</f>
        <v>2.5399999999999999E-2</v>
      </c>
      <c r="Y11">
        <f>DLIM!Y11</f>
        <v>2.3800000000000002E-2</v>
      </c>
      <c r="Z11">
        <f>DLIM!Z11</f>
        <v>1.089533E-3</v>
      </c>
      <c r="AA11">
        <f>DLIM!AA11</f>
        <v>3.9345299999999997E-5</v>
      </c>
      <c r="AB11">
        <f>DLIM!AB11</f>
        <v>2.69E-2</v>
      </c>
      <c r="AC11">
        <f>DLIM!AC11</f>
        <v>2.3699999999999999E-2</v>
      </c>
      <c r="AD11">
        <f>DLIM!AD11</f>
        <v>2.6499999999999999E-2</v>
      </c>
      <c r="AE11">
        <f>DLIM!AE11</f>
        <v>9.6000000000000002E-2</v>
      </c>
      <c r="AF11">
        <f>DLIM!AF11</f>
        <v>2.5700000000000001E-2</v>
      </c>
      <c r="AG11">
        <f>DLIM!AG11</f>
        <v>1.3899999999999999E-2</v>
      </c>
      <c r="AH11">
        <f>DLIM!AH11</f>
        <v>1.38E-2</v>
      </c>
      <c r="AI11">
        <f>DLIM!AI11</f>
        <v>8.0999999999999996E-3</v>
      </c>
      <c r="AJ11">
        <f>DLIM!AJ11</f>
        <v>7.1999999999999998E-3</v>
      </c>
      <c r="AK11">
        <f>DLIM!AK11</f>
        <v>6.1000000000000004E-3</v>
      </c>
      <c r="AL11">
        <f>DLIM!AL11</f>
        <v>1.4999999999999999E-2</v>
      </c>
      <c r="AM11">
        <f>DLIM!AM11</f>
        <v>1.55E-2</v>
      </c>
      <c r="AN11">
        <f>DLIM!AN11</f>
        <v>1.77E-2</v>
      </c>
      <c r="AO11">
        <f>DLIM!AO11</f>
        <v>2.23E-2</v>
      </c>
      <c r="AP11">
        <f>DLIM!AP11</f>
        <v>2.3E-2</v>
      </c>
      <c r="AQ11">
        <f>DLIM!AQ11</f>
        <v>0</v>
      </c>
    </row>
    <row r="12" spans="1:43" x14ac:dyDescent="0.3">
      <c r="A12" t="str">
        <f>DLIM!A12</f>
        <v>ISIC 20</v>
      </c>
      <c r="B12">
        <f>DLIM!B12</f>
        <v>4.0642517000000003E-2</v>
      </c>
      <c r="C12">
        <f>DLIM!C12</f>
        <v>2.3920855000000001E-2</v>
      </c>
      <c r="D12">
        <f>DLIM!D12</f>
        <v>2.3920855000000001E-2</v>
      </c>
      <c r="E12">
        <f>DLIM!E12</f>
        <v>4.0899999999999999E-2</v>
      </c>
      <c r="F12">
        <f>DLIM!F12</f>
        <v>3.2500000000000001E-2</v>
      </c>
      <c r="G12">
        <f>DLIM!G12</f>
        <v>3.8899999999999997E-2</v>
      </c>
      <c r="H12">
        <f>DLIM!H12</f>
        <v>8.4900000000000003E-2</v>
      </c>
      <c r="I12">
        <f>DLIM!I12</f>
        <v>8.48E-2</v>
      </c>
      <c r="J12">
        <f>DLIM!J12</f>
        <v>6.6100000000000006E-2</v>
      </c>
      <c r="K12">
        <f>DLIM!K12</f>
        <v>4.5199999999999997E-2</v>
      </c>
      <c r="L12">
        <f>DLIM!L12</f>
        <v>1.2554000000000001</v>
      </c>
      <c r="M12">
        <f>DLIM!M12</f>
        <v>7.4999999999999997E-2</v>
      </c>
      <c r="N12">
        <f>DLIM!N12</f>
        <v>0.23627780500000001</v>
      </c>
      <c r="O12">
        <f>DLIM!O12</f>
        <v>4.8514812999999997E-2</v>
      </c>
      <c r="P12">
        <f>DLIM!P12</f>
        <v>4.8514812999999997E-2</v>
      </c>
      <c r="Q12">
        <f>DLIM!Q12</f>
        <v>2.3237546000000001E-2</v>
      </c>
      <c r="R12">
        <f>DLIM!R12</f>
        <v>2.3237546000000001E-2</v>
      </c>
      <c r="S12">
        <f>DLIM!S12</f>
        <v>4.7800000000000002E-2</v>
      </c>
      <c r="T12">
        <f>DLIM!T12</f>
        <v>4.48E-2</v>
      </c>
      <c r="U12">
        <f>DLIM!U12</f>
        <v>6.0600000000000001E-2</v>
      </c>
      <c r="V12">
        <f>DLIM!V12</f>
        <v>3.3700000000000001E-2</v>
      </c>
      <c r="W12">
        <f>DLIM!W12</f>
        <v>4.9299999999999997E-2</v>
      </c>
      <c r="X12">
        <f>DLIM!X12</f>
        <v>3.8600000000000002E-2</v>
      </c>
      <c r="Y12">
        <f>DLIM!Y12</f>
        <v>5.4399999999999997E-2</v>
      </c>
      <c r="Z12">
        <f>DLIM!Z12</f>
        <v>9.1912826000000003E-2</v>
      </c>
      <c r="AA12">
        <f>DLIM!AA12</f>
        <v>6.9063404999999994E-2</v>
      </c>
      <c r="AB12">
        <f>DLIM!AB12</f>
        <v>2.8299999999999999E-2</v>
      </c>
      <c r="AC12">
        <f>DLIM!AC12</f>
        <v>3.3099999999999997E-2</v>
      </c>
      <c r="AD12">
        <f>DLIM!AD12</f>
        <v>1.4500000000000001E-2</v>
      </c>
      <c r="AE12">
        <f>DLIM!AE12</f>
        <v>1.6836740999999999E-2</v>
      </c>
      <c r="AF12">
        <f>DLIM!AF12</f>
        <v>2.6200000000000001E-2</v>
      </c>
      <c r="AG12">
        <f>DLIM!AG12</f>
        <v>1.77E-2</v>
      </c>
      <c r="AH12">
        <f>DLIM!AH12</f>
        <v>1.2699999999999999E-2</v>
      </c>
      <c r="AI12">
        <f>DLIM!AI12</f>
        <v>8.0999999999999996E-3</v>
      </c>
      <c r="AJ12">
        <f>DLIM!AJ12</f>
        <v>7.1000000000000004E-3</v>
      </c>
      <c r="AK12">
        <f>DLIM!AK12</f>
        <v>5.1000000000000004E-3</v>
      </c>
      <c r="AL12">
        <f>DLIM!AL12</f>
        <v>0</v>
      </c>
      <c r="AM12">
        <f>DLIM!AM12</f>
        <v>9.1000000000000004E-3</v>
      </c>
      <c r="AN12">
        <f>DLIM!AN12</f>
        <v>1.1599999999999999E-2</v>
      </c>
      <c r="AO12">
        <f>DLIM!AO12</f>
        <v>2.9000000000000001E-2</v>
      </c>
      <c r="AP12">
        <f>DLIM!AP12</f>
        <v>0</v>
      </c>
      <c r="AQ12">
        <f>DLIM!AQ12</f>
        <v>0</v>
      </c>
    </row>
    <row r="13" spans="1:43" x14ac:dyDescent="0.3">
      <c r="A13" t="str">
        <f>DLIM!A13</f>
        <v>ISIC 21</v>
      </c>
      <c r="B13">
        <f>DLIM!B13</f>
        <v>7.6867299999999999E-4</v>
      </c>
      <c r="C13">
        <f>DLIM!C13</f>
        <v>1.29608E-5</v>
      </c>
      <c r="D13">
        <f>DLIM!D13</f>
        <v>1.29608E-5</v>
      </c>
      <c r="E13">
        <f>DLIM!E13</f>
        <v>1.5E-3</v>
      </c>
      <c r="F13">
        <f>DLIM!F13</f>
        <v>1.2999999999999999E-3</v>
      </c>
      <c r="G13">
        <f>DLIM!G13</f>
        <v>2.8999999999999998E-3</v>
      </c>
      <c r="H13">
        <f>DLIM!H13</f>
        <v>4.8999999999999998E-3</v>
      </c>
      <c r="I13">
        <f>DLIM!I13</f>
        <v>2.7000000000000001E-3</v>
      </c>
      <c r="J13">
        <f>DLIM!J13</f>
        <v>1.9E-3</v>
      </c>
      <c r="K13">
        <f>DLIM!K13</f>
        <v>8.0000000000000004E-4</v>
      </c>
      <c r="L13">
        <f>DLIM!L13</f>
        <v>1.5E-3</v>
      </c>
      <c r="M13">
        <f>DLIM!M13</f>
        <v>1.0516000000000001</v>
      </c>
      <c r="N13">
        <f>DLIM!N13</f>
        <v>1.69813E-4</v>
      </c>
      <c r="O13">
        <f>DLIM!O13</f>
        <v>6.53827E-5</v>
      </c>
      <c r="P13">
        <f>DLIM!P13</f>
        <v>6.53827E-5</v>
      </c>
      <c r="Q13">
        <f>DLIM!Q13</f>
        <v>3.1004499999999998E-5</v>
      </c>
      <c r="R13">
        <f>DLIM!R13</f>
        <v>3.1004499999999998E-5</v>
      </c>
      <c r="S13">
        <f>DLIM!S13</f>
        <v>1.9E-3</v>
      </c>
      <c r="T13">
        <f>DLIM!T13</f>
        <v>1.1999999999999999E-3</v>
      </c>
      <c r="U13">
        <f>DLIM!U13</f>
        <v>1.6999999999999999E-3</v>
      </c>
      <c r="V13">
        <f>DLIM!V13</f>
        <v>1.9E-3</v>
      </c>
      <c r="W13">
        <f>DLIM!W13</f>
        <v>1.6999999999999999E-3</v>
      </c>
      <c r="X13">
        <f>DLIM!X13</f>
        <v>2.8E-3</v>
      </c>
      <c r="Y13">
        <f>DLIM!Y13</f>
        <v>2.0999999999999999E-3</v>
      </c>
      <c r="Z13">
        <f>DLIM!Z13</f>
        <v>4.5886900000000003E-5</v>
      </c>
      <c r="AA13">
        <f>DLIM!AA13</f>
        <v>3.63702E-5</v>
      </c>
      <c r="AB13">
        <f>DLIM!AB13</f>
        <v>1.8E-3</v>
      </c>
      <c r="AC13">
        <f>DLIM!AC13</f>
        <v>1.1999999999999999E-3</v>
      </c>
      <c r="AD13">
        <f>DLIM!AD13</f>
        <v>1.9E-3</v>
      </c>
      <c r="AE13">
        <f>DLIM!AE13</f>
        <v>4.4632799999999997E-5</v>
      </c>
      <c r="AF13">
        <f>DLIM!AF13</f>
        <v>2E-3</v>
      </c>
      <c r="AG13">
        <f>DLIM!AG13</f>
        <v>8.9999999999999998E-4</v>
      </c>
      <c r="AH13">
        <f>DLIM!AH13</f>
        <v>1.1999999999999999E-3</v>
      </c>
      <c r="AI13">
        <f>DLIM!AI13</f>
        <v>5.9999999999999995E-4</v>
      </c>
      <c r="AJ13">
        <f>DLIM!AJ13</f>
        <v>6.9999999999999999E-4</v>
      </c>
      <c r="AK13">
        <f>DLIM!AK13</f>
        <v>2.9999999999999997E-4</v>
      </c>
      <c r="AL13">
        <f>DLIM!AL13</f>
        <v>0</v>
      </c>
      <c r="AM13">
        <f>DLIM!AM13</f>
        <v>1.4E-3</v>
      </c>
      <c r="AN13">
        <f>DLIM!AN13</f>
        <v>1.1999999999999999E-3</v>
      </c>
      <c r="AO13">
        <f>DLIM!AO13</f>
        <v>9.2899999999999996E-2</v>
      </c>
      <c r="AP13">
        <f>DLIM!AP13</f>
        <v>0</v>
      </c>
      <c r="AQ13">
        <f>DLIM!AQ13</f>
        <v>0</v>
      </c>
    </row>
    <row r="14" spans="1:43" x14ac:dyDescent="0.3">
      <c r="A14" t="str">
        <f>DLIM!A14</f>
        <v>ISIC 22</v>
      </c>
      <c r="B14">
        <f>DLIM!B14</f>
        <v>1.4E-2</v>
      </c>
      <c r="C14">
        <f>DLIM!C14</f>
        <v>7.8900689999999996E-3</v>
      </c>
      <c r="D14">
        <f>DLIM!D14</f>
        <v>7.3273700000000002E-4</v>
      </c>
      <c r="E14">
        <f>DLIM!E14</f>
        <v>1.9900000000000001E-2</v>
      </c>
      <c r="F14">
        <f>DLIM!F14</f>
        <v>1.49E-2</v>
      </c>
      <c r="G14">
        <f>DLIM!G14</f>
        <v>3.8800000000000001E-2</v>
      </c>
      <c r="H14">
        <f>DLIM!H14</f>
        <v>4.7699999999999999E-2</v>
      </c>
      <c r="I14">
        <f>DLIM!I14</f>
        <v>2.92E-2</v>
      </c>
      <c r="J14">
        <f>DLIM!J14</f>
        <v>2.5600000000000001E-2</v>
      </c>
      <c r="K14">
        <f>DLIM!K14</f>
        <v>8.5000000000000006E-3</v>
      </c>
      <c r="L14">
        <f>DLIM!L14</f>
        <v>2.4500000000000001E-2</v>
      </c>
      <c r="M14">
        <f>DLIM!M14</f>
        <v>2.52E-2</v>
      </c>
      <c r="N14">
        <f>DLIM!N14</f>
        <v>1.175</v>
      </c>
      <c r="O14">
        <f>DLIM!O14</f>
        <v>2.3504106E-2</v>
      </c>
      <c r="P14">
        <f>DLIM!P14</f>
        <v>8.4578020000000004E-3</v>
      </c>
      <c r="Q14">
        <f>DLIM!Q14</f>
        <v>5.736583E-3</v>
      </c>
      <c r="R14">
        <f>DLIM!R14</f>
        <v>5.5060070000000003E-3</v>
      </c>
      <c r="S14">
        <f>DLIM!S14</f>
        <v>3.2500000000000001E-2</v>
      </c>
      <c r="T14">
        <f>DLIM!T14</f>
        <v>3.2399999999999998E-2</v>
      </c>
      <c r="U14">
        <f>DLIM!U14</f>
        <v>6.4299999999999996E-2</v>
      </c>
      <c r="V14">
        <f>DLIM!V14</f>
        <v>4.48E-2</v>
      </c>
      <c r="W14">
        <f>DLIM!W14</f>
        <v>0.1019</v>
      </c>
      <c r="X14">
        <f>DLIM!X14</f>
        <v>3.73E-2</v>
      </c>
      <c r="Y14">
        <f>DLIM!Y14</f>
        <v>7.46E-2</v>
      </c>
      <c r="Z14">
        <f>DLIM!Z14</f>
        <v>6.1587539999999998E-3</v>
      </c>
      <c r="AA14">
        <f>DLIM!AA14</f>
        <v>3.8467900000000002E-4</v>
      </c>
      <c r="AB14">
        <f>DLIM!AB14</f>
        <v>1.37E-2</v>
      </c>
      <c r="AC14">
        <f>DLIM!AC14</f>
        <v>4.58E-2</v>
      </c>
      <c r="AD14">
        <f>DLIM!AD14</f>
        <v>1.43E-2</v>
      </c>
      <c r="AE14">
        <f>DLIM!AE14</f>
        <v>0.02</v>
      </c>
      <c r="AF14">
        <f>DLIM!AF14</f>
        <v>2.6599999999999999E-2</v>
      </c>
      <c r="AG14">
        <f>DLIM!AG14</f>
        <v>9.1999999999999998E-3</v>
      </c>
      <c r="AH14">
        <f>DLIM!AH14</f>
        <v>0.01</v>
      </c>
      <c r="AI14">
        <f>DLIM!AI14</f>
        <v>5.5999999999999999E-3</v>
      </c>
      <c r="AJ14">
        <f>DLIM!AJ14</f>
        <v>5.0000000000000001E-3</v>
      </c>
      <c r="AK14">
        <f>DLIM!AK14</f>
        <v>4.7999999999999996E-3</v>
      </c>
      <c r="AL14">
        <f>DLIM!AL14</f>
        <v>1.2E-2</v>
      </c>
      <c r="AM14">
        <f>DLIM!AM14</f>
        <v>5.8999999999999999E-3</v>
      </c>
      <c r="AN14">
        <f>DLIM!AN14</f>
        <v>8.3999999999999995E-3</v>
      </c>
      <c r="AO14">
        <f>DLIM!AO14</f>
        <v>1.14E-2</v>
      </c>
      <c r="AP14">
        <f>DLIM!AP14</f>
        <v>1.7999999999999999E-2</v>
      </c>
      <c r="AQ14">
        <f>DLIM!AQ14</f>
        <v>0</v>
      </c>
    </row>
    <row r="15" spans="1:43" x14ac:dyDescent="0.3">
      <c r="A15" t="str">
        <f>DLIM!A15</f>
        <v>ISIC 231</v>
      </c>
      <c r="B15">
        <f>DLIM!B15</f>
        <v>1.1403889999999999E-3</v>
      </c>
      <c r="C15">
        <f>DLIM!C15</f>
        <v>7.3729700000000004E-4</v>
      </c>
      <c r="D15">
        <f>DLIM!D15</f>
        <v>1.6978199999999999E-4</v>
      </c>
      <c r="E15">
        <f>DLIM!E15</f>
        <v>9.9043300000000001E-5</v>
      </c>
      <c r="F15">
        <f>DLIM!F15</f>
        <v>0</v>
      </c>
      <c r="G15">
        <f>DLIM!G15</f>
        <v>4.9807130000000003E-3</v>
      </c>
      <c r="H15">
        <f>DLIM!H15</f>
        <v>1.299185E-3</v>
      </c>
      <c r="I15">
        <f>DLIM!I15</f>
        <v>9.5982499999999998E-4</v>
      </c>
      <c r="J15">
        <f>DLIM!J15</f>
        <v>4.3720899999999998E-4</v>
      </c>
      <c r="K15">
        <f>DLIM!K15</f>
        <v>6.0102699999999996E-4</v>
      </c>
      <c r="L15">
        <f>DLIM!L15</f>
        <v>1.851917E-3</v>
      </c>
      <c r="M15">
        <f>DLIM!M15</f>
        <v>2.5731669999999999E-3</v>
      </c>
      <c r="N15">
        <f>DLIM!N15</f>
        <v>5.9000930000000004E-3</v>
      </c>
      <c r="O15">
        <f>DLIM!O15</f>
        <v>1.12212647</v>
      </c>
      <c r="P15">
        <f>DLIM!P15</f>
        <v>6.4166400000000001E-4</v>
      </c>
      <c r="Q15">
        <f>DLIM!Q15</f>
        <v>7.0204900000000005E-4</v>
      </c>
      <c r="R15">
        <f>DLIM!R15</f>
        <v>4.9264000000000003E-4</v>
      </c>
      <c r="S15">
        <f>DLIM!S15</f>
        <v>1.4185140000000001E-3</v>
      </c>
      <c r="T15">
        <f>DLIM!T15</f>
        <v>4.4949731E-2</v>
      </c>
      <c r="U15">
        <f>DLIM!U15</f>
        <v>8.4274420000000003E-3</v>
      </c>
      <c r="V15">
        <f>DLIM!V15</f>
        <v>3.1237669999999999E-3</v>
      </c>
      <c r="W15">
        <f>DLIM!W15</f>
        <v>6.1958159999999998E-3</v>
      </c>
      <c r="X15">
        <f>DLIM!X15</f>
        <v>2.0355170000000001E-3</v>
      </c>
      <c r="Y15">
        <f>DLIM!Y15</f>
        <v>9.8047910000000002E-3</v>
      </c>
      <c r="Z15">
        <f>DLIM!Z15</f>
        <v>6.0491400000000002E-4</v>
      </c>
      <c r="AA15">
        <f>DLIM!AA15</f>
        <v>7.1720100000000005E-5</v>
      </c>
      <c r="AB15">
        <f>DLIM!AB15</f>
        <v>6.2466900000000001E-4</v>
      </c>
      <c r="AC15">
        <f>DLIM!AC15</f>
        <v>5.2354280000000003E-3</v>
      </c>
      <c r="AD15">
        <f>DLIM!AD15</f>
        <v>3.1264899999999999E-10</v>
      </c>
      <c r="AE15">
        <f>DLIM!AE15</f>
        <v>1.99853E-4</v>
      </c>
      <c r="AF15">
        <f>DLIM!AF15</f>
        <v>2.0089779999999998E-3</v>
      </c>
      <c r="AG15">
        <f>DLIM!AG15</f>
        <v>0</v>
      </c>
      <c r="AH15">
        <f>DLIM!AH15</f>
        <v>4.0507199999999999E-10</v>
      </c>
      <c r="AI15">
        <f>DLIM!AI15</f>
        <v>1.3654499999999999E-4</v>
      </c>
      <c r="AJ15">
        <f>DLIM!AJ15</f>
        <v>2.2504E-4</v>
      </c>
      <c r="AK15">
        <f>DLIM!AK15</f>
        <v>1.7851999999999999E-4</v>
      </c>
      <c r="AL15">
        <f>DLIM!AL15</f>
        <v>9.6309100000000001E-4</v>
      </c>
      <c r="AM15">
        <f>DLIM!AM15</f>
        <v>9.886579999999999E-4</v>
      </c>
      <c r="AN15">
        <f>DLIM!AN15</f>
        <v>1.2120869999999999E-3</v>
      </c>
      <c r="AO15">
        <f>DLIM!AO15</f>
        <v>2.3538809999999999E-3</v>
      </c>
      <c r="AP15">
        <f>DLIM!AP15</f>
        <v>3.6087699999999999E-3</v>
      </c>
      <c r="AQ15">
        <f>DLIM!AQ15</f>
        <v>8.9407429999999993E-3</v>
      </c>
    </row>
    <row r="16" spans="1:43" x14ac:dyDescent="0.3">
      <c r="A16" t="str">
        <f>DLIM!A16</f>
        <v>ISIC 239</v>
      </c>
      <c r="B16">
        <f>DLIM!B16</f>
        <v>2.20149E-4</v>
      </c>
      <c r="C16">
        <f>DLIM!C16</f>
        <v>5.4174099999999999E-4</v>
      </c>
      <c r="D16">
        <f>DLIM!D16</f>
        <v>2.77189E-5</v>
      </c>
      <c r="E16">
        <f>DLIM!E16</f>
        <v>3.0250999999999999E-5</v>
      </c>
      <c r="F16">
        <f>DLIM!F16</f>
        <v>0</v>
      </c>
      <c r="G16">
        <f>DLIM!G16</f>
        <v>2.44305E-4</v>
      </c>
      <c r="H16">
        <f>DLIM!H16</f>
        <v>3.7087900000000001E-4</v>
      </c>
      <c r="I16">
        <f>DLIM!I16</f>
        <v>7.5098999999999999E-4</v>
      </c>
      <c r="J16">
        <f>DLIM!J16</f>
        <v>2.7956309999999998E-3</v>
      </c>
      <c r="K16">
        <f>DLIM!K16</f>
        <v>3.2284600000000001E-4</v>
      </c>
      <c r="L16">
        <f>DLIM!L16</f>
        <v>1.851917E-3</v>
      </c>
      <c r="M16">
        <f>DLIM!M16</f>
        <v>2.5731669999999999E-3</v>
      </c>
      <c r="N16">
        <f>DLIM!N16</f>
        <v>7.15893E-4</v>
      </c>
      <c r="O16">
        <f>DLIM!O16</f>
        <v>3.627637E-3</v>
      </c>
      <c r="P16">
        <f>DLIM!P16</f>
        <v>1.1255513939999999</v>
      </c>
      <c r="Q16">
        <f>DLIM!Q16</f>
        <v>8.2081529999999993E-3</v>
      </c>
      <c r="R16">
        <f>DLIM!R16</f>
        <v>1.737106E-3</v>
      </c>
      <c r="S16">
        <f>DLIM!S16</f>
        <v>3.3834099999999999E-3</v>
      </c>
      <c r="T16">
        <f>DLIM!T16</f>
        <v>2.0397380000000001E-3</v>
      </c>
      <c r="U16">
        <f>DLIM!U16</f>
        <v>3.205781E-3</v>
      </c>
      <c r="V16">
        <f>DLIM!V16</f>
        <v>2.6670190000000001E-3</v>
      </c>
      <c r="W16">
        <f>DLIM!W16</f>
        <v>1.230634E-3</v>
      </c>
      <c r="X16">
        <f>DLIM!X16</f>
        <v>1.2436260000000001E-3</v>
      </c>
      <c r="Y16">
        <f>DLIM!Y16</f>
        <v>2.6029550000000001E-3</v>
      </c>
      <c r="Z16">
        <f>DLIM!Z16</f>
        <v>2.43086E-4</v>
      </c>
      <c r="AA16">
        <f>DLIM!AA16</f>
        <v>1.40258E-5</v>
      </c>
      <c r="AB16">
        <f>DLIM!AB16</f>
        <v>2.8262200000000001E-4</v>
      </c>
      <c r="AC16">
        <f>DLIM!AC16</f>
        <v>5.7539525000000001E-2</v>
      </c>
      <c r="AD16">
        <f>DLIM!AD16</f>
        <v>5.1426999999999997E-11</v>
      </c>
      <c r="AE16">
        <f>DLIM!AE16</f>
        <v>4.7221100000000001E-5</v>
      </c>
      <c r="AF16">
        <f>DLIM!AF16</f>
        <v>2.3668800000000001E-4</v>
      </c>
      <c r="AG16">
        <f>DLIM!AG16</f>
        <v>0</v>
      </c>
      <c r="AH16">
        <f>DLIM!AH16</f>
        <v>4.9174099999999998E-11</v>
      </c>
      <c r="AI16">
        <f>DLIM!AI16</f>
        <v>3.8600699999999998E-5</v>
      </c>
      <c r="AJ16">
        <f>DLIM!AJ16</f>
        <v>6.0878699999999997E-5</v>
      </c>
      <c r="AK16">
        <f>DLIM!AK16</f>
        <v>5.5799400000000002E-4</v>
      </c>
      <c r="AL16">
        <f>DLIM!AL16</f>
        <v>2.5430100000000002E-4</v>
      </c>
      <c r="AM16">
        <f>DLIM!AM16</f>
        <v>1.41826E-3</v>
      </c>
      <c r="AN16">
        <f>DLIM!AN16</f>
        <v>3.34039E-4</v>
      </c>
      <c r="AO16">
        <f>DLIM!AO16</f>
        <v>4.2125499999999999E-4</v>
      </c>
      <c r="AP16">
        <f>DLIM!AP16</f>
        <v>7.8051499999999996E-4</v>
      </c>
      <c r="AQ16">
        <f>DLIM!AQ16</f>
        <v>8.3057900000000002E-4</v>
      </c>
    </row>
    <row r="17" spans="1:43" x14ac:dyDescent="0.3">
      <c r="A17" t="str">
        <f>DLIM!A17</f>
        <v>ISIC 241</v>
      </c>
      <c r="B17">
        <f>DLIM!B17</f>
        <v>5.1391070000000004E-3</v>
      </c>
      <c r="C17">
        <f>DLIM!C17</f>
        <v>5.6176901000000001E-2</v>
      </c>
      <c r="D17">
        <f>DLIM!D17</f>
        <v>5.9680499999999995E-4</v>
      </c>
      <c r="E17">
        <f>DLIM!E17</f>
        <v>1.923742E-3</v>
      </c>
      <c r="F17">
        <f>DLIM!F17</f>
        <v>0</v>
      </c>
      <c r="G17">
        <f>DLIM!G17</f>
        <v>8.3737229999999996E-3</v>
      </c>
      <c r="H17">
        <f>DLIM!H17</f>
        <v>1.4844207999999999E-2</v>
      </c>
      <c r="I17">
        <f>DLIM!I17</f>
        <v>1.2454321000000001E-2</v>
      </c>
      <c r="J17">
        <f>DLIM!J17</f>
        <v>5.75232E-3</v>
      </c>
      <c r="K17">
        <f>DLIM!K17</f>
        <v>1.3350997999999999E-2</v>
      </c>
      <c r="L17">
        <f>DLIM!L17</f>
        <v>2.4550079999999998E-3</v>
      </c>
      <c r="M17">
        <f>DLIM!M17</f>
        <v>6.4477600000000001E-4</v>
      </c>
      <c r="N17">
        <f>DLIM!N17</f>
        <v>2.6297820999999999E-2</v>
      </c>
      <c r="O17">
        <f>DLIM!O17</f>
        <v>1.4715914E-2</v>
      </c>
      <c r="P17">
        <f>DLIM!P17</f>
        <v>1.4805802999999999E-2</v>
      </c>
      <c r="Q17">
        <f>DLIM!Q17</f>
        <v>2.0018678140000001</v>
      </c>
      <c r="R17">
        <f>DLIM!R17</f>
        <v>1.7448736999999999E-2</v>
      </c>
      <c r="S17">
        <f>DLIM!S17</f>
        <v>0.50823598599999997</v>
      </c>
      <c r="T17">
        <f>DLIM!T17</f>
        <v>3.4864662999999997E-2</v>
      </c>
      <c r="U17">
        <f>DLIM!U17</f>
        <v>0.103139655</v>
      </c>
      <c r="V17">
        <f>DLIM!V17</f>
        <v>0.314484284</v>
      </c>
      <c r="W17">
        <f>DLIM!W17</f>
        <v>0.112307768</v>
      </c>
      <c r="X17">
        <f>DLIM!X17</f>
        <v>5.9820166000000001E-2</v>
      </c>
      <c r="Y17">
        <f>DLIM!Y17</f>
        <v>0.102313497</v>
      </c>
      <c r="Z17">
        <f>DLIM!Z17</f>
        <v>9.2022600000000003E-3</v>
      </c>
      <c r="AA17">
        <f>DLIM!AA17</f>
        <v>6.9774599999999996E-4</v>
      </c>
      <c r="AB17">
        <f>DLIM!AB17</f>
        <v>1.1727932999999999E-2</v>
      </c>
      <c r="AC17">
        <f>DLIM!AC17</f>
        <v>0.20508198799999999</v>
      </c>
      <c r="AD17">
        <f>DLIM!AD17</f>
        <v>5.2412299999999997E-10</v>
      </c>
      <c r="AE17">
        <f>DLIM!AE17</f>
        <v>3.1283019999999999E-3</v>
      </c>
      <c r="AF17">
        <f>DLIM!AF17</f>
        <v>4.3545700000000003E-3</v>
      </c>
      <c r="AG17">
        <f>DLIM!AG17</f>
        <v>0</v>
      </c>
      <c r="AH17">
        <f>DLIM!AH17</f>
        <v>6.7280300000000002E-10</v>
      </c>
      <c r="AI17">
        <f>DLIM!AI17</f>
        <v>6.5097500000000003E-4</v>
      </c>
      <c r="AJ17">
        <f>DLIM!AJ17</f>
        <v>1.2773089999999999E-3</v>
      </c>
      <c r="AK17">
        <f>DLIM!AK17</f>
        <v>2.7288189999999999E-3</v>
      </c>
      <c r="AL17">
        <f>DLIM!AL17</f>
        <v>5.96803E-3</v>
      </c>
      <c r="AM17">
        <f>DLIM!AM17</f>
        <v>1.8190491E-2</v>
      </c>
      <c r="AN17">
        <f>DLIM!AN17</f>
        <v>5.1320109999999997E-3</v>
      </c>
      <c r="AO17">
        <f>DLIM!AO17</f>
        <v>6.2153579999999998E-3</v>
      </c>
      <c r="AP17">
        <f>DLIM!AP17</f>
        <v>1.3882790000000001E-2</v>
      </c>
      <c r="AQ17">
        <f>DLIM!AQ17</f>
        <v>7.2211744999999994E-2</v>
      </c>
    </row>
    <row r="18" spans="1:43" x14ac:dyDescent="0.3">
      <c r="A18" t="str">
        <f>DLIM!A18</f>
        <v>ISIC 242</v>
      </c>
      <c r="B18">
        <f>DLIM!B18</f>
        <v>2.6948599999999999E-4</v>
      </c>
      <c r="C18">
        <f>DLIM!C18</f>
        <v>1.520467E-3</v>
      </c>
      <c r="D18">
        <f>DLIM!D18</f>
        <v>2.9463800000000001E-5</v>
      </c>
      <c r="E18">
        <f>DLIM!E18</f>
        <v>8.7085199999999998E-5</v>
      </c>
      <c r="F18">
        <f>DLIM!F18</f>
        <v>0</v>
      </c>
      <c r="G18">
        <f>DLIM!G18</f>
        <v>4.2229099999999999E-4</v>
      </c>
      <c r="H18">
        <f>DLIM!H18</f>
        <v>9.1865600000000001E-4</v>
      </c>
      <c r="I18">
        <f>DLIM!I18</f>
        <v>8.0818399999999999E-4</v>
      </c>
      <c r="J18">
        <f>DLIM!J18</f>
        <v>4.9374E-4</v>
      </c>
      <c r="K18">
        <f>DLIM!K18</f>
        <v>6.9604699999999999E-4</v>
      </c>
      <c r="L18">
        <f>DLIM!L18</f>
        <v>2.4550079999999998E-3</v>
      </c>
      <c r="M18">
        <f>DLIM!M18</f>
        <v>6.4477600000000001E-4</v>
      </c>
      <c r="N18">
        <f>DLIM!N18</f>
        <v>2.400948E-3</v>
      </c>
      <c r="O18">
        <f>DLIM!O18</f>
        <v>9.6104100000000004E-4</v>
      </c>
      <c r="P18">
        <f>DLIM!P18</f>
        <v>5.4038100000000004E-4</v>
      </c>
      <c r="Q18">
        <f>DLIM!Q18</f>
        <v>4.1053970000000002E-3</v>
      </c>
      <c r="R18">
        <f>DLIM!R18</f>
        <v>1.3481437510000001</v>
      </c>
      <c r="S18">
        <f>DLIM!S18</f>
        <v>1.9921683999999999E-2</v>
      </c>
      <c r="T18">
        <f>DLIM!T18</f>
        <v>8.3193120000000006E-3</v>
      </c>
      <c r="U18">
        <f>DLIM!U18</f>
        <v>4.3302864000000003E-2</v>
      </c>
      <c r="V18">
        <f>DLIM!V18</f>
        <v>1.0847453999999999E-2</v>
      </c>
      <c r="W18">
        <f>DLIM!W18</f>
        <v>4.0525600000000002E-3</v>
      </c>
      <c r="X18">
        <f>DLIM!X18</f>
        <v>2.5753500000000001E-3</v>
      </c>
      <c r="Y18">
        <f>DLIM!Y18</f>
        <v>3.4590659999999998E-3</v>
      </c>
      <c r="Z18">
        <f>DLIM!Z18</f>
        <v>1.04604E-3</v>
      </c>
      <c r="AA18">
        <f>DLIM!AA18</f>
        <v>2.2952700000000001E-5</v>
      </c>
      <c r="AB18">
        <f>DLIM!AB18</f>
        <v>4.3555900000000002E-4</v>
      </c>
      <c r="AC18">
        <f>DLIM!AC18</f>
        <v>7.2735569999999999E-3</v>
      </c>
      <c r="AD18">
        <f>DLIM!AD18</f>
        <v>4.1496200000000002E-11</v>
      </c>
      <c r="AE18">
        <f>DLIM!AE18</f>
        <v>1.2787599999999999E-4</v>
      </c>
      <c r="AF18">
        <f>DLIM!AF18</f>
        <v>2.67118E-4</v>
      </c>
      <c r="AG18">
        <f>DLIM!AG18</f>
        <v>0</v>
      </c>
      <c r="AH18">
        <f>DLIM!AH18</f>
        <v>8.7447600000000003E-11</v>
      </c>
      <c r="AI18">
        <f>DLIM!AI18</f>
        <v>4.3726600000000002E-5</v>
      </c>
      <c r="AJ18">
        <f>DLIM!AJ18</f>
        <v>8.2917900000000001E-5</v>
      </c>
      <c r="AK18">
        <f>DLIM!AK18</f>
        <v>1.2784100000000001E-4</v>
      </c>
      <c r="AL18">
        <f>DLIM!AL18</f>
        <v>4.9188300000000003E-4</v>
      </c>
      <c r="AM18">
        <f>DLIM!AM18</f>
        <v>7.8745799999999999E-4</v>
      </c>
      <c r="AN18">
        <f>DLIM!AN18</f>
        <v>4.12607E-4</v>
      </c>
      <c r="AO18">
        <f>DLIM!AO18</f>
        <v>1.3126920000000001E-3</v>
      </c>
      <c r="AP18">
        <f>DLIM!AP18</f>
        <v>9.2443600000000005E-4</v>
      </c>
      <c r="AQ18">
        <f>DLIM!AQ18</f>
        <v>2.6591359999999999E-3</v>
      </c>
    </row>
    <row r="19" spans="1:43" x14ac:dyDescent="0.3">
      <c r="A19" t="str">
        <f>DLIM!A19</f>
        <v>ISIC 25</v>
      </c>
      <c r="B19">
        <f>DLIM!B19</f>
        <v>1.2999999999999999E-2</v>
      </c>
      <c r="C19">
        <f>DLIM!C19</f>
        <v>5.2329236000000001E-2</v>
      </c>
      <c r="D19">
        <f>DLIM!D19</f>
        <v>9.2746799999999998E-4</v>
      </c>
      <c r="E19">
        <f>DLIM!E19</f>
        <v>2.87E-2</v>
      </c>
      <c r="F19">
        <f>DLIM!F19</f>
        <v>3.6700000000000003E-2</v>
      </c>
      <c r="G19">
        <f>DLIM!G19</f>
        <v>2.5899999999999999E-2</v>
      </c>
      <c r="H19">
        <f>DLIM!H19</f>
        <v>3.15E-2</v>
      </c>
      <c r="I19">
        <f>DLIM!I19</f>
        <v>4.6899999999999997E-2</v>
      </c>
      <c r="J19">
        <f>DLIM!J19</f>
        <v>1.55E-2</v>
      </c>
      <c r="K19">
        <f>DLIM!K19</f>
        <v>2.4500000000000001E-2</v>
      </c>
      <c r="L19">
        <f>DLIM!L19</f>
        <v>1.9199999999999998E-2</v>
      </c>
      <c r="M19">
        <f>DLIM!M19</f>
        <v>1.7299999999999999E-2</v>
      </c>
      <c r="N19">
        <f>DLIM!N19</f>
        <v>3.5000000000000003E-2</v>
      </c>
      <c r="O19">
        <f>DLIM!O19</f>
        <v>2.2454901999999999E-2</v>
      </c>
      <c r="P19">
        <f>DLIM!P19</f>
        <v>1.5084938000000001E-2</v>
      </c>
      <c r="Q19">
        <f>DLIM!Q19</f>
        <v>1.5504362000000001E-2</v>
      </c>
      <c r="R19">
        <f>DLIM!R19</f>
        <v>1.3428957E-2</v>
      </c>
      <c r="S19">
        <f>DLIM!S19</f>
        <v>1.1603000000000001</v>
      </c>
      <c r="T19">
        <f>DLIM!T19</f>
        <v>1.9300000000000001E-2</v>
      </c>
      <c r="U19">
        <f>DLIM!U19</f>
        <v>5.5100000000000003E-2</v>
      </c>
      <c r="V19">
        <f>DLIM!V19</f>
        <v>0.1202</v>
      </c>
      <c r="W19">
        <f>DLIM!W19</f>
        <v>8.4900000000000003E-2</v>
      </c>
      <c r="X19">
        <f>DLIM!X19</f>
        <v>0.15140000000000001</v>
      </c>
      <c r="Y19">
        <f>DLIM!Y19</f>
        <v>6.8699999999999997E-2</v>
      </c>
      <c r="Z19">
        <f>DLIM!Z19</f>
        <v>8.6018229999999998E-3</v>
      </c>
      <c r="AA19">
        <f>DLIM!AA19</f>
        <v>3.1299600000000001E-4</v>
      </c>
      <c r="AB19">
        <f>DLIM!AB19</f>
        <v>1.5599999999999999E-2</v>
      </c>
      <c r="AC19">
        <f>DLIM!AC19</f>
        <v>0.104</v>
      </c>
      <c r="AD19">
        <f>DLIM!AD19</f>
        <v>8.3000000000000001E-3</v>
      </c>
      <c r="AE19">
        <f>DLIM!AE19</f>
        <v>1.4E-2</v>
      </c>
      <c r="AF19">
        <f>DLIM!AF19</f>
        <v>1.8700000000000001E-2</v>
      </c>
      <c r="AG19">
        <f>DLIM!AG19</f>
        <v>7.1999999999999998E-3</v>
      </c>
      <c r="AH19">
        <f>DLIM!AH19</f>
        <v>8.5000000000000006E-3</v>
      </c>
      <c r="AI19">
        <f>DLIM!AI19</f>
        <v>5.4000000000000003E-3</v>
      </c>
      <c r="AJ19">
        <f>DLIM!AJ19</f>
        <v>5.4000000000000003E-3</v>
      </c>
      <c r="AK19">
        <f>DLIM!AK19</f>
        <v>8.0000000000000002E-3</v>
      </c>
      <c r="AL19">
        <f>DLIM!AL19</f>
        <v>1.2E-2</v>
      </c>
      <c r="AM19">
        <f>DLIM!AM19</f>
        <v>1.0800000000000001E-2</v>
      </c>
      <c r="AN19">
        <f>DLIM!AN19</f>
        <v>8.2000000000000007E-3</v>
      </c>
      <c r="AO19">
        <f>DLIM!AO19</f>
        <v>9.4999999999999998E-3</v>
      </c>
      <c r="AP19">
        <f>DLIM!AP19</f>
        <v>1.4999999999999999E-2</v>
      </c>
      <c r="AQ19">
        <f>DLIM!AQ19</f>
        <v>0</v>
      </c>
    </row>
    <row r="20" spans="1:43" x14ac:dyDescent="0.3">
      <c r="A20" t="str">
        <f>DLIM!A20</f>
        <v>ISIC 26</v>
      </c>
      <c r="B20">
        <f>DLIM!B20</f>
        <v>1.6E-2</v>
      </c>
      <c r="C20">
        <f>DLIM!C20</f>
        <v>2.3743190000000002E-3</v>
      </c>
      <c r="D20">
        <f>DLIM!D20</f>
        <v>8.8859900000000006E-5</v>
      </c>
      <c r="E20">
        <f>DLIM!E20</f>
        <v>2.0400000000000001E-2</v>
      </c>
      <c r="F20">
        <f>DLIM!F20</f>
        <v>1.8499999999999999E-2</v>
      </c>
      <c r="G20">
        <f>DLIM!G20</f>
        <v>2.7400000000000001E-2</v>
      </c>
      <c r="H20">
        <f>DLIM!H20</f>
        <v>6.1400000000000003E-2</v>
      </c>
      <c r="I20">
        <f>DLIM!I20</f>
        <v>3.2800000000000003E-2</v>
      </c>
      <c r="J20">
        <f>DLIM!J20</f>
        <v>2.7400000000000001E-2</v>
      </c>
      <c r="K20">
        <f>DLIM!K20</f>
        <v>1.6799999999999999E-2</v>
      </c>
      <c r="L20">
        <f>DLIM!L20</f>
        <v>2.2599999999999999E-2</v>
      </c>
      <c r="M20">
        <f>DLIM!M20</f>
        <v>2.9600000000000001E-2</v>
      </c>
      <c r="N20">
        <f>DLIM!N20</f>
        <v>0.03</v>
      </c>
      <c r="O20">
        <f>DLIM!O20</f>
        <v>1.996814E-3</v>
      </c>
      <c r="P20">
        <f>DLIM!P20</f>
        <v>1.284772E-3</v>
      </c>
      <c r="Q20">
        <f>DLIM!Q20</f>
        <v>6.3186960000000004E-3</v>
      </c>
      <c r="R20">
        <f>DLIM!R20</f>
        <v>2.0906879999999998E-3</v>
      </c>
      <c r="S20">
        <f>DLIM!S20</f>
        <v>3.2599999999999997E-2</v>
      </c>
      <c r="T20">
        <f>DLIM!T20</f>
        <v>1.1757</v>
      </c>
      <c r="U20">
        <f>DLIM!U20</f>
        <v>8.0299999999999996E-2</v>
      </c>
      <c r="V20">
        <f>DLIM!V20</f>
        <v>6.9500000000000006E-2</v>
      </c>
      <c r="W20">
        <f>DLIM!W20</f>
        <v>6.5199999999999994E-2</v>
      </c>
      <c r="X20">
        <f>DLIM!X20</f>
        <v>6.7500000000000004E-2</v>
      </c>
      <c r="Y20">
        <f>DLIM!Y20</f>
        <v>4.7500000000000001E-2</v>
      </c>
      <c r="Z20">
        <f>DLIM!Z20</f>
        <v>5.1648070000000004E-3</v>
      </c>
      <c r="AA20">
        <f>DLIM!AA20</f>
        <v>1.81106E-4</v>
      </c>
      <c r="AB20">
        <f>DLIM!AB20</f>
        <v>1.9699999999999999E-2</v>
      </c>
      <c r="AC20">
        <f>DLIM!AC20</f>
        <v>2.6200000000000001E-2</v>
      </c>
      <c r="AD20">
        <f>DLIM!AD20</f>
        <v>1.7899999999999999E-2</v>
      </c>
      <c r="AE20">
        <f>DLIM!AE20</f>
        <v>2.1000000000000001E-2</v>
      </c>
      <c r="AF20">
        <f>DLIM!AF20</f>
        <v>2.01E-2</v>
      </c>
      <c r="AG20">
        <f>DLIM!AG20</f>
        <v>3.1699999999999999E-2</v>
      </c>
      <c r="AH20">
        <f>DLIM!AH20</f>
        <v>5.6300000000000003E-2</v>
      </c>
      <c r="AI20">
        <f>DLIM!AI20</f>
        <v>5.6500000000000002E-2</v>
      </c>
      <c r="AJ20">
        <f>DLIM!AJ20</f>
        <v>1.2800000000000001E-2</v>
      </c>
      <c r="AK20">
        <f>DLIM!AK20</f>
        <v>6.3E-3</v>
      </c>
      <c r="AL20">
        <f>DLIM!AL20</f>
        <v>3.5000000000000003E-2</v>
      </c>
      <c r="AM20">
        <f>DLIM!AM20</f>
        <v>1.1900000000000001E-2</v>
      </c>
      <c r="AN20">
        <f>DLIM!AN20</f>
        <v>1.6799999999999999E-2</v>
      </c>
      <c r="AO20">
        <f>DLIM!AO20</f>
        <v>3.7400000000000003E-2</v>
      </c>
      <c r="AP20">
        <f>DLIM!AP20</f>
        <v>4.8000000000000001E-2</v>
      </c>
      <c r="AQ20">
        <f>DLIM!AQ20</f>
        <v>0</v>
      </c>
    </row>
    <row r="21" spans="1:43" x14ac:dyDescent="0.3">
      <c r="A21" t="str">
        <f>DLIM!A21</f>
        <v>ISIC 27</v>
      </c>
      <c r="B21">
        <f>DLIM!B21</f>
        <v>5.0000000000000001E-3</v>
      </c>
      <c r="C21">
        <f>DLIM!C21</f>
        <v>1.0850423E-2</v>
      </c>
      <c r="D21">
        <f>DLIM!D21</f>
        <v>2.0935300000000001E-4</v>
      </c>
      <c r="E21">
        <f>DLIM!E21</f>
        <v>1.7000000000000001E-2</v>
      </c>
      <c r="F21">
        <f>DLIM!F21</f>
        <v>1.3299999999999999E-2</v>
      </c>
      <c r="G21">
        <f>DLIM!G21</f>
        <v>1.0999999999999999E-2</v>
      </c>
      <c r="H21">
        <f>DLIM!H21</f>
        <v>2.4400000000000002E-2</v>
      </c>
      <c r="I21">
        <f>DLIM!I21</f>
        <v>1.61E-2</v>
      </c>
      <c r="J21">
        <f>DLIM!J21</f>
        <v>1.2500000000000001E-2</v>
      </c>
      <c r="K21">
        <f>DLIM!K21</f>
        <v>8.2000000000000007E-3</v>
      </c>
      <c r="L21">
        <f>DLIM!L21</f>
        <v>1.0500000000000001E-2</v>
      </c>
      <c r="M21">
        <f>DLIM!M21</f>
        <v>1.0999999999999999E-2</v>
      </c>
      <c r="N21">
        <f>DLIM!N21</f>
        <v>1.0999999999999999E-2</v>
      </c>
      <c r="O21">
        <f>DLIM!O21</f>
        <v>5.6611719999999999E-3</v>
      </c>
      <c r="P21">
        <f>DLIM!P21</f>
        <v>2.9091550000000001E-3</v>
      </c>
      <c r="Q21">
        <f>DLIM!Q21</f>
        <v>1.4266556E-2</v>
      </c>
      <c r="R21">
        <f>DLIM!R21</f>
        <v>4.0417559999999996E-3</v>
      </c>
      <c r="S21">
        <f>DLIM!S21</f>
        <v>2.1899999999999999E-2</v>
      </c>
      <c r="T21">
        <f>DLIM!T21</f>
        <v>2.8199999999999999E-2</v>
      </c>
      <c r="U21">
        <f>DLIM!U21</f>
        <v>1.1478999999999999</v>
      </c>
      <c r="V21">
        <f>DLIM!V21</f>
        <v>5.3999999999999999E-2</v>
      </c>
      <c r="W21">
        <f>DLIM!W21</f>
        <v>9.1600000000000001E-2</v>
      </c>
      <c r="X21">
        <f>DLIM!X21</f>
        <v>5.1700000000000003E-2</v>
      </c>
      <c r="Y21">
        <f>DLIM!Y21</f>
        <v>3.7699999999999997E-2</v>
      </c>
      <c r="Z21">
        <f>DLIM!Z21</f>
        <v>2.0269885000000001E-2</v>
      </c>
      <c r="AA21">
        <f>DLIM!AA21</f>
        <v>2.43797E-4</v>
      </c>
      <c r="AB21">
        <f>DLIM!AB21</f>
        <v>1.5299999999999999E-2</v>
      </c>
      <c r="AC21">
        <f>DLIM!AC21</f>
        <v>4.7399999999999998E-2</v>
      </c>
      <c r="AD21">
        <f>DLIM!AD21</f>
        <v>8.6E-3</v>
      </c>
      <c r="AE21">
        <f>DLIM!AE21</f>
        <v>8.9999999999999993E-3</v>
      </c>
      <c r="AF21">
        <f>DLIM!AF21</f>
        <v>1.29E-2</v>
      </c>
      <c r="AG21">
        <f>DLIM!AG21</f>
        <v>1.0699999999999999E-2</v>
      </c>
      <c r="AH21">
        <f>DLIM!AH21</f>
        <v>2.69E-2</v>
      </c>
      <c r="AI21">
        <f>DLIM!AI21</f>
        <v>8.3999999999999995E-3</v>
      </c>
      <c r="AJ21">
        <f>DLIM!AJ21</f>
        <v>5.8999999999999999E-3</v>
      </c>
      <c r="AK21">
        <f>DLIM!AK21</f>
        <v>5.8999999999999999E-3</v>
      </c>
      <c r="AL21">
        <f>DLIM!AL21</f>
        <v>8.0000000000000002E-3</v>
      </c>
      <c r="AM21">
        <f>DLIM!AM21</f>
        <v>7.4000000000000003E-3</v>
      </c>
      <c r="AN21">
        <f>DLIM!AN21</f>
        <v>8.0000000000000002E-3</v>
      </c>
      <c r="AO21">
        <f>DLIM!AO21</f>
        <v>8.6999999999999994E-3</v>
      </c>
      <c r="AP21">
        <f>DLIM!AP21</f>
        <v>1.2999999999999999E-2</v>
      </c>
      <c r="AQ21">
        <f>DLIM!AQ21</f>
        <v>0</v>
      </c>
    </row>
    <row r="22" spans="1:43" x14ac:dyDescent="0.3">
      <c r="A22" t="str">
        <f>DLIM!A22</f>
        <v>ISIC 28</v>
      </c>
      <c r="B22">
        <f>DLIM!B22</f>
        <v>1.4E-2</v>
      </c>
      <c r="C22">
        <f>DLIM!C22</f>
        <v>3.7857094000000001E-2</v>
      </c>
      <c r="D22">
        <f>DLIM!D22</f>
        <v>2.7568100000000001E-4</v>
      </c>
      <c r="E22">
        <f>DLIM!E22</f>
        <v>2.63E-2</v>
      </c>
      <c r="F22">
        <f>DLIM!F22</f>
        <v>3.5400000000000001E-2</v>
      </c>
      <c r="G22">
        <f>DLIM!G22</f>
        <v>1.2800000000000001E-2</v>
      </c>
      <c r="H22">
        <f>DLIM!H22</f>
        <v>2.9700000000000001E-2</v>
      </c>
      <c r="I22">
        <f>DLIM!I22</f>
        <v>1.6799999999999999E-2</v>
      </c>
      <c r="J22">
        <f>DLIM!J22</f>
        <v>1.24E-2</v>
      </c>
      <c r="K22">
        <f>DLIM!K22</f>
        <v>1.5800000000000002E-2</v>
      </c>
      <c r="L22">
        <f>DLIM!L22</f>
        <v>1.14E-2</v>
      </c>
      <c r="M22">
        <f>DLIM!M22</f>
        <v>1.12E-2</v>
      </c>
      <c r="N22">
        <f>DLIM!N22</f>
        <v>2.1999999999999999E-2</v>
      </c>
      <c r="O22">
        <f>DLIM!O22</f>
        <v>1.5022061999999999E-2</v>
      </c>
      <c r="P22">
        <f>DLIM!P22</f>
        <v>7.0065350000000004E-3</v>
      </c>
      <c r="Q22">
        <f>DLIM!Q22</f>
        <v>1.4532372999999999E-2</v>
      </c>
      <c r="R22">
        <f>DLIM!R22</f>
        <v>8.7346090000000008E-3</v>
      </c>
      <c r="S22">
        <f>DLIM!S22</f>
        <v>3.9199999999999999E-2</v>
      </c>
      <c r="T22">
        <f>DLIM!T22</f>
        <v>1.47E-2</v>
      </c>
      <c r="U22">
        <f>DLIM!U22</f>
        <v>3.6200000000000003E-2</v>
      </c>
      <c r="V22">
        <f>DLIM!V22</f>
        <v>1.1601999999999999</v>
      </c>
      <c r="W22">
        <f>DLIM!W22</f>
        <v>4.1399999999999999E-2</v>
      </c>
      <c r="X22">
        <f>DLIM!X22</f>
        <v>8.9800000000000005E-2</v>
      </c>
      <c r="Y22">
        <f>DLIM!Y22</f>
        <v>4.1000000000000002E-2</v>
      </c>
      <c r="Z22">
        <f>DLIM!Z22</f>
        <v>1.2356671E-2</v>
      </c>
      <c r="AA22">
        <f>DLIM!AA22</f>
        <v>1.50994E-4</v>
      </c>
      <c r="AB22">
        <f>DLIM!AB22</f>
        <v>2.6499999999999999E-2</v>
      </c>
      <c r="AC22">
        <f>DLIM!AC22</f>
        <v>3.4500000000000003E-2</v>
      </c>
      <c r="AD22">
        <f>DLIM!AD22</f>
        <v>5.7999999999999996E-3</v>
      </c>
      <c r="AE22">
        <f>DLIM!AE22</f>
        <v>1.2E-2</v>
      </c>
      <c r="AF22">
        <f>DLIM!AF22</f>
        <v>8.5000000000000006E-3</v>
      </c>
      <c r="AG22">
        <f>DLIM!AG22</f>
        <v>4.5999999999999999E-3</v>
      </c>
      <c r="AH22">
        <f>DLIM!AH22</f>
        <v>6.3E-3</v>
      </c>
      <c r="AI22">
        <f>DLIM!AI22</f>
        <v>3.7000000000000002E-3</v>
      </c>
      <c r="AJ22">
        <f>DLIM!AJ22</f>
        <v>3.2000000000000002E-3</v>
      </c>
      <c r="AK22">
        <f>DLIM!AK22</f>
        <v>3.7000000000000002E-3</v>
      </c>
      <c r="AL22">
        <f>DLIM!AL22</f>
        <v>8.0000000000000002E-3</v>
      </c>
      <c r="AM22">
        <f>DLIM!AM22</f>
        <v>5.7000000000000002E-3</v>
      </c>
      <c r="AN22">
        <f>DLIM!AN22</f>
        <v>5.8999999999999999E-3</v>
      </c>
      <c r="AO22">
        <f>DLIM!AO22</f>
        <v>7.0000000000000001E-3</v>
      </c>
      <c r="AP22">
        <f>DLIM!AP22</f>
        <v>1.0999999999999999E-2</v>
      </c>
      <c r="AQ22">
        <f>DLIM!AQ22</f>
        <v>0</v>
      </c>
    </row>
    <row r="23" spans="1:43" x14ac:dyDescent="0.3">
      <c r="A23" t="str">
        <f>DLIM!A23</f>
        <v>ISIC 29</v>
      </c>
      <c r="B23">
        <f>DLIM!B23</f>
        <v>8.0000000000000002E-3</v>
      </c>
      <c r="C23">
        <f>DLIM!C23</f>
        <v>3.1200780000000001E-3</v>
      </c>
      <c r="D23">
        <f>DLIM!D23</f>
        <v>2.4036399999999999E-4</v>
      </c>
      <c r="E23">
        <f>DLIM!E23</f>
        <v>2.9399999999999999E-2</v>
      </c>
      <c r="F23">
        <f>DLIM!F23</f>
        <v>1.37E-2</v>
      </c>
      <c r="G23">
        <f>DLIM!G23</f>
        <v>1.38E-2</v>
      </c>
      <c r="H23">
        <f>DLIM!H23</f>
        <v>2.75E-2</v>
      </c>
      <c r="I23">
        <f>DLIM!I23</f>
        <v>1.9099999999999999E-2</v>
      </c>
      <c r="J23">
        <f>DLIM!J23</f>
        <v>1.5599999999999999E-2</v>
      </c>
      <c r="K23">
        <f>DLIM!K23</f>
        <v>8.5000000000000006E-3</v>
      </c>
      <c r="L23">
        <f>DLIM!L23</f>
        <v>1.1599999999999999E-2</v>
      </c>
      <c r="M23">
        <f>DLIM!M23</f>
        <v>1.37E-2</v>
      </c>
      <c r="N23">
        <f>DLIM!N23</f>
        <v>1.6E-2</v>
      </c>
      <c r="O23">
        <f>DLIM!O23</f>
        <v>7.5922289999999998E-3</v>
      </c>
      <c r="P23">
        <f>DLIM!P23</f>
        <v>2.5511249999999999E-2</v>
      </c>
      <c r="Q23">
        <f>DLIM!Q23</f>
        <v>4.918062E-3</v>
      </c>
      <c r="R23">
        <f>DLIM!R23</f>
        <v>6.6322100000000004E-3</v>
      </c>
      <c r="S23">
        <f>DLIM!S23</f>
        <v>2.0500000000000001E-2</v>
      </c>
      <c r="T23">
        <f>DLIM!T23</f>
        <v>1.32E-2</v>
      </c>
      <c r="U23">
        <f>DLIM!U23</f>
        <v>4.3900000000000002E-2</v>
      </c>
      <c r="V23">
        <f>DLIM!V23</f>
        <v>3.5999999999999997E-2</v>
      </c>
      <c r="W23">
        <f>DLIM!W23</f>
        <v>1.4147000000000001</v>
      </c>
      <c r="X23">
        <f>DLIM!X23</f>
        <v>3.0300000000000001E-2</v>
      </c>
      <c r="Y23">
        <f>DLIM!Y23</f>
        <v>2.0899999999999998E-2</v>
      </c>
      <c r="Z23">
        <f>DLIM!Z23</f>
        <v>3.1696820000000001E-3</v>
      </c>
      <c r="AA23">
        <f>DLIM!AA23</f>
        <v>7.9432999999999999E-4</v>
      </c>
      <c r="AB23">
        <f>DLIM!AB23</f>
        <v>2.23E-2</v>
      </c>
      <c r="AC23">
        <f>DLIM!AC23</f>
        <v>1.9199999999999998E-2</v>
      </c>
      <c r="AD23">
        <f>DLIM!AD23</f>
        <v>1.11E-2</v>
      </c>
      <c r="AE23">
        <f>DLIM!AE23</f>
        <v>3.2000000000000001E-2</v>
      </c>
      <c r="AF23">
        <f>DLIM!AF23</f>
        <v>9.9000000000000008E-3</v>
      </c>
      <c r="AG23">
        <f>DLIM!AG23</f>
        <v>8.6999999999999994E-3</v>
      </c>
      <c r="AH23">
        <f>DLIM!AH23</f>
        <v>1.21E-2</v>
      </c>
      <c r="AI23">
        <f>DLIM!AI23</f>
        <v>5.5999999999999999E-3</v>
      </c>
      <c r="AJ23">
        <f>DLIM!AJ23</f>
        <v>4.8999999999999998E-3</v>
      </c>
      <c r="AK23">
        <f>DLIM!AK23</f>
        <v>3.3E-3</v>
      </c>
      <c r="AL23">
        <f>DLIM!AL23</f>
        <v>8.9999999999999993E-3</v>
      </c>
      <c r="AM23">
        <f>DLIM!AM23</f>
        <v>8.6999999999999994E-3</v>
      </c>
      <c r="AN23">
        <f>DLIM!AN23</f>
        <v>6.0000000000000001E-3</v>
      </c>
      <c r="AO23">
        <f>DLIM!AO23</f>
        <v>8.6999999999999994E-3</v>
      </c>
      <c r="AP23">
        <f>DLIM!AP23</f>
        <v>0.01</v>
      </c>
      <c r="AQ23">
        <f>DLIM!AQ23</f>
        <v>0</v>
      </c>
    </row>
    <row r="24" spans="1:43" x14ac:dyDescent="0.3">
      <c r="A24" t="str">
        <f>DLIM!A24</f>
        <v>ISIC 30</v>
      </c>
      <c r="B24">
        <f>DLIM!B24</f>
        <v>2E-3</v>
      </c>
      <c r="C24">
        <f>DLIM!C24</f>
        <v>5.4089641000000001E-2</v>
      </c>
      <c r="D24">
        <f>DLIM!D24</f>
        <v>1.67703E-4</v>
      </c>
      <c r="E24">
        <f>DLIM!E24</f>
        <v>1.55E-2</v>
      </c>
      <c r="F24">
        <f>DLIM!F24</f>
        <v>3.5999999999999999E-3</v>
      </c>
      <c r="G24">
        <f>DLIM!G24</f>
        <v>5.1000000000000004E-3</v>
      </c>
      <c r="H24">
        <f>DLIM!H24</f>
        <v>1.6E-2</v>
      </c>
      <c r="I24">
        <f>DLIM!I24</f>
        <v>7.4000000000000003E-3</v>
      </c>
      <c r="J24">
        <f>DLIM!J24</f>
        <v>4.7000000000000002E-3</v>
      </c>
      <c r="K24">
        <f>DLIM!K24</f>
        <v>2E-3</v>
      </c>
      <c r="L24">
        <f>DLIM!L24</f>
        <v>3.0000000000000001E-3</v>
      </c>
      <c r="M24">
        <f>DLIM!M24</f>
        <v>4.5999999999999999E-3</v>
      </c>
      <c r="N24">
        <f>DLIM!N24</f>
        <v>4.0000000000000001E-3</v>
      </c>
      <c r="O24">
        <f>DLIM!O24</f>
        <v>6.2736900000000002E-4</v>
      </c>
      <c r="P24">
        <f>DLIM!P24</f>
        <v>1.560798E-3</v>
      </c>
      <c r="Q24">
        <f>DLIM!Q24</f>
        <v>1.9811310000000001E-3</v>
      </c>
      <c r="R24">
        <f>DLIM!R24</f>
        <v>2.1444199999999999E-4</v>
      </c>
      <c r="S24">
        <f>DLIM!S24</f>
        <v>9.1000000000000004E-3</v>
      </c>
      <c r="T24">
        <f>DLIM!T24</f>
        <v>3.3999999999999998E-3</v>
      </c>
      <c r="U24">
        <f>DLIM!U24</f>
        <v>5.8999999999999999E-3</v>
      </c>
      <c r="V24">
        <f>DLIM!V24</f>
        <v>8.9999999999999993E-3</v>
      </c>
      <c r="W24">
        <f>DLIM!W24</f>
        <v>6.1000000000000004E-3</v>
      </c>
      <c r="X24">
        <f>DLIM!X24</f>
        <v>1.0767</v>
      </c>
      <c r="Y24">
        <f>DLIM!Y24</f>
        <v>7.1999999999999998E-3</v>
      </c>
      <c r="Z24">
        <f>DLIM!Z24</f>
        <v>5.3373699999999995E-4</v>
      </c>
      <c r="AA24">
        <f>DLIM!AA24</f>
        <v>3.5858600000000003E-5</v>
      </c>
      <c r="AB24">
        <f>DLIM!AB24</f>
        <v>2.2000000000000001E-3</v>
      </c>
      <c r="AC24">
        <f>DLIM!AC24</f>
        <v>4.8999999999999998E-3</v>
      </c>
      <c r="AD24">
        <f>DLIM!AD24</f>
        <v>1.6999999999999999E-3</v>
      </c>
      <c r="AE24">
        <f>DLIM!AE24</f>
        <v>8.0000000000000002E-3</v>
      </c>
      <c r="AF24">
        <f>DLIM!AF24</f>
        <v>3.0000000000000001E-3</v>
      </c>
      <c r="AG24">
        <f>DLIM!AG24</f>
        <v>1.6000000000000001E-3</v>
      </c>
      <c r="AH24">
        <f>DLIM!AH24</f>
        <v>1.5E-3</v>
      </c>
      <c r="AI24">
        <f>DLIM!AI24</f>
        <v>1.1000000000000001E-3</v>
      </c>
      <c r="AJ24">
        <f>DLIM!AJ24</f>
        <v>8.0000000000000004E-4</v>
      </c>
      <c r="AK24">
        <f>DLIM!AK24</f>
        <v>5.9999999999999995E-4</v>
      </c>
      <c r="AL24">
        <f>DLIM!AL24</f>
        <v>2E-3</v>
      </c>
      <c r="AM24">
        <f>DLIM!AM24</f>
        <v>1.7000000000000001E-2</v>
      </c>
      <c r="AN24">
        <f>DLIM!AN24</f>
        <v>1.1999999999999999E-3</v>
      </c>
      <c r="AO24">
        <f>DLIM!AO24</f>
        <v>2.5000000000000001E-3</v>
      </c>
      <c r="AP24">
        <f>DLIM!AP24</f>
        <v>2E-3</v>
      </c>
      <c r="AQ24">
        <f>DLIM!AQ24</f>
        <v>0</v>
      </c>
    </row>
    <row r="25" spans="1:43" x14ac:dyDescent="0.3">
      <c r="A25" t="str">
        <f>DLIM!A25</f>
        <v>ISIC 31T33</v>
      </c>
      <c r="B25">
        <f>DLIM!B25</f>
        <v>2E-3</v>
      </c>
      <c r="C25">
        <f>DLIM!C25</f>
        <v>1.76834E-3</v>
      </c>
      <c r="D25">
        <f>DLIM!D25</f>
        <v>4.84785E-4</v>
      </c>
      <c r="E25">
        <f>DLIM!E25</f>
        <v>8.8000000000000005E-3</v>
      </c>
      <c r="F25">
        <f>DLIM!F25</f>
        <v>7.4000000000000003E-3</v>
      </c>
      <c r="G25">
        <f>DLIM!G25</f>
        <v>1.1599999999999999E-2</v>
      </c>
      <c r="H25">
        <f>DLIM!H25</f>
        <v>4.58E-2</v>
      </c>
      <c r="I25">
        <f>DLIM!I25</f>
        <v>1.7600000000000001E-2</v>
      </c>
      <c r="J25">
        <f>DLIM!J25</f>
        <v>1.1900000000000001E-2</v>
      </c>
      <c r="K25">
        <f>DLIM!K25</f>
        <v>3.2000000000000002E-3</v>
      </c>
      <c r="L25">
        <f>DLIM!L25</f>
        <v>6.6E-3</v>
      </c>
      <c r="M25">
        <f>DLIM!M25</f>
        <v>9.7000000000000003E-3</v>
      </c>
      <c r="N25">
        <f>DLIM!N25</f>
        <v>2E-3</v>
      </c>
      <c r="O25">
        <f>DLIM!O25</f>
        <v>1.4439660000000001E-3</v>
      </c>
      <c r="P25">
        <f>DLIM!P25</f>
        <v>1.42139E-3</v>
      </c>
      <c r="Q25">
        <f>DLIM!Q25</f>
        <v>1.0733380000000001E-3</v>
      </c>
      <c r="R25">
        <f>DLIM!R25</f>
        <v>1.2468939999999999E-3</v>
      </c>
      <c r="S25">
        <f>DLIM!S25</f>
        <v>1.3100000000000001E-2</v>
      </c>
      <c r="T25">
        <f>DLIM!T25</f>
        <v>7.3000000000000001E-3</v>
      </c>
      <c r="U25">
        <f>DLIM!U25</f>
        <v>1.11E-2</v>
      </c>
      <c r="V25">
        <f>DLIM!V25</f>
        <v>1.3299999999999999E-2</v>
      </c>
      <c r="W25">
        <f>DLIM!W25</f>
        <v>9.7999999999999997E-3</v>
      </c>
      <c r="X25">
        <f>DLIM!X25</f>
        <v>2.2200000000000001E-2</v>
      </c>
      <c r="Y25">
        <f>DLIM!Y25</f>
        <v>1.0350999999999999</v>
      </c>
      <c r="Z25">
        <f>DLIM!Z25</f>
        <v>8.5772799999999998E-4</v>
      </c>
      <c r="AA25">
        <f>DLIM!AA25</f>
        <v>3.0333900000000002E-4</v>
      </c>
      <c r="AB25">
        <f>DLIM!AB25</f>
        <v>5.4999999999999997E-3</v>
      </c>
      <c r="AC25">
        <f>DLIM!AC25</f>
        <v>1.1599999999999999E-2</v>
      </c>
      <c r="AD25">
        <f>DLIM!AD25</f>
        <v>4.5999999999999999E-3</v>
      </c>
      <c r="AE25">
        <f>DLIM!AE25</f>
        <v>4.0000000000000001E-3</v>
      </c>
      <c r="AF25">
        <f>DLIM!AF25</f>
        <v>1.15E-2</v>
      </c>
      <c r="AG25">
        <f>DLIM!AG25</f>
        <v>6.4000000000000003E-3</v>
      </c>
      <c r="AH25">
        <f>DLIM!AH25</f>
        <v>4.7000000000000002E-3</v>
      </c>
      <c r="AI25">
        <f>DLIM!AI25</f>
        <v>3.5999999999999999E-3</v>
      </c>
      <c r="AJ25">
        <f>DLIM!AJ25</f>
        <v>4.1000000000000003E-3</v>
      </c>
      <c r="AK25">
        <f>DLIM!AK25</f>
        <v>4.1000000000000003E-3</v>
      </c>
      <c r="AL25">
        <f>DLIM!AL25</f>
        <v>2E-3</v>
      </c>
      <c r="AM25">
        <f>DLIM!AM25</f>
        <v>5.5999999999999999E-3</v>
      </c>
      <c r="AN25">
        <f>DLIM!AN25</f>
        <v>1.5100000000000001E-2</v>
      </c>
      <c r="AO25">
        <f>DLIM!AO25</f>
        <v>8.5000000000000006E-3</v>
      </c>
      <c r="AP25">
        <f>DLIM!AP25</f>
        <v>2E-3</v>
      </c>
      <c r="AQ25">
        <f>DLIM!AQ25</f>
        <v>0</v>
      </c>
    </row>
    <row r="26" spans="1:43" x14ac:dyDescent="0.3">
      <c r="A26" t="str">
        <f>DLIM!A26</f>
        <v>ISIC 351</v>
      </c>
      <c r="B26">
        <f>DLIM!B26</f>
        <v>1.5819129999999999E-3</v>
      </c>
      <c r="C26">
        <f>DLIM!C26</f>
        <v>6.3496199999999998E-4</v>
      </c>
      <c r="D26">
        <f>DLIM!D26</f>
        <v>1.2956999999999999E-4</v>
      </c>
      <c r="E26">
        <f>DLIM!E26</f>
        <v>4.4832900000000002E-4</v>
      </c>
      <c r="F26">
        <f>DLIM!F26</f>
        <v>0</v>
      </c>
      <c r="G26">
        <f>DLIM!G26</f>
        <v>1.785359E-3</v>
      </c>
      <c r="H26">
        <f>DLIM!H26</f>
        <v>5.027386E-3</v>
      </c>
      <c r="I26">
        <f>DLIM!I26</f>
        <v>6.1026220000000003E-3</v>
      </c>
      <c r="J26">
        <f>DLIM!J26</f>
        <v>5.6514690000000001E-3</v>
      </c>
      <c r="K26">
        <f>DLIM!K26</f>
        <v>3.6291230000000002E-3</v>
      </c>
      <c r="L26">
        <f>DLIM!L26</f>
        <v>1.6669019E-2</v>
      </c>
      <c r="M26">
        <f>DLIM!M26</f>
        <v>7.3975040000000001E-3</v>
      </c>
      <c r="N26">
        <f>DLIM!N26</f>
        <v>3.0541460000000002E-3</v>
      </c>
      <c r="O26">
        <f>DLIM!O26</f>
        <v>1.926508E-3</v>
      </c>
      <c r="P26">
        <f>DLIM!P26</f>
        <v>2.082824E-3</v>
      </c>
      <c r="Q26">
        <f>DLIM!Q26</f>
        <v>5.4571690000000004E-3</v>
      </c>
      <c r="R26">
        <f>DLIM!R26</f>
        <v>6.7424959999999997E-3</v>
      </c>
      <c r="S26">
        <f>DLIM!S26</f>
        <v>4.176211E-3</v>
      </c>
      <c r="T26">
        <f>DLIM!T26</f>
        <v>2.7425219999999998E-3</v>
      </c>
      <c r="U26">
        <f>DLIM!U26</f>
        <v>2.0994239999999999E-3</v>
      </c>
      <c r="V26">
        <f>DLIM!V26</f>
        <v>2.6862019999999999E-3</v>
      </c>
      <c r="W26">
        <f>DLIM!W26</f>
        <v>1.9276670000000001E-3</v>
      </c>
      <c r="X26">
        <f>DLIM!X26</f>
        <v>1.0298639999999999E-3</v>
      </c>
      <c r="Y26">
        <f>DLIM!Y26</f>
        <v>2.740447E-3</v>
      </c>
      <c r="Z26">
        <f>DLIM!Z26</f>
        <v>1.001714239</v>
      </c>
      <c r="AA26">
        <f>DLIM!AA26</f>
        <v>5.0515700000000002E-5</v>
      </c>
      <c r="AB26">
        <f>DLIM!AB26</f>
        <v>5.7509589999999999E-3</v>
      </c>
      <c r="AC26">
        <f>DLIM!AC26</f>
        <v>1.9261110000000001E-3</v>
      </c>
      <c r="AD26">
        <f>DLIM!AD26</f>
        <v>3.0001500000000002E-10</v>
      </c>
      <c r="AE26">
        <f>DLIM!AE26</f>
        <v>2.9291400000000002E-4</v>
      </c>
      <c r="AF26">
        <f>DLIM!AF26</f>
        <v>1.483212E-3</v>
      </c>
      <c r="AG26">
        <f>DLIM!AG26</f>
        <v>0</v>
      </c>
      <c r="AH26">
        <f>DLIM!AH26</f>
        <v>3.8332400000000001E-10</v>
      </c>
      <c r="AI26">
        <f>DLIM!AI26</f>
        <v>3.4398099999999999E-4</v>
      </c>
      <c r="AJ26">
        <f>DLIM!AJ26</f>
        <v>8.9404399999999998E-4</v>
      </c>
      <c r="AK26">
        <f>DLIM!AK26</f>
        <v>2.450093E-3</v>
      </c>
      <c r="AL26">
        <f>DLIM!AL26</f>
        <v>1.692093E-3</v>
      </c>
      <c r="AM26">
        <f>DLIM!AM26</f>
        <v>2.4040450000000001E-3</v>
      </c>
      <c r="AN26">
        <f>DLIM!AN26</f>
        <v>5.4276680000000001E-3</v>
      </c>
      <c r="AO26">
        <f>DLIM!AO26</f>
        <v>4.0367010000000002E-3</v>
      </c>
      <c r="AP26">
        <f>DLIM!AP26</f>
        <v>2.6699739999999999E-3</v>
      </c>
      <c r="AQ26">
        <f>DLIM!AQ26</f>
        <v>1.2505023000000001E-2</v>
      </c>
    </row>
    <row r="27" spans="1:43" x14ac:dyDescent="0.3">
      <c r="A27" t="str">
        <f>DLIM!A27</f>
        <v>ISIC 352T353</v>
      </c>
      <c r="B27">
        <f>DLIM!B27</f>
        <v>6.4785400000000001E-4</v>
      </c>
      <c r="C27">
        <f>DLIM!C27</f>
        <v>7.3686400000000005E-4</v>
      </c>
      <c r="D27">
        <f>DLIM!D27</f>
        <v>6.7850300000000003E-5</v>
      </c>
      <c r="E27">
        <f>DLIM!E27</f>
        <v>1.82029E-4</v>
      </c>
      <c r="F27">
        <f>DLIM!F27</f>
        <v>0</v>
      </c>
      <c r="G27">
        <f>DLIM!G27</f>
        <v>8.2062699999999999E-4</v>
      </c>
      <c r="H27">
        <f>DLIM!H27</f>
        <v>2.721116E-3</v>
      </c>
      <c r="I27">
        <f>DLIM!I27</f>
        <v>2.5612870000000002E-3</v>
      </c>
      <c r="J27">
        <f>DLIM!J27</f>
        <v>2.083072E-3</v>
      </c>
      <c r="K27">
        <f>DLIM!K27</f>
        <v>6.2309080000000003E-3</v>
      </c>
      <c r="L27">
        <f>DLIM!L27</f>
        <v>2.7935880000000001E-3</v>
      </c>
      <c r="M27">
        <f>DLIM!M27</f>
        <v>1.110085E-3</v>
      </c>
      <c r="N27">
        <f>DLIM!N27</f>
        <v>2.6360860000000002E-3</v>
      </c>
      <c r="O27">
        <f>DLIM!O27</f>
        <v>4.6710730000000004E-3</v>
      </c>
      <c r="P27">
        <f>DLIM!P27</f>
        <v>8.5148699999999995E-4</v>
      </c>
      <c r="Q27">
        <f>DLIM!Q27</f>
        <v>8.3318869999999996E-3</v>
      </c>
      <c r="R27">
        <f>DLIM!R27</f>
        <v>5.9088400000000003E-3</v>
      </c>
      <c r="S27">
        <f>DLIM!S27</f>
        <v>5.1523100000000002E-3</v>
      </c>
      <c r="T27">
        <f>DLIM!T27</f>
        <v>2.465601E-3</v>
      </c>
      <c r="U27">
        <f>DLIM!U27</f>
        <v>3.4014470000000002E-3</v>
      </c>
      <c r="V27">
        <f>DLIM!V27</f>
        <v>3.0872180000000001E-3</v>
      </c>
      <c r="W27">
        <f>DLIM!W27</f>
        <v>1.5487190000000001E-3</v>
      </c>
      <c r="X27">
        <f>DLIM!X27</f>
        <v>7.5579800000000002E-4</v>
      </c>
      <c r="Y27">
        <f>DLIM!Y27</f>
        <v>1.89393E-3</v>
      </c>
      <c r="Z27">
        <f>DLIM!Z27</f>
        <v>9.1296362000000006E-2</v>
      </c>
      <c r="AA27">
        <f>DLIM!AA27</f>
        <v>1.002189403</v>
      </c>
      <c r="AB27">
        <f>DLIM!AB27</f>
        <v>4.2714550000000004E-3</v>
      </c>
      <c r="AC27">
        <f>DLIM!AC27</f>
        <v>2.0089980000000001E-3</v>
      </c>
      <c r="AD27">
        <f>DLIM!AD27</f>
        <v>4.6253299999999998E-10</v>
      </c>
      <c r="AE27">
        <f>DLIM!AE27</f>
        <v>2.2622300000000001E-4</v>
      </c>
      <c r="AF27">
        <f>DLIM!AF27</f>
        <v>7.6114499999999996E-4</v>
      </c>
      <c r="AG27">
        <f>DLIM!AG27</f>
        <v>0</v>
      </c>
      <c r="AH27">
        <f>DLIM!AH27</f>
        <v>5.8620799999999997E-10</v>
      </c>
      <c r="AI27">
        <f>DLIM!AI27</f>
        <v>1.4272899999999999E-4</v>
      </c>
      <c r="AJ27">
        <f>DLIM!AJ27</f>
        <v>4.5691800000000001E-4</v>
      </c>
      <c r="AK27">
        <f>DLIM!AK27</f>
        <v>1.166381E-3</v>
      </c>
      <c r="AL27">
        <f>DLIM!AL27</f>
        <v>1.2934750000000001E-3</v>
      </c>
      <c r="AM27">
        <f>DLIM!AM27</f>
        <v>2.183431E-3</v>
      </c>
      <c r="AN27">
        <f>DLIM!AN27</f>
        <v>5.433439E-3</v>
      </c>
      <c r="AO27">
        <f>DLIM!AO27</f>
        <v>7.4375760000000004E-3</v>
      </c>
      <c r="AP27">
        <f>DLIM!AP27</f>
        <v>2.201906E-3</v>
      </c>
      <c r="AQ27">
        <f>DLIM!AQ27</f>
        <v>6.6131890000000002E-3</v>
      </c>
    </row>
    <row r="28" spans="1:43" x14ac:dyDescent="0.3">
      <c r="A28" t="str">
        <f>DLIM!A28</f>
        <v>ISIC 36T39</v>
      </c>
      <c r="B28">
        <f>DLIM!B28</f>
        <v>7.0083400000000001E-4</v>
      </c>
      <c r="C28">
        <f>DLIM!C28</f>
        <v>3.8078899999999998E-4</v>
      </c>
      <c r="D28">
        <f>DLIM!D28</f>
        <v>5.75145E-5</v>
      </c>
      <c r="E28">
        <f>DLIM!E28</f>
        <v>6.6E-3</v>
      </c>
      <c r="F28">
        <f>DLIM!F28</f>
        <v>7.9000000000000008E-3</v>
      </c>
      <c r="G28">
        <f>DLIM!G28</f>
        <v>6.7000000000000002E-3</v>
      </c>
      <c r="H28">
        <f>DLIM!H28</f>
        <v>6.4000000000000003E-3</v>
      </c>
      <c r="I28">
        <f>DLIM!I28</f>
        <v>6.4999999999999997E-3</v>
      </c>
      <c r="J28">
        <f>DLIM!J28</f>
        <v>1.5599999999999999E-2</v>
      </c>
      <c r="K28">
        <f>DLIM!K28</f>
        <v>3.0000000000000001E-3</v>
      </c>
      <c r="L28">
        <f>DLIM!L28</f>
        <v>8.2000000000000007E-3</v>
      </c>
      <c r="M28">
        <f>DLIM!M28</f>
        <v>4.3E-3</v>
      </c>
      <c r="N28">
        <f>DLIM!N28</f>
        <v>6.3700470000000002E-3</v>
      </c>
      <c r="O28">
        <f>DLIM!O28</f>
        <v>2.8850454000000001E-2</v>
      </c>
      <c r="P28">
        <f>DLIM!P28</f>
        <v>6.8823500000000004E-4</v>
      </c>
      <c r="Q28">
        <f>DLIM!Q28</f>
        <v>3.6498360000000001E-3</v>
      </c>
      <c r="R28">
        <f>DLIM!R28</f>
        <v>4.7010760000000002E-3</v>
      </c>
      <c r="S28">
        <f>DLIM!S28</f>
        <v>1.0999999999999999E-2</v>
      </c>
      <c r="T28">
        <f>DLIM!T28</f>
        <v>2.5000000000000001E-3</v>
      </c>
      <c r="U28">
        <f>DLIM!U28</f>
        <v>6.1999999999999998E-3</v>
      </c>
      <c r="V28">
        <f>DLIM!V28</f>
        <v>8.0000000000000002E-3</v>
      </c>
      <c r="W28">
        <f>DLIM!W28</f>
        <v>6.1000000000000004E-3</v>
      </c>
      <c r="X28">
        <f>DLIM!X28</f>
        <v>6.7000000000000002E-3</v>
      </c>
      <c r="Y28">
        <f>DLIM!Y28</f>
        <v>6.1999999999999998E-3</v>
      </c>
      <c r="Z28">
        <f>DLIM!Z28</f>
        <v>2.0779677999999999E-2</v>
      </c>
      <c r="AA28">
        <f>DLIM!AA28</f>
        <v>1.39775E-4</v>
      </c>
      <c r="AB28">
        <f>DLIM!AB28</f>
        <v>1.0346</v>
      </c>
      <c r="AC28">
        <f>DLIM!AC28</f>
        <v>5.7000000000000002E-3</v>
      </c>
      <c r="AD28">
        <f>DLIM!AD28</f>
        <v>3.0999999999999999E-3</v>
      </c>
      <c r="AE28">
        <f>DLIM!AE28</f>
        <v>9.8220499999999999E-5</v>
      </c>
      <c r="AF28">
        <f>DLIM!AF28</f>
        <v>1.5599999999999999E-2</v>
      </c>
      <c r="AG28">
        <f>DLIM!AG28</f>
        <v>4.0000000000000001E-3</v>
      </c>
      <c r="AH28">
        <f>DLIM!AH28</f>
        <v>4.4999999999999997E-3</v>
      </c>
      <c r="AI28">
        <f>DLIM!AI28</f>
        <v>1.9E-3</v>
      </c>
      <c r="AJ28">
        <f>DLIM!AJ28</f>
        <v>3.3E-3</v>
      </c>
      <c r="AK28">
        <f>DLIM!AK28</f>
        <v>4.7000000000000002E-3</v>
      </c>
      <c r="AL28">
        <f>DLIM!AL28</f>
        <v>5.2532999999999996E-4</v>
      </c>
      <c r="AM28">
        <f>DLIM!AM28</f>
        <v>4.3E-3</v>
      </c>
      <c r="AN28">
        <f>DLIM!AN28</f>
        <v>7.0000000000000001E-3</v>
      </c>
      <c r="AO28">
        <f>DLIM!AO28</f>
        <v>1.2E-2</v>
      </c>
      <c r="AP28">
        <f>DLIM!AP28</f>
        <v>2.2038940000000001E-3</v>
      </c>
      <c r="AQ28">
        <f>DLIM!AQ28</f>
        <v>0</v>
      </c>
    </row>
    <row r="29" spans="1:43" x14ac:dyDescent="0.3">
      <c r="A29" t="str">
        <f>DLIM!A29</f>
        <v>ISIC 41T43</v>
      </c>
      <c r="B29">
        <f>DLIM!B29</f>
        <v>1E-3</v>
      </c>
      <c r="C29">
        <f>DLIM!C29</f>
        <v>2.5079799999999999E-4</v>
      </c>
      <c r="D29">
        <f>DLIM!D29</f>
        <v>7.2969199999999999E-5</v>
      </c>
      <c r="E29">
        <f>DLIM!E29</f>
        <v>7.6E-3</v>
      </c>
      <c r="F29">
        <f>DLIM!F29</f>
        <v>1.9300000000000001E-2</v>
      </c>
      <c r="G29">
        <f>DLIM!G29</f>
        <v>4.4999999999999997E-3</v>
      </c>
      <c r="H29">
        <f>DLIM!H29</f>
        <v>4.1000000000000003E-3</v>
      </c>
      <c r="I29">
        <f>DLIM!I29</f>
        <v>4.5999999999999999E-3</v>
      </c>
      <c r="J29">
        <f>DLIM!J29</f>
        <v>4.1999999999999997E-3</v>
      </c>
      <c r="K29">
        <f>DLIM!K29</f>
        <v>3.0000000000000001E-3</v>
      </c>
      <c r="L29">
        <f>DLIM!L29</f>
        <v>3.8E-3</v>
      </c>
      <c r="M29">
        <f>DLIM!M29</f>
        <v>3.7000000000000002E-3</v>
      </c>
      <c r="N29">
        <f>DLIM!N29</f>
        <v>1E-3</v>
      </c>
      <c r="O29">
        <f>DLIM!O29</f>
        <v>4.7302800000000001E-4</v>
      </c>
      <c r="P29">
        <f>DLIM!P29</f>
        <v>1.8301600000000001E-4</v>
      </c>
      <c r="Q29">
        <f>DLIM!Q29</f>
        <v>4.0125099999999998E-4</v>
      </c>
      <c r="R29">
        <f>DLIM!R29</f>
        <v>7.2895800000000004E-4</v>
      </c>
      <c r="S29">
        <f>DLIM!S29</f>
        <v>4.4999999999999997E-3</v>
      </c>
      <c r="T29">
        <f>DLIM!T29</f>
        <v>2.2000000000000001E-3</v>
      </c>
      <c r="U29">
        <f>DLIM!U29</f>
        <v>4.1999999999999997E-3</v>
      </c>
      <c r="V29">
        <f>DLIM!V29</f>
        <v>3.5999999999999999E-3</v>
      </c>
      <c r="W29">
        <f>DLIM!W29</f>
        <v>3.7000000000000002E-3</v>
      </c>
      <c r="X29">
        <f>DLIM!X29</f>
        <v>4.0000000000000001E-3</v>
      </c>
      <c r="Y29">
        <f>DLIM!Y29</f>
        <v>4.0000000000000001E-3</v>
      </c>
      <c r="Z29">
        <f>DLIM!Z29</f>
        <v>1.018913E-3</v>
      </c>
      <c r="AA29">
        <f>DLIM!AA29</f>
        <v>2.18705E-5</v>
      </c>
      <c r="AB29">
        <f>DLIM!AB29</f>
        <v>4.7000000000000002E-3</v>
      </c>
      <c r="AC29">
        <f>DLIM!AC29</f>
        <v>1.0042</v>
      </c>
      <c r="AD29">
        <f>DLIM!AD29</f>
        <v>6.7000000000000002E-3</v>
      </c>
      <c r="AE29">
        <f>DLIM!AE29</f>
        <v>2E-3</v>
      </c>
      <c r="AF29">
        <f>DLIM!AF29</f>
        <v>8.3000000000000001E-3</v>
      </c>
      <c r="AG29">
        <f>DLIM!AG29</f>
        <v>5.1000000000000004E-3</v>
      </c>
      <c r="AH29">
        <f>DLIM!AH29</f>
        <v>7.7000000000000002E-3</v>
      </c>
      <c r="AI29">
        <f>DLIM!AI29</f>
        <v>3.3E-3</v>
      </c>
      <c r="AJ29">
        <f>DLIM!AJ29</f>
        <v>4.5999999999999999E-3</v>
      </c>
      <c r="AK29">
        <f>DLIM!AK29</f>
        <v>5.4699999999999999E-2</v>
      </c>
      <c r="AL29">
        <f>DLIM!AL29</f>
        <v>2E-3</v>
      </c>
      <c r="AM29">
        <f>DLIM!AM29</f>
        <v>7.7000000000000002E-3</v>
      </c>
      <c r="AN29">
        <f>DLIM!AN29</f>
        <v>4.5999999999999999E-3</v>
      </c>
      <c r="AO29">
        <f>DLIM!AO29</f>
        <v>4.0000000000000001E-3</v>
      </c>
      <c r="AP29">
        <f>DLIM!AP29</f>
        <v>3.0000000000000001E-3</v>
      </c>
      <c r="AQ29">
        <f>DLIM!AQ29</f>
        <v>0</v>
      </c>
    </row>
    <row r="30" spans="1:43" x14ac:dyDescent="0.3">
      <c r="A30" t="str">
        <f>DLIM!A30</f>
        <v>ISIC 45T47</v>
      </c>
      <c r="B30">
        <f>DLIM!B30</f>
        <v>0.1</v>
      </c>
      <c r="C30">
        <f>DLIM!C30</f>
        <v>1.2779794000000001E-2</v>
      </c>
      <c r="D30">
        <f>DLIM!D30</f>
        <v>1.2401739999999999E-3</v>
      </c>
      <c r="E30">
        <f>DLIM!E30</f>
        <v>6.5100000000000005E-2</v>
      </c>
      <c r="F30">
        <f>DLIM!F30</f>
        <v>6.4600000000000005E-2</v>
      </c>
      <c r="G30">
        <f>DLIM!G30</f>
        <v>0.25559999999999999</v>
      </c>
      <c r="H30">
        <f>DLIM!H30</f>
        <v>0.2079</v>
      </c>
      <c r="I30">
        <f>DLIM!I30</f>
        <v>0.161</v>
      </c>
      <c r="J30">
        <f>DLIM!J30</f>
        <v>0.1547</v>
      </c>
      <c r="K30">
        <f>DLIM!K30</f>
        <v>8.1799999999999998E-2</v>
      </c>
      <c r="L30">
        <f>DLIM!L30</f>
        <v>0.13389999999999999</v>
      </c>
      <c r="M30">
        <f>DLIM!M30</f>
        <v>0.22320000000000001</v>
      </c>
      <c r="N30">
        <f>DLIM!N30</f>
        <v>0.11</v>
      </c>
      <c r="O30">
        <f>DLIM!O30</f>
        <v>1.0949831E-2</v>
      </c>
      <c r="P30">
        <f>DLIM!P30</f>
        <v>1.22203E-2</v>
      </c>
      <c r="Q30">
        <f>DLIM!Q30</f>
        <v>6.9027680000000001E-3</v>
      </c>
      <c r="R30">
        <f>DLIM!R30</f>
        <v>5.6163849999999998E-3</v>
      </c>
      <c r="S30">
        <f>DLIM!S30</f>
        <v>9.8900000000000002E-2</v>
      </c>
      <c r="T30">
        <f>DLIM!T30</f>
        <v>9.8199999999999996E-2</v>
      </c>
      <c r="U30">
        <f>DLIM!U30</f>
        <v>0.1239</v>
      </c>
      <c r="V30">
        <f>DLIM!V30</f>
        <v>0.1081</v>
      </c>
      <c r="W30">
        <f>DLIM!W30</f>
        <v>0.14530000000000001</v>
      </c>
      <c r="X30">
        <f>DLIM!X30</f>
        <v>0.11</v>
      </c>
      <c r="Y30">
        <f>DLIM!Y30</f>
        <v>0.16789999999999999</v>
      </c>
      <c r="Z30">
        <f>DLIM!Z30</f>
        <v>7.1237009999999996E-3</v>
      </c>
      <c r="AA30">
        <f>DLIM!AA30</f>
        <v>6.3106700000000002E-4</v>
      </c>
      <c r="AB30">
        <f>DLIM!AB30</f>
        <v>5.04E-2</v>
      </c>
      <c r="AC30">
        <f>DLIM!AC30</f>
        <v>9.2799999999999994E-2</v>
      </c>
      <c r="AD30">
        <f>DLIM!AD30</f>
        <v>1.0951</v>
      </c>
      <c r="AE30">
        <f>DLIM!AE30</f>
        <v>4.9000000000000002E-2</v>
      </c>
      <c r="AF30">
        <f>DLIM!AF30</f>
        <v>0.2117</v>
      </c>
      <c r="AG30">
        <f>DLIM!AG30</f>
        <v>5.8999999999999997E-2</v>
      </c>
      <c r="AH30">
        <f>DLIM!AH30</f>
        <v>0.21379999999999999</v>
      </c>
      <c r="AI30">
        <f>DLIM!AI30</f>
        <v>3.3799999999999997E-2</v>
      </c>
      <c r="AJ30">
        <f>DLIM!AJ30</f>
        <v>3.44E-2</v>
      </c>
      <c r="AK30">
        <f>DLIM!AK30</f>
        <v>1.9E-2</v>
      </c>
      <c r="AL30">
        <f>DLIM!AL30</f>
        <v>4.7E-2</v>
      </c>
      <c r="AM30">
        <f>DLIM!AM30</f>
        <v>3.4299999999999997E-2</v>
      </c>
      <c r="AN30">
        <f>DLIM!AN30</f>
        <v>5.2699999999999997E-2</v>
      </c>
      <c r="AO30">
        <f>DLIM!AO30</f>
        <v>0.11020000000000001</v>
      </c>
      <c r="AP30">
        <f>DLIM!AP30</f>
        <v>7.4999999999999997E-2</v>
      </c>
      <c r="AQ30">
        <f>DLIM!AQ30</f>
        <v>0</v>
      </c>
    </row>
    <row r="31" spans="1:43" x14ac:dyDescent="0.3">
      <c r="A31" t="str">
        <f>DLIM!A31</f>
        <v>ISIC 49T53</v>
      </c>
      <c r="B31">
        <f>DLIM!B31</f>
        <v>1.6E-2</v>
      </c>
      <c r="C31">
        <f>DLIM!C31</f>
        <v>3.8004530000000001E-3</v>
      </c>
      <c r="D31">
        <f>DLIM!D31</f>
        <v>6.4062600000000004E-4</v>
      </c>
      <c r="E31">
        <f>DLIM!E31</f>
        <v>4.8000000000000001E-2</v>
      </c>
      <c r="F31">
        <f>DLIM!F31</f>
        <v>8.0000000000000002E-3</v>
      </c>
      <c r="G31">
        <f>DLIM!G31</f>
        <v>3.1E-2</v>
      </c>
      <c r="H31">
        <f>DLIM!H31</f>
        <v>2.5999999999999999E-2</v>
      </c>
      <c r="I31">
        <f>DLIM!I31</f>
        <v>5.0999999999999997E-2</v>
      </c>
      <c r="J31">
        <f>DLIM!J31</f>
        <v>4.3999999999999997E-2</v>
      </c>
      <c r="K31">
        <f>DLIM!K31</f>
        <v>2.1000000000000001E-2</v>
      </c>
      <c r="L31">
        <f>DLIM!L31</f>
        <v>2.592212E-3</v>
      </c>
      <c r="M31">
        <f>DLIM!M31</f>
        <v>5.2393279999999997E-3</v>
      </c>
      <c r="N31">
        <f>DLIM!N31</f>
        <v>3.1E-2</v>
      </c>
      <c r="O31">
        <f>DLIM!O31</f>
        <v>1.1919829E-2</v>
      </c>
      <c r="P31">
        <f>DLIM!P31</f>
        <v>5.9847442000000001E-2</v>
      </c>
      <c r="Q31">
        <f>DLIM!Q31</f>
        <v>1.5834543E-2</v>
      </c>
      <c r="R31">
        <f>DLIM!R31</f>
        <v>7.3155870000000001E-3</v>
      </c>
      <c r="S31">
        <f>DLIM!S31</f>
        <v>2.7E-2</v>
      </c>
      <c r="T31">
        <f>DLIM!T31</f>
        <v>1.7999999999999999E-2</v>
      </c>
      <c r="U31">
        <f>DLIM!U31</f>
        <v>2.4E-2</v>
      </c>
      <c r="V31">
        <f>DLIM!V31</f>
        <v>2.5999999999999999E-2</v>
      </c>
      <c r="W31">
        <f>DLIM!W31</f>
        <v>2.3E-2</v>
      </c>
      <c r="X31">
        <f>DLIM!X31</f>
        <v>2.7E-2</v>
      </c>
      <c r="Y31">
        <f>DLIM!Y31</f>
        <v>3.4000000000000002E-2</v>
      </c>
      <c r="Z31">
        <f>DLIM!Z31</f>
        <v>2.0525809999999999E-3</v>
      </c>
      <c r="AA31">
        <f>DLIM!AA31</f>
        <v>4.4443100000000001E-4</v>
      </c>
      <c r="AB31">
        <f>DLIM!AB31</f>
        <v>8.2529000000000005E-3</v>
      </c>
      <c r="AC31">
        <f>DLIM!AC31</f>
        <v>2.9000000000000001E-2</v>
      </c>
      <c r="AD31">
        <f>DLIM!AD31</f>
        <v>5.2999999999999999E-2</v>
      </c>
      <c r="AE31">
        <f>DLIM!AE31</f>
        <v>1.135</v>
      </c>
      <c r="AF31">
        <f>DLIM!AF31</f>
        <v>2.1000000000000001E-2</v>
      </c>
      <c r="AG31">
        <f>DLIM!AG31</f>
        <v>3.3000000000000002E-2</v>
      </c>
      <c r="AH31">
        <f>DLIM!AH31</f>
        <v>2.3E-2</v>
      </c>
      <c r="AI31">
        <f>DLIM!AI31</f>
        <v>2.1999999999999999E-2</v>
      </c>
      <c r="AJ31">
        <f>DLIM!AJ31</f>
        <v>2.1000000000000001E-2</v>
      </c>
      <c r="AK31">
        <f>DLIM!AK31</f>
        <v>6.0000000000000001E-3</v>
      </c>
      <c r="AL31">
        <f>DLIM!AL31</f>
        <v>2.5999999999999999E-2</v>
      </c>
      <c r="AM31">
        <f>DLIM!AM31</f>
        <v>1.7999999999999999E-2</v>
      </c>
      <c r="AN31">
        <f>DLIM!AN31</f>
        <v>1.7999999999999999E-2</v>
      </c>
      <c r="AO31">
        <f>DLIM!AO31</f>
        <v>1.7999999999999999E-2</v>
      </c>
      <c r="AP31">
        <f>DLIM!AP31</f>
        <v>2.7E-2</v>
      </c>
      <c r="AQ31">
        <f>DLIM!AQ31</f>
        <v>0</v>
      </c>
    </row>
    <row r="32" spans="1:43" x14ac:dyDescent="0.3">
      <c r="A32" t="str">
        <f>DLIM!A32</f>
        <v>ISIC 55T56</v>
      </c>
      <c r="B32">
        <f>DLIM!B32</f>
        <v>3.0000000000000001E-3</v>
      </c>
      <c r="C32">
        <f>DLIM!C32</f>
        <v>0.13630022899999999</v>
      </c>
      <c r="D32">
        <f>DLIM!D32</f>
        <v>8.4432241000000005E-2</v>
      </c>
      <c r="E32">
        <f>DLIM!E32</f>
        <v>3.5999999999999997E-2</v>
      </c>
      <c r="F32">
        <f>DLIM!F32</f>
        <v>1.55E-2</v>
      </c>
      <c r="G32">
        <f>DLIM!G32</f>
        <v>2.47E-2</v>
      </c>
      <c r="H32">
        <f>DLIM!H32</f>
        <v>2.4899999999999999E-2</v>
      </c>
      <c r="I32">
        <f>DLIM!I32</f>
        <v>2.8799999999999999E-2</v>
      </c>
      <c r="J32">
        <f>DLIM!J32</f>
        <v>2.76E-2</v>
      </c>
      <c r="K32">
        <f>DLIM!K32</f>
        <v>1.4200000000000001E-2</v>
      </c>
      <c r="L32">
        <f>DLIM!L32</f>
        <v>2.18E-2</v>
      </c>
      <c r="M32">
        <f>DLIM!M32</f>
        <v>2.5600000000000001E-2</v>
      </c>
      <c r="N32">
        <f>DLIM!N32</f>
        <v>5.0000000000000001E-3</v>
      </c>
      <c r="O32">
        <f>DLIM!O32</f>
        <v>2.0270679E-2</v>
      </c>
      <c r="P32">
        <f>DLIM!P32</f>
        <v>1.3097291E-2</v>
      </c>
      <c r="Q32">
        <f>DLIM!Q32</f>
        <v>1.9055500999999999E-2</v>
      </c>
      <c r="R32">
        <f>DLIM!R32</f>
        <v>2.3795126999999999E-2</v>
      </c>
      <c r="S32">
        <f>DLIM!S32</f>
        <v>2.3300000000000001E-2</v>
      </c>
      <c r="T32">
        <f>DLIM!T32</f>
        <v>1.2699999999999999E-2</v>
      </c>
      <c r="U32">
        <f>DLIM!U32</f>
        <v>2.01E-2</v>
      </c>
      <c r="V32">
        <f>DLIM!V32</f>
        <v>2.1000000000000001E-2</v>
      </c>
      <c r="W32">
        <f>DLIM!W32</f>
        <v>2.12E-2</v>
      </c>
      <c r="X32">
        <f>DLIM!X32</f>
        <v>2.01E-2</v>
      </c>
      <c r="Y32">
        <f>DLIM!Y32</f>
        <v>2.5700000000000001E-2</v>
      </c>
      <c r="Z32">
        <f>DLIM!Z32</f>
        <v>1.9795358999999998E-2</v>
      </c>
      <c r="AA32">
        <f>DLIM!AA32</f>
        <v>1.6395087999999999E-2</v>
      </c>
      <c r="AB32">
        <f>DLIM!AB32</f>
        <v>2.5899999999999999E-2</v>
      </c>
      <c r="AC32">
        <f>DLIM!AC32</f>
        <v>1.8800000000000001E-2</v>
      </c>
      <c r="AD32">
        <f>DLIM!AD32</f>
        <v>5.1900000000000002E-2</v>
      </c>
      <c r="AE32">
        <f>DLIM!AE32</f>
        <v>1.0999999999999999E-2</v>
      </c>
      <c r="AF32">
        <f>DLIM!AF32</f>
        <v>1.0268999999999999</v>
      </c>
      <c r="AG32">
        <f>DLIM!AG32</f>
        <v>3.09E-2</v>
      </c>
      <c r="AH32">
        <f>DLIM!AH32</f>
        <v>2.9700000000000001E-2</v>
      </c>
      <c r="AI32">
        <f>DLIM!AI32</f>
        <v>1.8499999999999999E-2</v>
      </c>
      <c r="AJ32">
        <f>DLIM!AJ32</f>
        <v>3.2000000000000001E-2</v>
      </c>
      <c r="AK32">
        <f>DLIM!AK32</f>
        <v>1.1599999999999999E-2</v>
      </c>
      <c r="AL32">
        <f>DLIM!AL32</f>
        <v>1.6E-2</v>
      </c>
      <c r="AM32">
        <f>DLIM!AM32</f>
        <v>2.1499999999999998E-2</v>
      </c>
      <c r="AN32">
        <f>DLIM!AN32</f>
        <v>6.1199999999999997E-2</v>
      </c>
      <c r="AO32">
        <f>DLIM!AO32</f>
        <v>4.19E-2</v>
      </c>
      <c r="AP32">
        <f>DLIM!AP32</f>
        <v>1.7999999999999999E-2</v>
      </c>
      <c r="AQ32">
        <f>DLIM!AQ32</f>
        <v>0</v>
      </c>
    </row>
    <row r="33" spans="1:43" x14ac:dyDescent="0.3">
      <c r="A33" t="str">
        <f>DLIM!A33</f>
        <v>ISIC 58T60</v>
      </c>
      <c r="B33">
        <f>DLIM!B33</f>
        <v>2E-3</v>
      </c>
      <c r="C33">
        <f>DLIM!C33</f>
        <v>0</v>
      </c>
      <c r="D33">
        <f>DLIM!D33</f>
        <v>0</v>
      </c>
      <c r="E33">
        <f>DLIM!E33</f>
        <v>8.8000000000000005E-3</v>
      </c>
      <c r="F33">
        <f>DLIM!F33</f>
        <v>9.7999999999999997E-3</v>
      </c>
      <c r="G33">
        <f>DLIM!G33</f>
        <v>8.3999999999999995E-3</v>
      </c>
      <c r="H33">
        <f>DLIM!H33</f>
        <v>7.0000000000000001E-3</v>
      </c>
      <c r="I33">
        <f>DLIM!I33</f>
        <v>7.3000000000000001E-3</v>
      </c>
      <c r="J33">
        <f>DLIM!J33</f>
        <v>8.2000000000000007E-3</v>
      </c>
      <c r="K33">
        <f>DLIM!K33</f>
        <v>7.3000000000000001E-3</v>
      </c>
      <c r="L33">
        <f>DLIM!L33</f>
        <v>8.3999999999999995E-3</v>
      </c>
      <c r="M33">
        <f>DLIM!M33</f>
        <v>9.4999999999999998E-3</v>
      </c>
      <c r="N33">
        <f>DLIM!N33</f>
        <v>3.0000000000000001E-3</v>
      </c>
      <c r="O33">
        <f>DLIM!O33</f>
        <v>0</v>
      </c>
      <c r="P33">
        <f>DLIM!P33</f>
        <v>0</v>
      </c>
      <c r="Q33">
        <f>DLIM!Q33</f>
        <v>0</v>
      </c>
      <c r="R33">
        <f>DLIM!R33</f>
        <v>0</v>
      </c>
      <c r="S33">
        <f>DLIM!S33</f>
        <v>6.8999999999999999E-3</v>
      </c>
      <c r="T33">
        <f>DLIM!T33</f>
        <v>4.8999999999999998E-3</v>
      </c>
      <c r="U33">
        <f>DLIM!U33</f>
        <v>7.1999999999999998E-3</v>
      </c>
      <c r="V33">
        <f>DLIM!V33</f>
        <v>6.4999999999999997E-3</v>
      </c>
      <c r="W33">
        <f>DLIM!W33</f>
        <v>7.6E-3</v>
      </c>
      <c r="X33">
        <f>DLIM!X33</f>
        <v>7.1000000000000004E-3</v>
      </c>
      <c r="Y33">
        <f>DLIM!Y33</f>
        <v>7.1000000000000004E-3</v>
      </c>
      <c r="Z33">
        <f>DLIM!Z33</f>
        <v>0</v>
      </c>
      <c r="AA33">
        <f>DLIM!AA33</f>
        <v>0</v>
      </c>
      <c r="AB33">
        <f>DLIM!AB33</f>
        <v>8.2000000000000007E-3</v>
      </c>
      <c r="AC33">
        <f>DLIM!AC33</f>
        <v>8.3999999999999995E-3</v>
      </c>
      <c r="AD33">
        <f>DLIM!AD33</f>
        <v>1.5699999999999999E-2</v>
      </c>
      <c r="AE33">
        <f>DLIM!AE33</f>
        <v>4.0000000000000001E-3</v>
      </c>
      <c r="AF33">
        <f>DLIM!AF33</f>
        <v>9.4000000000000004E-3</v>
      </c>
      <c r="AG33">
        <f>DLIM!AG33</f>
        <v>1.0985</v>
      </c>
      <c r="AH33">
        <f>DLIM!AH33</f>
        <v>2.3900000000000001E-2</v>
      </c>
      <c r="AI33">
        <f>DLIM!AI33</f>
        <v>4.5999999999999999E-2</v>
      </c>
      <c r="AJ33">
        <f>DLIM!AJ33</f>
        <v>1.8499999999999999E-2</v>
      </c>
      <c r="AK33">
        <f>DLIM!AK33</f>
        <v>4.7999999999999996E-3</v>
      </c>
      <c r="AL33">
        <f>DLIM!AL33</f>
        <v>1.6E-2</v>
      </c>
      <c r="AM33">
        <f>DLIM!AM33</f>
        <v>1.04E-2</v>
      </c>
      <c r="AN33">
        <f>DLIM!AN33</f>
        <v>1.61E-2</v>
      </c>
      <c r="AO33">
        <f>DLIM!AO33</f>
        <v>6.1999999999999998E-3</v>
      </c>
      <c r="AP33">
        <f>DLIM!AP33</f>
        <v>1.7999999999999999E-2</v>
      </c>
      <c r="AQ33">
        <f>DLIM!AQ33</f>
        <v>0</v>
      </c>
    </row>
    <row r="34" spans="1:43" x14ac:dyDescent="0.3">
      <c r="A34" t="str">
        <f>DLIM!A34</f>
        <v>ISIC 61</v>
      </c>
      <c r="B34">
        <f>DLIM!B34</f>
        <v>6.0000000000000001E-3</v>
      </c>
      <c r="C34">
        <f>DLIM!C34</f>
        <v>3.5598411000000003E-2</v>
      </c>
      <c r="D34">
        <f>DLIM!D34</f>
        <v>3.4545320000000002E-3</v>
      </c>
      <c r="E34">
        <f>DLIM!E34</f>
        <v>9.2999999999999992E-3</v>
      </c>
      <c r="F34">
        <f>DLIM!F34</f>
        <v>1.03E-2</v>
      </c>
      <c r="G34">
        <f>DLIM!G34</f>
        <v>1.21E-2</v>
      </c>
      <c r="H34">
        <f>DLIM!H34</f>
        <v>1.03E-2</v>
      </c>
      <c r="I34">
        <f>DLIM!I34</f>
        <v>1.3100000000000001E-2</v>
      </c>
      <c r="J34">
        <f>DLIM!J34</f>
        <v>1.0500000000000001E-2</v>
      </c>
      <c r="K34">
        <f>DLIM!K34</f>
        <v>6.8999999999999999E-3</v>
      </c>
      <c r="L34">
        <f>DLIM!L34</f>
        <v>8.8000000000000005E-3</v>
      </c>
      <c r="M34">
        <f>DLIM!M34</f>
        <v>1.14E-2</v>
      </c>
      <c r="N34">
        <f>DLIM!N34</f>
        <v>0.01</v>
      </c>
      <c r="O34">
        <f>DLIM!O34</f>
        <v>3.0501007E-2</v>
      </c>
      <c r="P34">
        <f>DLIM!P34</f>
        <v>3.4039928999999997E-2</v>
      </c>
      <c r="Q34">
        <f>DLIM!Q34</f>
        <v>1.922782E-2</v>
      </c>
      <c r="R34">
        <f>DLIM!R34</f>
        <v>1.5644569000000001E-2</v>
      </c>
      <c r="S34">
        <f>DLIM!S34</f>
        <v>8.6E-3</v>
      </c>
      <c r="T34">
        <f>DLIM!T34</f>
        <v>5.7000000000000002E-3</v>
      </c>
      <c r="U34">
        <f>DLIM!U34</f>
        <v>8.8000000000000005E-3</v>
      </c>
      <c r="V34">
        <f>DLIM!V34</f>
        <v>7.4999999999999997E-3</v>
      </c>
      <c r="W34">
        <f>DLIM!W34</f>
        <v>8.8999999999999999E-3</v>
      </c>
      <c r="X34">
        <f>DLIM!X34</f>
        <v>8.0000000000000002E-3</v>
      </c>
      <c r="Y34">
        <f>DLIM!Y34</f>
        <v>1.0200000000000001E-2</v>
      </c>
      <c r="Z34">
        <f>DLIM!Z34</f>
        <v>1.9843232999999998E-2</v>
      </c>
      <c r="AA34">
        <f>DLIM!AA34</f>
        <v>1.7578520000000001E-3</v>
      </c>
      <c r="AB34">
        <f>DLIM!AB34</f>
        <v>9.2999999999999992E-3</v>
      </c>
      <c r="AC34">
        <f>DLIM!AC34</f>
        <v>8.3999999999999995E-3</v>
      </c>
      <c r="AD34">
        <f>DLIM!AD34</f>
        <v>3.3000000000000002E-2</v>
      </c>
      <c r="AE34">
        <f>DLIM!AE34</f>
        <v>1.4E-2</v>
      </c>
      <c r="AF34">
        <f>DLIM!AF34</f>
        <v>1.46E-2</v>
      </c>
      <c r="AG34">
        <f>DLIM!AG34</f>
        <v>2.2499999999999999E-2</v>
      </c>
      <c r="AH34">
        <f>DLIM!AH34</f>
        <v>1.0882000000000001</v>
      </c>
      <c r="AI34">
        <f>DLIM!AI34</f>
        <v>2.0899999999999998E-2</v>
      </c>
      <c r="AJ34">
        <f>DLIM!AJ34</f>
        <v>2.7E-2</v>
      </c>
      <c r="AK34">
        <f>DLIM!AK34</f>
        <v>6.4000000000000003E-3</v>
      </c>
      <c r="AL34">
        <f>DLIM!AL34</f>
        <v>2.4E-2</v>
      </c>
      <c r="AM34">
        <f>DLIM!AM34</f>
        <v>9.9000000000000008E-3</v>
      </c>
      <c r="AN34">
        <f>DLIM!AN34</f>
        <v>1.0500000000000001E-2</v>
      </c>
      <c r="AO34">
        <f>DLIM!AO34</f>
        <v>7.4000000000000003E-3</v>
      </c>
      <c r="AP34">
        <f>DLIM!AP34</f>
        <v>2.5000000000000001E-2</v>
      </c>
      <c r="AQ34">
        <f>DLIM!AQ34</f>
        <v>0</v>
      </c>
    </row>
    <row r="35" spans="1:43" x14ac:dyDescent="0.3">
      <c r="A35" t="str">
        <f>DLIM!A35</f>
        <v>ISIC 62T63</v>
      </c>
      <c r="B35">
        <f>DLIM!B35</f>
        <v>3.0000000000000001E-3</v>
      </c>
      <c r="C35">
        <f>DLIM!C35</f>
        <v>2.0300600000000002E-3</v>
      </c>
      <c r="D35">
        <f>DLIM!D35</f>
        <v>1.0928400000000001E-4</v>
      </c>
      <c r="E35">
        <f>DLIM!E35</f>
        <v>6.0000000000000001E-3</v>
      </c>
      <c r="F35">
        <f>DLIM!F35</f>
        <v>6.7000000000000002E-3</v>
      </c>
      <c r="G35">
        <f>DLIM!G35</f>
        <v>5.7000000000000002E-3</v>
      </c>
      <c r="H35">
        <f>DLIM!H35</f>
        <v>4.8999999999999998E-3</v>
      </c>
      <c r="I35">
        <f>DLIM!I35</f>
        <v>5.3E-3</v>
      </c>
      <c r="J35">
        <f>DLIM!J35</f>
        <v>6.1999999999999998E-3</v>
      </c>
      <c r="K35">
        <f>DLIM!K35</f>
        <v>6.1000000000000004E-3</v>
      </c>
      <c r="L35">
        <f>DLIM!L35</f>
        <v>5.7999999999999996E-3</v>
      </c>
      <c r="M35">
        <f>DLIM!M35</f>
        <v>6.0000000000000001E-3</v>
      </c>
      <c r="N35">
        <f>DLIM!N35</f>
        <v>6.0000000000000001E-3</v>
      </c>
      <c r="O35">
        <f>DLIM!O35</f>
        <v>3.7436489999999999E-3</v>
      </c>
      <c r="P35">
        <f>DLIM!P35</f>
        <v>1.5664629999999999E-3</v>
      </c>
      <c r="Q35">
        <f>DLIM!Q35</f>
        <v>4.122466E-3</v>
      </c>
      <c r="R35">
        <f>DLIM!R35</f>
        <v>4.0854389999999997E-3</v>
      </c>
      <c r="S35">
        <f>DLIM!S35</f>
        <v>5.3E-3</v>
      </c>
      <c r="T35">
        <f>DLIM!T35</f>
        <v>4.1000000000000003E-3</v>
      </c>
      <c r="U35">
        <f>DLIM!U35</f>
        <v>5.1000000000000004E-3</v>
      </c>
      <c r="V35">
        <f>DLIM!V35</f>
        <v>5.3E-3</v>
      </c>
      <c r="W35">
        <f>DLIM!W35</f>
        <v>5.8999999999999999E-3</v>
      </c>
      <c r="X35">
        <f>DLIM!X35</f>
        <v>5.1999999999999998E-3</v>
      </c>
      <c r="Y35">
        <f>DLIM!Y35</f>
        <v>4.8999999999999998E-3</v>
      </c>
      <c r="Z35">
        <f>DLIM!Z35</f>
        <v>5.6862019999999996E-3</v>
      </c>
      <c r="AA35">
        <f>DLIM!AA35</f>
        <v>2.4682699999999997E-4</v>
      </c>
      <c r="AB35">
        <f>DLIM!AB35</f>
        <v>7.1999999999999998E-3</v>
      </c>
      <c r="AC35">
        <f>DLIM!AC35</f>
        <v>5.5999999999999999E-3</v>
      </c>
      <c r="AD35">
        <f>DLIM!AD35</f>
        <v>9.4000000000000004E-3</v>
      </c>
      <c r="AE35">
        <f>DLIM!AE35</f>
        <v>8.9999999999999993E-3</v>
      </c>
      <c r="AF35">
        <f>DLIM!AF35</f>
        <v>5.3E-3</v>
      </c>
      <c r="AG35">
        <f>DLIM!AG35</f>
        <v>4.3799999999999999E-2</v>
      </c>
      <c r="AH35">
        <f>DLIM!AH35</f>
        <v>3.2300000000000002E-2</v>
      </c>
      <c r="AI35">
        <f>DLIM!AI35</f>
        <v>1.0677000000000001</v>
      </c>
      <c r="AJ35">
        <f>DLIM!AJ35</f>
        <v>2.5899999999999999E-2</v>
      </c>
      <c r="AK35">
        <f>DLIM!AK35</f>
        <v>4.7999999999999996E-3</v>
      </c>
      <c r="AL35">
        <f>DLIM!AL35</f>
        <v>1.7999999999999999E-2</v>
      </c>
      <c r="AM35">
        <f>DLIM!AM35</f>
        <v>1.04E-2</v>
      </c>
      <c r="AN35">
        <f>DLIM!AN35</f>
        <v>9.1000000000000004E-3</v>
      </c>
      <c r="AO35">
        <f>DLIM!AO35</f>
        <v>4.3E-3</v>
      </c>
      <c r="AP35">
        <f>DLIM!AP35</f>
        <v>1.4999999999999999E-2</v>
      </c>
      <c r="AQ35">
        <f>DLIM!AQ35</f>
        <v>0</v>
      </c>
    </row>
    <row r="36" spans="1:43" x14ac:dyDescent="0.3">
      <c r="A36" t="str">
        <f>DLIM!A36</f>
        <v>ISIC 64T66</v>
      </c>
      <c r="B36">
        <f>DLIM!B36</f>
        <v>2.9000000000000001E-2</v>
      </c>
      <c r="C36">
        <f>DLIM!C36</f>
        <v>4.3393659999999999E-3</v>
      </c>
      <c r="D36">
        <f>DLIM!D36</f>
        <v>7.8705500000000005E-4</v>
      </c>
      <c r="E36">
        <f>DLIM!E36</f>
        <v>6.2300000000000001E-2</v>
      </c>
      <c r="F36">
        <f>DLIM!F36</f>
        <v>4.3799999999999999E-2</v>
      </c>
      <c r="G36">
        <f>DLIM!G36</f>
        <v>3.6799999999999999E-2</v>
      </c>
      <c r="H36">
        <f>DLIM!H36</f>
        <v>3.3599999999999998E-2</v>
      </c>
      <c r="I36">
        <f>DLIM!I36</f>
        <v>4.5400000000000003E-2</v>
      </c>
      <c r="J36">
        <f>DLIM!J36</f>
        <v>3.8399999999999997E-2</v>
      </c>
      <c r="K36">
        <f>DLIM!K36</f>
        <v>1.6899999999999998E-2</v>
      </c>
      <c r="L36">
        <f>DLIM!L36</f>
        <v>2.6800000000000001E-2</v>
      </c>
      <c r="M36">
        <f>DLIM!M36</f>
        <v>3.4700000000000002E-2</v>
      </c>
      <c r="N36">
        <f>DLIM!N36</f>
        <v>3.7999999999999999E-2</v>
      </c>
      <c r="O36">
        <f>DLIM!O36</f>
        <v>7.7294820000000002E-3</v>
      </c>
      <c r="P36">
        <f>DLIM!P36</f>
        <v>1.012207E-2</v>
      </c>
      <c r="Q36">
        <f>DLIM!Q36</f>
        <v>1.5364539E-2</v>
      </c>
      <c r="R36">
        <f>DLIM!R36</f>
        <v>1.5286289999999999E-2</v>
      </c>
      <c r="S36">
        <f>DLIM!S36</f>
        <v>3.5499999999999997E-2</v>
      </c>
      <c r="T36">
        <f>DLIM!T36</f>
        <v>1.9900000000000001E-2</v>
      </c>
      <c r="U36">
        <f>DLIM!U36</f>
        <v>3.1300000000000001E-2</v>
      </c>
      <c r="V36">
        <f>DLIM!V36</f>
        <v>3.5799999999999998E-2</v>
      </c>
      <c r="W36">
        <f>DLIM!W36</f>
        <v>3.3599999999999998E-2</v>
      </c>
      <c r="X36">
        <f>DLIM!X36</f>
        <v>3.7199999999999997E-2</v>
      </c>
      <c r="Y36">
        <f>DLIM!Y36</f>
        <v>3.04E-2</v>
      </c>
      <c r="Z36">
        <f>DLIM!Z36</f>
        <v>4.4819650000000001E-3</v>
      </c>
      <c r="AA36">
        <f>DLIM!AA36</f>
        <v>2.0135420000000001E-3</v>
      </c>
      <c r="AB36">
        <f>DLIM!AB36</f>
        <v>4.1700000000000001E-2</v>
      </c>
      <c r="AC36">
        <f>DLIM!AC36</f>
        <v>4.1399999999999999E-2</v>
      </c>
      <c r="AD36">
        <f>DLIM!AD36</f>
        <v>5.1700000000000003E-2</v>
      </c>
      <c r="AE36">
        <f>DLIM!AE36</f>
        <v>0.05</v>
      </c>
      <c r="AF36">
        <f>DLIM!AF36</f>
        <v>4.6600000000000003E-2</v>
      </c>
      <c r="AG36">
        <f>DLIM!AG36</f>
        <v>3.0099999999999998E-2</v>
      </c>
      <c r="AH36">
        <f>DLIM!AH36</f>
        <v>3.6600000000000001E-2</v>
      </c>
      <c r="AI36">
        <f>DLIM!AI36</f>
        <v>1.7600000000000001E-2</v>
      </c>
      <c r="AJ36">
        <f>DLIM!AJ36</f>
        <v>1.1696</v>
      </c>
      <c r="AK36">
        <f>DLIM!AK36</f>
        <v>0.1474</v>
      </c>
      <c r="AL36">
        <f>DLIM!AL36</f>
        <v>4.8000000000000001E-2</v>
      </c>
      <c r="AM36">
        <f>DLIM!AM36</f>
        <v>4.3200000000000002E-2</v>
      </c>
      <c r="AN36">
        <f>DLIM!AN36</f>
        <v>2.58E-2</v>
      </c>
      <c r="AO36">
        <f>DLIM!AO36</f>
        <v>4.1000000000000002E-2</v>
      </c>
      <c r="AP36">
        <f>DLIM!AP36</f>
        <v>5.1999999999999998E-2</v>
      </c>
      <c r="AQ36">
        <f>DLIM!AQ36</f>
        <v>0</v>
      </c>
    </row>
    <row r="37" spans="1:43" x14ac:dyDescent="0.3">
      <c r="A37" t="str">
        <f>DLIM!A37</f>
        <v>ISIC 68</v>
      </c>
      <c r="B37">
        <f>DLIM!B37</f>
        <v>4.0000000000000001E-3</v>
      </c>
      <c r="C37">
        <f>DLIM!C37</f>
        <v>2.742675E-3</v>
      </c>
      <c r="D37">
        <f>DLIM!D37</f>
        <v>5.4896299999999997E-4</v>
      </c>
      <c r="E37">
        <f>DLIM!E37</f>
        <v>9.4000000000000004E-3</v>
      </c>
      <c r="F37">
        <f>DLIM!F37</f>
        <v>9.7000000000000003E-3</v>
      </c>
      <c r="G37">
        <f>DLIM!G37</f>
        <v>1.4200000000000001E-2</v>
      </c>
      <c r="H37">
        <f>DLIM!H37</f>
        <v>1.3899999999999999E-2</v>
      </c>
      <c r="I37">
        <f>DLIM!I37</f>
        <v>1.3100000000000001E-2</v>
      </c>
      <c r="J37">
        <f>DLIM!J37</f>
        <v>1.23E-2</v>
      </c>
      <c r="K37">
        <f>DLIM!K37</f>
        <v>7.1999999999999998E-3</v>
      </c>
      <c r="L37">
        <f>DLIM!L37</f>
        <v>9.9000000000000008E-3</v>
      </c>
      <c r="M37">
        <f>DLIM!M37</f>
        <v>1.3599999999999999E-2</v>
      </c>
      <c r="N37">
        <f>DLIM!N37</f>
        <v>8.0000000000000002E-3</v>
      </c>
      <c r="O37">
        <f>DLIM!O37</f>
        <v>5.558683E-3</v>
      </c>
      <c r="P37">
        <f>DLIM!P37</f>
        <v>4.9367889999999996E-3</v>
      </c>
      <c r="Q37">
        <f>DLIM!Q37</f>
        <v>4.0702730000000001E-3</v>
      </c>
      <c r="R37">
        <f>DLIM!R37</f>
        <v>3.795433E-3</v>
      </c>
      <c r="S37">
        <f>DLIM!S37</f>
        <v>9.5999999999999992E-3</v>
      </c>
      <c r="T37">
        <f>DLIM!T37</f>
        <v>6.7000000000000002E-3</v>
      </c>
      <c r="U37">
        <f>DLIM!U37</f>
        <v>1.01E-2</v>
      </c>
      <c r="V37">
        <f>DLIM!V37</f>
        <v>8.6E-3</v>
      </c>
      <c r="W37">
        <f>DLIM!W37</f>
        <v>1.0500000000000001E-2</v>
      </c>
      <c r="X37">
        <f>DLIM!X37</f>
        <v>9.1999999999999998E-3</v>
      </c>
      <c r="Y37">
        <f>DLIM!Y37</f>
        <v>1.2699999999999999E-2</v>
      </c>
      <c r="Z37">
        <f>DLIM!Z37</f>
        <v>5.7257330000000002E-3</v>
      </c>
      <c r="AA37">
        <f>DLIM!AA37</f>
        <v>4.1170900000000001E-4</v>
      </c>
      <c r="AB37">
        <f>DLIM!AB37</f>
        <v>1.1900000000000001E-2</v>
      </c>
      <c r="AC37">
        <f>DLIM!AC37</f>
        <v>0.01</v>
      </c>
      <c r="AD37">
        <f>DLIM!AD37</f>
        <v>3.95E-2</v>
      </c>
      <c r="AE37">
        <f>DLIM!AE37</f>
        <v>0.01</v>
      </c>
      <c r="AF37">
        <f>DLIM!AF37</f>
        <v>0.05</v>
      </c>
      <c r="AG37">
        <f>DLIM!AG37</f>
        <v>1.44E-2</v>
      </c>
      <c r="AH37">
        <f>DLIM!AH37</f>
        <v>1.7000000000000001E-2</v>
      </c>
      <c r="AI37">
        <f>DLIM!AI37</f>
        <v>1.23E-2</v>
      </c>
      <c r="AJ37">
        <f>DLIM!AJ37</f>
        <v>2.98E-2</v>
      </c>
      <c r="AK37">
        <f>DLIM!AK37</f>
        <v>1.0198</v>
      </c>
      <c r="AL37">
        <f>DLIM!AL37</f>
        <v>1.4E-2</v>
      </c>
      <c r="AM37">
        <f>DLIM!AM37</f>
        <v>1.0699999999999999E-2</v>
      </c>
      <c r="AN37">
        <f>DLIM!AN37</f>
        <v>1.7100000000000001E-2</v>
      </c>
      <c r="AO37">
        <f>DLIM!AO37</f>
        <v>2.1600000000000001E-2</v>
      </c>
      <c r="AP37">
        <f>DLIM!AP37</f>
        <v>1.9E-2</v>
      </c>
      <c r="AQ37">
        <f>DLIM!AQ37</f>
        <v>0</v>
      </c>
    </row>
    <row r="38" spans="1:43" x14ac:dyDescent="0.3">
      <c r="A38" t="str">
        <f>DLIM!A38</f>
        <v>ISIC 69T82</v>
      </c>
      <c r="B38">
        <f>DLIM!B38</f>
        <v>2.5000000000000001E-2</v>
      </c>
      <c r="C38">
        <f>DLIM!C38</f>
        <v>9.8732249999999994E-3</v>
      </c>
      <c r="D38">
        <f>DLIM!D38</f>
        <v>9.28626E-4</v>
      </c>
      <c r="E38">
        <f>DLIM!E38</f>
        <v>3.7999999999999999E-2</v>
      </c>
      <c r="F38">
        <f>DLIM!F38</f>
        <v>1.2E-2</v>
      </c>
      <c r="G38">
        <f>DLIM!G38</f>
        <v>0.05</v>
      </c>
      <c r="H38">
        <f>DLIM!H38</f>
        <v>0.04</v>
      </c>
      <c r="I38">
        <f>DLIM!I38</f>
        <v>0.06</v>
      </c>
      <c r="J38">
        <f>DLIM!J38</f>
        <v>5.7000000000000002E-2</v>
      </c>
      <c r="K38">
        <f>DLIM!K38</f>
        <v>2.5000000000000001E-2</v>
      </c>
      <c r="L38">
        <f>DLIM!L38</f>
        <v>1.5158599999999999E-5</v>
      </c>
      <c r="M38">
        <f>DLIM!M38</f>
        <v>8.4622699999999999E-6</v>
      </c>
      <c r="N38">
        <f>DLIM!N38</f>
        <v>5.1999999999999998E-2</v>
      </c>
      <c r="O38">
        <f>DLIM!O38</f>
        <v>3.0387484999999999E-2</v>
      </c>
      <c r="P38">
        <f>DLIM!P38</f>
        <v>6.9006800000000002E-3</v>
      </c>
      <c r="Q38">
        <f>DLIM!Q38</f>
        <v>1.8266546000000002E-2</v>
      </c>
      <c r="R38">
        <f>DLIM!R38</f>
        <v>1.3430414E-2</v>
      </c>
      <c r="S38">
        <f>DLIM!S38</f>
        <v>4.5999999999999999E-2</v>
      </c>
      <c r="T38">
        <f>DLIM!T38</f>
        <v>4.5999999999999999E-2</v>
      </c>
      <c r="U38">
        <f>DLIM!U38</f>
        <v>0.05</v>
      </c>
      <c r="V38">
        <f>DLIM!V38</f>
        <v>4.9000000000000002E-2</v>
      </c>
      <c r="W38">
        <f>DLIM!W38</f>
        <v>4.3999999999999997E-2</v>
      </c>
      <c r="X38">
        <f>DLIM!X38</f>
        <v>5.5E-2</v>
      </c>
      <c r="Y38">
        <f>DLIM!Y38</f>
        <v>6.5000000000000002E-2</v>
      </c>
      <c r="Z38">
        <f>DLIM!Z38</f>
        <v>2.4577628000000001E-2</v>
      </c>
      <c r="AA38">
        <f>DLIM!AA38</f>
        <v>1.9818000000000001E-3</v>
      </c>
      <c r="AB38">
        <f>DLIM!AB38</f>
        <v>9.547303E-3</v>
      </c>
      <c r="AC38">
        <f>DLIM!AC38</f>
        <v>6.4000000000000001E-2</v>
      </c>
      <c r="AD38">
        <f>DLIM!AD38</f>
        <v>8.5000000000000006E-2</v>
      </c>
      <c r="AE38">
        <f>DLIM!AE38</f>
        <v>6.8000000000000005E-2</v>
      </c>
      <c r="AF38">
        <f>DLIM!AF38</f>
        <v>5.3999999999999999E-2</v>
      </c>
      <c r="AG38">
        <f>DLIM!AG38</f>
        <v>0.10199999999999999</v>
      </c>
      <c r="AH38">
        <f>DLIM!AH38</f>
        <v>8.6999999999999994E-2</v>
      </c>
      <c r="AI38">
        <f>DLIM!AI38</f>
        <v>9.9000000000000005E-2</v>
      </c>
      <c r="AJ38">
        <f>DLIM!AJ38</f>
        <v>8.6999999999999994E-2</v>
      </c>
      <c r="AK38">
        <f>DLIM!AK38</f>
        <v>0.03</v>
      </c>
      <c r="AL38">
        <f>DLIM!AL38</f>
        <v>1.1299999999999999</v>
      </c>
      <c r="AM38">
        <f>DLIM!AM38</f>
        <v>4.7E-2</v>
      </c>
      <c r="AN38">
        <f>DLIM!AN38</f>
        <v>4.5999999999999999E-2</v>
      </c>
      <c r="AO38">
        <f>DLIM!AO38</f>
        <v>5.3999999999999999E-2</v>
      </c>
      <c r="AP38">
        <f>DLIM!AP38</f>
        <v>8.3000000000000004E-2</v>
      </c>
      <c r="AQ38">
        <f>DLIM!AQ38</f>
        <v>0</v>
      </c>
    </row>
    <row r="39" spans="1:43" x14ac:dyDescent="0.3">
      <c r="A39" t="str">
        <f>DLIM!A39</f>
        <v>ISIC 84</v>
      </c>
      <c r="B39">
        <f>DLIM!B39</f>
        <v>2E-3</v>
      </c>
      <c r="C39">
        <f>DLIM!C39</f>
        <v>1.0833000000000001E-6</v>
      </c>
      <c r="D39">
        <f>DLIM!D39</f>
        <v>6.3068199999999998E-7</v>
      </c>
      <c r="E39">
        <f>DLIM!E39</f>
        <v>8.0000000000000004E-4</v>
      </c>
      <c r="F39">
        <f>DLIM!F39</f>
        <v>1.1999999999999999E-3</v>
      </c>
      <c r="G39">
        <f>DLIM!G39</f>
        <v>1.8E-3</v>
      </c>
      <c r="H39">
        <f>DLIM!H39</f>
        <v>1.1999999999999999E-3</v>
      </c>
      <c r="I39">
        <f>DLIM!I39</f>
        <v>1E-3</v>
      </c>
      <c r="J39">
        <f>DLIM!J39</f>
        <v>1.5E-3</v>
      </c>
      <c r="K39">
        <f>DLIM!K39</f>
        <v>8.0000000000000004E-4</v>
      </c>
      <c r="L39">
        <f>DLIM!L39</f>
        <v>8.9999999999999998E-4</v>
      </c>
      <c r="M39">
        <f>DLIM!M39</f>
        <v>3.3E-3</v>
      </c>
      <c r="N39">
        <f>DLIM!N39</f>
        <v>3.0000000000000001E-3</v>
      </c>
      <c r="O39">
        <f>DLIM!O39</f>
        <v>2.1808E-7</v>
      </c>
      <c r="P39">
        <f>DLIM!P39</f>
        <v>1.38495E-7</v>
      </c>
      <c r="Q39">
        <f>DLIM!Q39</f>
        <v>2.1336600000000001E-7</v>
      </c>
      <c r="R39">
        <f>DLIM!R39</f>
        <v>2.5981899999999998E-7</v>
      </c>
      <c r="S39">
        <f>DLIM!S39</f>
        <v>8.0000000000000004E-4</v>
      </c>
      <c r="T39">
        <f>DLIM!T39</f>
        <v>5.9999999999999995E-4</v>
      </c>
      <c r="U39">
        <f>DLIM!U39</f>
        <v>1E-3</v>
      </c>
      <c r="V39">
        <f>DLIM!V39</f>
        <v>8.0000000000000004E-4</v>
      </c>
      <c r="W39">
        <f>DLIM!W39</f>
        <v>6.9999999999999999E-4</v>
      </c>
      <c r="X39">
        <f>DLIM!X39</f>
        <v>8.0000000000000004E-4</v>
      </c>
      <c r="Y39">
        <f>DLIM!Y39</f>
        <v>2.3999999999999998E-3</v>
      </c>
      <c r="Z39">
        <f>DLIM!Z39</f>
        <v>1.92633E-7</v>
      </c>
      <c r="AA39">
        <f>DLIM!AA39</f>
        <v>1.4173099999999999E-7</v>
      </c>
      <c r="AB39">
        <f>DLIM!AB39</f>
        <v>1.5E-3</v>
      </c>
      <c r="AC39">
        <f>DLIM!AC39</f>
        <v>6.9999999999999999E-4</v>
      </c>
      <c r="AD39">
        <f>DLIM!AD39</f>
        <v>1.2999999999999999E-3</v>
      </c>
      <c r="AE39">
        <f>DLIM!AE39</f>
        <v>6.0000000000000001E-3</v>
      </c>
      <c r="AF39">
        <f>DLIM!AF39</f>
        <v>1.5E-3</v>
      </c>
      <c r="AG39">
        <f>DLIM!AG39</f>
        <v>1.2999999999999999E-3</v>
      </c>
      <c r="AH39">
        <f>DLIM!AH39</f>
        <v>1.4E-3</v>
      </c>
      <c r="AI39">
        <f>DLIM!AI39</f>
        <v>6.9999999999999999E-4</v>
      </c>
      <c r="AJ39">
        <f>DLIM!AJ39</f>
        <v>2E-3</v>
      </c>
      <c r="AK39">
        <f>DLIM!AK39</f>
        <v>5.0000000000000001E-4</v>
      </c>
      <c r="AL39">
        <f>DLIM!AL39</f>
        <v>5.0000000000000001E-3</v>
      </c>
      <c r="AM39">
        <f>DLIM!AM39</f>
        <v>1.0097</v>
      </c>
      <c r="AN39">
        <f>DLIM!AN39</f>
        <v>5.9999999999999995E-4</v>
      </c>
      <c r="AO39">
        <f>DLIM!AO39</f>
        <v>8.9999999999999998E-4</v>
      </c>
      <c r="AP39">
        <f>DLIM!AP39</f>
        <v>8.9999999999999993E-3</v>
      </c>
      <c r="AQ39">
        <f>DLIM!AQ39</f>
        <v>0</v>
      </c>
    </row>
    <row r="40" spans="1:43" x14ac:dyDescent="0.3">
      <c r="A40" t="str">
        <f>DLIM!A40</f>
        <v>ISIC 85</v>
      </c>
      <c r="B40">
        <f>DLIM!B40</f>
        <v>1E-3</v>
      </c>
      <c r="C40">
        <f>DLIM!C40</f>
        <v>2.3837199999999999E-5</v>
      </c>
      <c r="D40">
        <f>DLIM!D40</f>
        <v>9.3865299999999998E-7</v>
      </c>
      <c r="E40">
        <f>DLIM!E40</f>
        <v>2.2000000000000001E-3</v>
      </c>
      <c r="F40">
        <f>DLIM!F40</f>
        <v>1.5E-3</v>
      </c>
      <c r="G40">
        <f>DLIM!G40</f>
        <v>2.2000000000000001E-3</v>
      </c>
      <c r="H40">
        <f>DLIM!H40</f>
        <v>2.0999999999999999E-3</v>
      </c>
      <c r="I40">
        <f>DLIM!I40</f>
        <v>2.3999999999999998E-3</v>
      </c>
      <c r="J40">
        <f>DLIM!J40</f>
        <v>2.2000000000000001E-3</v>
      </c>
      <c r="K40">
        <f>DLIM!K40</f>
        <v>1.2999999999999999E-3</v>
      </c>
      <c r="L40">
        <f>DLIM!L40</f>
        <v>1.9E-3</v>
      </c>
      <c r="M40">
        <f>DLIM!M40</f>
        <v>2.0999999999999999E-3</v>
      </c>
      <c r="N40">
        <f>DLIM!N40</f>
        <v>2E-3</v>
      </c>
      <c r="O40">
        <f>DLIM!O40</f>
        <v>1.7161800000000001E-4</v>
      </c>
      <c r="P40">
        <f>DLIM!P40</f>
        <v>1.33049E-5</v>
      </c>
      <c r="Q40">
        <f>DLIM!Q40</f>
        <v>2.5296299999999998E-4</v>
      </c>
      <c r="R40">
        <f>DLIM!R40</f>
        <v>1.3966599999999999E-4</v>
      </c>
      <c r="S40">
        <f>DLIM!S40</f>
        <v>2.3E-3</v>
      </c>
      <c r="T40">
        <f>DLIM!T40</f>
        <v>1.1999999999999999E-3</v>
      </c>
      <c r="U40">
        <f>DLIM!U40</f>
        <v>2E-3</v>
      </c>
      <c r="V40">
        <f>DLIM!V40</f>
        <v>2E-3</v>
      </c>
      <c r="W40">
        <f>DLIM!W40</f>
        <v>1.9E-3</v>
      </c>
      <c r="X40">
        <f>DLIM!X40</f>
        <v>1.9E-3</v>
      </c>
      <c r="Y40">
        <f>DLIM!Y40</f>
        <v>2.3999999999999998E-3</v>
      </c>
      <c r="Z40">
        <f>DLIM!Z40</f>
        <v>8.2531E-5</v>
      </c>
      <c r="AA40">
        <f>DLIM!AA40</f>
        <v>4.1337799999999996E-6</v>
      </c>
      <c r="AB40">
        <f>DLIM!AB40</f>
        <v>1.9E-3</v>
      </c>
      <c r="AC40">
        <f>DLIM!AC40</f>
        <v>1.6999999999999999E-3</v>
      </c>
      <c r="AD40">
        <f>DLIM!AD40</f>
        <v>4.7000000000000002E-3</v>
      </c>
      <c r="AE40">
        <f>DLIM!AE40</f>
        <v>3.0000000000000001E-3</v>
      </c>
      <c r="AF40">
        <f>DLIM!AF40</f>
        <v>2.5999999999999999E-3</v>
      </c>
      <c r="AG40">
        <f>DLIM!AG40</f>
        <v>2.3E-3</v>
      </c>
      <c r="AH40">
        <f>DLIM!AH40</f>
        <v>2.8E-3</v>
      </c>
      <c r="AI40">
        <f>DLIM!AI40</f>
        <v>1.4E-3</v>
      </c>
      <c r="AJ40">
        <f>DLIM!AJ40</f>
        <v>3.2000000000000002E-3</v>
      </c>
      <c r="AK40">
        <f>DLIM!AK40</f>
        <v>1.1000000000000001E-3</v>
      </c>
      <c r="AL40">
        <f>DLIM!AL40</f>
        <v>6.0000000000000001E-3</v>
      </c>
      <c r="AM40">
        <f>DLIM!AM40</f>
        <v>1.1999999999999999E-3</v>
      </c>
      <c r="AN40">
        <f>DLIM!AN40</f>
        <v>1.0033000000000001</v>
      </c>
      <c r="AO40">
        <f>DLIM!AO40</f>
        <v>2.3999999999999998E-3</v>
      </c>
      <c r="AP40">
        <f>DLIM!AP40</f>
        <v>6.0000000000000001E-3</v>
      </c>
      <c r="AQ40">
        <f>DLIM!AQ40</f>
        <v>0</v>
      </c>
    </row>
    <row r="41" spans="1:43" x14ac:dyDescent="0.3">
      <c r="A41" t="str">
        <f>DLIM!A41</f>
        <v>ISIC 86T88</v>
      </c>
      <c r="B41">
        <f>DLIM!B41</f>
        <v>0.01</v>
      </c>
      <c r="C41">
        <f>DLIM!C41</f>
        <v>3.2851199999999998E-6</v>
      </c>
      <c r="D41">
        <f>DLIM!D41</f>
        <v>6.5476800000000003E-7</v>
      </c>
      <c r="E41">
        <f>DLIM!E41</f>
        <v>4.8999999999999998E-3</v>
      </c>
      <c r="F41">
        <f>DLIM!F41</f>
        <v>1.9E-3</v>
      </c>
      <c r="G41">
        <f>DLIM!G41</f>
        <v>3.5999999999999999E-3</v>
      </c>
      <c r="H41">
        <f>DLIM!H41</f>
        <v>3.0000000000000001E-3</v>
      </c>
      <c r="I41">
        <f>DLIM!I41</f>
        <v>5.0000000000000001E-3</v>
      </c>
      <c r="J41">
        <f>DLIM!J41</f>
        <v>3.3999999999999998E-3</v>
      </c>
      <c r="K41">
        <f>DLIM!K41</f>
        <v>1.8E-3</v>
      </c>
      <c r="L41">
        <f>DLIM!L41</f>
        <v>2.5000000000000001E-3</v>
      </c>
      <c r="M41">
        <f>DLIM!M41</f>
        <v>3.5000000000000001E-3</v>
      </c>
      <c r="N41">
        <f>DLIM!N41</f>
        <v>1.4999999999999999E-2</v>
      </c>
      <c r="O41">
        <f>DLIM!O41</f>
        <v>3.8141399999999999E-6</v>
      </c>
      <c r="P41">
        <f>DLIM!P41</f>
        <v>4.5154699999999998E-6</v>
      </c>
      <c r="Q41">
        <f>DLIM!Q41</f>
        <v>5.8331100000000001E-5</v>
      </c>
      <c r="R41">
        <f>DLIM!R41</f>
        <v>2.7441100000000001E-4</v>
      </c>
      <c r="S41">
        <f>DLIM!S41</f>
        <v>3.5000000000000001E-3</v>
      </c>
      <c r="T41">
        <f>DLIM!T41</f>
        <v>1.6000000000000001E-3</v>
      </c>
      <c r="U41">
        <f>DLIM!U41</f>
        <v>2.8999999999999998E-3</v>
      </c>
      <c r="V41">
        <f>DLIM!V41</f>
        <v>3.2000000000000002E-3</v>
      </c>
      <c r="W41">
        <f>DLIM!W41</f>
        <v>3.3E-3</v>
      </c>
      <c r="X41">
        <f>DLIM!X41</f>
        <v>2.8999999999999998E-3</v>
      </c>
      <c r="Y41">
        <f>DLIM!Y41</f>
        <v>3.3999999999999998E-3</v>
      </c>
      <c r="Z41">
        <f>DLIM!Z41</f>
        <v>6.9360199999999999E-6</v>
      </c>
      <c r="AA41">
        <f>DLIM!AA41</f>
        <v>3.04538E-5</v>
      </c>
      <c r="AB41">
        <f>DLIM!AB41</f>
        <v>4.4999999999999997E-3</v>
      </c>
      <c r="AC41">
        <f>DLIM!AC41</f>
        <v>3.5000000000000001E-3</v>
      </c>
      <c r="AD41">
        <f>DLIM!AD41</f>
        <v>5.7999999999999996E-3</v>
      </c>
      <c r="AE41">
        <f>DLIM!AE41</f>
        <v>2.4E-2</v>
      </c>
      <c r="AF41">
        <f>DLIM!AF41</f>
        <v>5.7000000000000002E-3</v>
      </c>
      <c r="AG41">
        <f>DLIM!AG41</f>
        <v>3.5999999999999999E-3</v>
      </c>
      <c r="AH41">
        <f>DLIM!AH41</f>
        <v>3.2000000000000002E-3</v>
      </c>
      <c r="AI41">
        <f>DLIM!AI41</f>
        <v>2.3E-3</v>
      </c>
      <c r="AJ41">
        <f>DLIM!AJ41</f>
        <v>4.1000000000000003E-3</v>
      </c>
      <c r="AK41">
        <f>DLIM!AK41</f>
        <v>1.5E-3</v>
      </c>
      <c r="AL41">
        <f>DLIM!AL41</f>
        <v>3.1E-2</v>
      </c>
      <c r="AM41">
        <f>DLIM!AM41</f>
        <v>1.6000000000000001E-3</v>
      </c>
      <c r="AN41">
        <f>DLIM!AN41</f>
        <v>3.7000000000000002E-3</v>
      </c>
      <c r="AO41">
        <f>DLIM!AO41</f>
        <v>1.0063</v>
      </c>
      <c r="AP41">
        <f>DLIM!AP41</f>
        <v>5.7000000000000002E-2</v>
      </c>
      <c r="AQ41">
        <f>DLIM!AQ41</f>
        <v>0</v>
      </c>
    </row>
    <row r="42" spans="1:43" x14ac:dyDescent="0.3">
      <c r="A42" t="str">
        <f>DLIM!A42</f>
        <v>ISIC 90T96</v>
      </c>
      <c r="B42">
        <f>DLIM!B42</f>
        <v>3.0000000000000001E-3</v>
      </c>
      <c r="C42">
        <f>DLIM!C42</f>
        <v>1.1481833E-2</v>
      </c>
      <c r="D42">
        <f>DLIM!D42</f>
        <v>4.1805599999999998E-4</v>
      </c>
      <c r="E42">
        <f>DLIM!E42</f>
        <v>7.0000000000000001E-3</v>
      </c>
      <c r="F42">
        <f>DLIM!F42</f>
        <v>1E-3</v>
      </c>
      <c r="G42">
        <f>DLIM!G42</f>
        <v>5.0000000000000001E-3</v>
      </c>
      <c r="H42">
        <f>DLIM!H42</f>
        <v>4.0000000000000001E-3</v>
      </c>
      <c r="I42">
        <f>DLIM!I42</f>
        <v>7.0000000000000001E-3</v>
      </c>
      <c r="J42">
        <f>DLIM!J42</f>
        <v>6.0000000000000001E-3</v>
      </c>
      <c r="K42">
        <f>DLIM!K42</f>
        <v>2E-3</v>
      </c>
      <c r="L42">
        <f>DLIM!L42</f>
        <v>0</v>
      </c>
      <c r="M42">
        <f>DLIM!M42</f>
        <v>0</v>
      </c>
      <c r="N42">
        <f>DLIM!N42</f>
        <v>4.0000000000000001E-3</v>
      </c>
      <c r="O42">
        <f>DLIM!O42</f>
        <v>1.13974E-2</v>
      </c>
      <c r="P42">
        <f>DLIM!P42</f>
        <v>6.8537570000000003E-3</v>
      </c>
      <c r="Q42">
        <f>DLIM!Q42</f>
        <v>1.1402572999999999E-2</v>
      </c>
      <c r="R42">
        <f>DLIM!R42</f>
        <v>1.3844034E-2</v>
      </c>
      <c r="S42">
        <f>DLIM!S42</f>
        <v>4.0000000000000001E-3</v>
      </c>
      <c r="T42">
        <f>DLIM!T42</f>
        <v>3.0000000000000001E-3</v>
      </c>
      <c r="U42">
        <f>DLIM!U42</f>
        <v>4.0000000000000001E-3</v>
      </c>
      <c r="V42">
        <f>DLIM!V42</f>
        <v>4.0000000000000001E-3</v>
      </c>
      <c r="W42">
        <f>DLIM!W42</f>
        <v>4.0000000000000001E-3</v>
      </c>
      <c r="X42">
        <f>DLIM!X42</f>
        <v>6.0000000000000001E-3</v>
      </c>
      <c r="Y42">
        <f>DLIM!Y42</f>
        <v>6.0000000000000001E-3</v>
      </c>
      <c r="Z42">
        <f>DLIM!Z42</f>
        <v>7.2180780000000002E-3</v>
      </c>
      <c r="AA42">
        <f>DLIM!AA42</f>
        <v>3.245497E-3</v>
      </c>
      <c r="AB42">
        <f>DLIM!AB42</f>
        <v>1.5359385E-2</v>
      </c>
      <c r="AC42">
        <f>DLIM!AC42</f>
        <v>6.0000000000000001E-3</v>
      </c>
      <c r="AD42">
        <f>DLIM!AD42</f>
        <v>8.0000000000000002E-3</v>
      </c>
      <c r="AE42">
        <f>DLIM!AE42</f>
        <v>7.0000000000000001E-3</v>
      </c>
      <c r="AF42">
        <f>DLIM!AF42</f>
        <v>8.9999999999999993E-3</v>
      </c>
      <c r="AG42">
        <f>DLIM!AG42</f>
        <v>2.9000000000000001E-2</v>
      </c>
      <c r="AH42">
        <f>DLIM!AH42</f>
        <v>0.01</v>
      </c>
      <c r="AI42">
        <f>DLIM!AI42</f>
        <v>1.2E-2</v>
      </c>
      <c r="AJ42">
        <f>DLIM!AJ42</f>
        <v>8.0000000000000002E-3</v>
      </c>
      <c r="AK42">
        <f>DLIM!AK42</f>
        <v>2E-3</v>
      </c>
      <c r="AL42">
        <f>DLIM!AL42</f>
        <v>0.01</v>
      </c>
      <c r="AM42">
        <f>DLIM!AM42</f>
        <v>6.0000000000000001E-3</v>
      </c>
      <c r="AN42">
        <f>DLIM!AN42</f>
        <v>8.0000000000000002E-3</v>
      </c>
      <c r="AO42">
        <f>DLIM!AO42</f>
        <v>1.4999999999999999E-2</v>
      </c>
      <c r="AP42">
        <f>DLIM!AP42</f>
        <v>1.0549999999999999</v>
      </c>
      <c r="AQ42">
        <f>DLIM!AQ42</f>
        <v>0</v>
      </c>
    </row>
    <row r="43" spans="1:43" x14ac:dyDescent="0.3">
      <c r="A43" t="str">
        <f>DLIM!A43</f>
        <v>ISIC 97T98</v>
      </c>
      <c r="B43">
        <f>DLIM!B43</f>
        <v>0</v>
      </c>
      <c r="C43">
        <f>DLIM!C43</f>
        <v>7.35628E-5</v>
      </c>
      <c r="D43">
        <f>DLIM!D43</f>
        <v>3.7737500000000001E-6</v>
      </c>
      <c r="E43">
        <f>DLIM!E43</f>
        <v>0</v>
      </c>
      <c r="F43">
        <f>DLIM!F43</f>
        <v>0</v>
      </c>
      <c r="G43">
        <f>DLIM!G43</f>
        <v>0</v>
      </c>
      <c r="H43">
        <f>DLIM!H43</f>
        <v>0</v>
      </c>
      <c r="I43">
        <f>DLIM!I43</f>
        <v>0</v>
      </c>
      <c r="J43">
        <f>DLIM!J43</f>
        <v>0</v>
      </c>
      <c r="K43">
        <f>DLIM!K43</f>
        <v>0</v>
      </c>
      <c r="L43">
        <f>DLIM!L43</f>
        <v>0</v>
      </c>
      <c r="M43">
        <f>DLIM!M43</f>
        <v>0</v>
      </c>
      <c r="N43">
        <f>DLIM!N43</f>
        <v>0</v>
      </c>
      <c r="O43">
        <f>DLIM!O43</f>
        <v>1.55046E-8</v>
      </c>
      <c r="P43">
        <f>DLIM!P43</f>
        <v>1.564E-8</v>
      </c>
      <c r="Q43">
        <f>DLIM!Q43</f>
        <v>1.88764E-6</v>
      </c>
      <c r="R43">
        <f>DLIM!R43</f>
        <v>2.5829900000000002E-8</v>
      </c>
      <c r="S43">
        <f>DLIM!S43</f>
        <v>0</v>
      </c>
      <c r="T43">
        <f>DLIM!T43</f>
        <v>0</v>
      </c>
      <c r="U43">
        <f>DLIM!U43</f>
        <v>0</v>
      </c>
      <c r="V43">
        <f>DLIM!V43</f>
        <v>0</v>
      </c>
      <c r="W43">
        <f>DLIM!W43</f>
        <v>0</v>
      </c>
      <c r="X43">
        <f>DLIM!X43</f>
        <v>0</v>
      </c>
      <c r="Y43">
        <f>DLIM!Y43</f>
        <v>0</v>
      </c>
      <c r="Z43">
        <f>DLIM!Z43</f>
        <v>1.43935E-7</v>
      </c>
      <c r="AA43">
        <f>DLIM!AA43</f>
        <v>6.9165600000000004E-10</v>
      </c>
      <c r="AB43">
        <f>DLIM!AB43</f>
        <v>0</v>
      </c>
      <c r="AC43">
        <f>DLIM!AC43</f>
        <v>0</v>
      </c>
      <c r="AD43">
        <f>DLIM!AD43</f>
        <v>0</v>
      </c>
      <c r="AE43">
        <f>DLIM!AE43</f>
        <v>0</v>
      </c>
      <c r="AF43">
        <f>DLIM!AF43</f>
        <v>0</v>
      </c>
      <c r="AG43">
        <f>DLIM!AG43</f>
        <v>0</v>
      </c>
      <c r="AH43">
        <f>DLIM!AH43</f>
        <v>0</v>
      </c>
      <c r="AI43">
        <f>DLIM!AI43</f>
        <v>0</v>
      </c>
      <c r="AJ43">
        <f>DLIM!AJ43</f>
        <v>0</v>
      </c>
      <c r="AK43">
        <f>DLIM!AK43</f>
        <v>0</v>
      </c>
      <c r="AL43">
        <f>DLIM!AL43</f>
        <v>0</v>
      </c>
      <c r="AM43">
        <f>DLIM!AM43</f>
        <v>0</v>
      </c>
      <c r="AN43">
        <f>DLIM!AN43</f>
        <v>0</v>
      </c>
      <c r="AO43">
        <f>DLIM!AO43</f>
        <v>0</v>
      </c>
      <c r="AP43">
        <f>DLIM!AP43</f>
        <v>0</v>
      </c>
      <c r="AQ43">
        <f>DLIM!AQ43</f>
        <v>1</v>
      </c>
    </row>
  </sheetData>
  <phoneticPr fontId="4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AQ2"/>
  <sheetViews>
    <sheetView workbookViewId="0">
      <selection activeCell="D2" sqref="D2"/>
    </sheetView>
  </sheetViews>
  <sheetFormatPr defaultRowHeight="16.5" x14ac:dyDescent="0.3"/>
  <sheetData>
    <row r="1" spans="1:43" s="2" customFormat="1" x14ac:dyDescent="0.3">
      <c r="A1" s="8" t="s">
        <v>114</v>
      </c>
      <c r="B1" s="115" t="s">
        <v>2</v>
      </c>
      <c r="C1" s="116" t="s">
        <v>78</v>
      </c>
      <c r="D1" s="117" t="s">
        <v>77</v>
      </c>
      <c r="E1" s="115" t="s">
        <v>3</v>
      </c>
      <c r="F1" s="115" t="s">
        <v>4</v>
      </c>
      <c r="G1" s="115" t="s">
        <v>5</v>
      </c>
      <c r="H1" s="115" t="s">
        <v>6</v>
      </c>
      <c r="I1" s="115" t="s">
        <v>7</v>
      </c>
      <c r="J1" s="115" t="s">
        <v>8</v>
      </c>
      <c r="K1" s="115" t="s">
        <v>9</v>
      </c>
      <c r="L1" s="116" t="s">
        <v>65</v>
      </c>
      <c r="M1" s="117" t="s">
        <v>66</v>
      </c>
      <c r="N1" s="115" t="s">
        <v>10</v>
      </c>
      <c r="O1" s="116" t="s">
        <v>79</v>
      </c>
      <c r="P1" s="117" t="s">
        <v>80</v>
      </c>
      <c r="Q1" s="116" t="s">
        <v>81</v>
      </c>
      <c r="R1" s="117" t="s">
        <v>82</v>
      </c>
      <c r="S1" s="115" t="s">
        <v>11</v>
      </c>
      <c r="T1" s="115" t="s">
        <v>12</v>
      </c>
      <c r="U1" s="115" t="s">
        <v>13</v>
      </c>
      <c r="V1" s="115" t="s">
        <v>14</v>
      </c>
      <c r="W1" s="115" t="s">
        <v>15</v>
      </c>
      <c r="X1" s="115" t="s">
        <v>16</v>
      </c>
      <c r="Y1" s="115" t="s">
        <v>17</v>
      </c>
      <c r="Z1" s="116" t="s">
        <v>83</v>
      </c>
      <c r="AA1" s="118" t="s">
        <v>84</v>
      </c>
      <c r="AB1" s="117" t="s">
        <v>85</v>
      </c>
      <c r="AC1" s="115" t="s">
        <v>18</v>
      </c>
      <c r="AD1" s="115" t="s">
        <v>19</v>
      </c>
      <c r="AE1" s="115" t="s">
        <v>20</v>
      </c>
      <c r="AF1" s="115" t="s">
        <v>21</v>
      </c>
      <c r="AG1" s="115" t="s">
        <v>22</v>
      </c>
      <c r="AH1" s="115" t="s">
        <v>23</v>
      </c>
      <c r="AI1" s="115" t="s">
        <v>24</v>
      </c>
      <c r="AJ1" s="115" t="s">
        <v>25</v>
      </c>
      <c r="AK1" s="115" t="s">
        <v>26</v>
      </c>
      <c r="AL1" s="115" t="s">
        <v>27</v>
      </c>
      <c r="AM1" s="115" t="s">
        <v>28</v>
      </c>
      <c r="AN1" s="115" t="s">
        <v>29</v>
      </c>
      <c r="AO1" s="115" t="s">
        <v>30</v>
      </c>
      <c r="AP1" s="115" t="s">
        <v>31</v>
      </c>
      <c r="AQ1" s="115" t="s">
        <v>32</v>
      </c>
    </row>
    <row r="2" spans="1:43" ht="17.25" thickBot="1" x14ac:dyDescent="0.35">
      <c r="A2" t="s">
        <v>115</v>
      </c>
      <c r="B2">
        <v>44846032000</v>
      </c>
      <c r="C2" s="11">
        <v>262300376.97736689</v>
      </c>
      <c r="D2" s="12">
        <v>148655623.02263317</v>
      </c>
      <c r="E2">
        <v>3305939000</v>
      </c>
      <c r="F2">
        <v>20020000</v>
      </c>
      <c r="G2">
        <v>102938654000</v>
      </c>
      <c r="H2">
        <v>64002939000</v>
      </c>
      <c r="I2">
        <v>7215390000</v>
      </c>
      <c r="J2">
        <v>32329297000</v>
      </c>
      <c r="K2">
        <v>111021001000</v>
      </c>
      <c r="L2" s="11">
        <v>142563876000</v>
      </c>
      <c r="M2" s="12">
        <v>18592210000</v>
      </c>
      <c r="N2">
        <v>59839560000</v>
      </c>
      <c r="O2" s="11">
        <v>11808343549.728359</v>
      </c>
      <c r="P2" s="12">
        <v>24465530450.271641</v>
      </c>
      <c r="Q2" s="11">
        <v>98234754911.713867</v>
      </c>
      <c r="R2" s="12">
        <v>26809983088.286137</v>
      </c>
      <c r="S2">
        <v>84072352000</v>
      </c>
      <c r="T2">
        <v>286853112000</v>
      </c>
      <c r="U2">
        <v>81964883000</v>
      </c>
      <c r="V2">
        <v>122037097000.00002</v>
      </c>
      <c r="W2">
        <v>163254000000</v>
      </c>
      <c r="X2">
        <v>38348583000</v>
      </c>
      <c r="Y2">
        <v>29198533000</v>
      </c>
      <c r="Z2" s="11">
        <v>36868340666.271263</v>
      </c>
      <c r="AA2" s="13">
        <v>12129536456.261744</v>
      </c>
      <c r="AB2" s="12">
        <v>17124926000</v>
      </c>
      <c r="AC2">
        <v>213075681000</v>
      </c>
      <c r="AD2">
        <v>219045008000</v>
      </c>
      <c r="AE2">
        <v>106890256000</v>
      </c>
      <c r="AF2">
        <v>121327024000</v>
      </c>
      <c r="AG2">
        <v>46107880000</v>
      </c>
      <c r="AH2">
        <v>35588826000</v>
      </c>
      <c r="AI2">
        <v>41416102000</v>
      </c>
      <c r="AJ2">
        <v>149317077000</v>
      </c>
      <c r="AK2">
        <v>161103943000</v>
      </c>
      <c r="AL2">
        <v>145715504000</v>
      </c>
      <c r="AM2">
        <v>127571444000</v>
      </c>
      <c r="AN2">
        <v>108532151000</v>
      </c>
      <c r="AO2">
        <v>127008063000</v>
      </c>
      <c r="AP2">
        <v>57543376000</v>
      </c>
      <c r="AQ2">
        <v>1831193000</v>
      </c>
    </row>
  </sheetData>
  <phoneticPr fontId="4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AQ183"/>
  <sheetViews>
    <sheetView workbookViewId="0">
      <selection activeCell="B4" sqref="B4"/>
    </sheetView>
  </sheetViews>
  <sheetFormatPr defaultRowHeight="16.5" x14ac:dyDescent="0.3"/>
  <cols>
    <col min="2" max="2" width="12.125" bestFit="1" customWidth="1"/>
    <col min="3" max="3" width="9.125" bestFit="1" customWidth="1"/>
    <col min="4" max="4" width="12.875" bestFit="1" customWidth="1"/>
    <col min="5" max="5" width="11.75" bestFit="1" customWidth="1"/>
    <col min="6" max="42" width="9.125" bestFit="1" customWidth="1"/>
    <col min="43" max="43" width="11.125" bestFit="1" customWidth="1"/>
  </cols>
  <sheetData>
    <row r="1" spans="1:43" x14ac:dyDescent="0.3">
      <c r="A1" s="1" t="s">
        <v>119</v>
      </c>
    </row>
    <row r="3" spans="1:43" x14ac:dyDescent="0.3">
      <c r="B3" t="s">
        <v>2</v>
      </c>
      <c r="C3" t="s">
        <v>78</v>
      </c>
      <c r="D3" t="s">
        <v>77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65</v>
      </c>
      <c r="M3" t="s">
        <v>66</v>
      </c>
      <c r="N3" t="s">
        <v>10</v>
      </c>
      <c r="O3" t="s">
        <v>79</v>
      </c>
      <c r="P3" t="s">
        <v>80</v>
      </c>
      <c r="Q3" t="s">
        <v>81</v>
      </c>
      <c r="R3" t="s">
        <v>82</v>
      </c>
      <c r="S3" t="s">
        <v>11</v>
      </c>
      <c r="T3" t="s">
        <v>12</v>
      </c>
      <c r="U3" t="s">
        <v>13</v>
      </c>
      <c r="V3" t="s">
        <v>14</v>
      </c>
      <c r="W3" t="s">
        <v>15</v>
      </c>
      <c r="X3" t="s">
        <v>16</v>
      </c>
      <c r="Y3" t="s">
        <v>17</v>
      </c>
      <c r="Z3" t="s">
        <v>83</v>
      </c>
      <c r="AA3" t="s">
        <v>84</v>
      </c>
      <c r="AB3" t="s">
        <v>85</v>
      </c>
      <c r="AC3" t="s">
        <v>18</v>
      </c>
      <c r="AD3" t="s">
        <v>19</v>
      </c>
      <c r="AE3" t="s">
        <v>20</v>
      </c>
      <c r="AF3" t="s">
        <v>21</v>
      </c>
      <c r="AG3" t="s">
        <v>22</v>
      </c>
      <c r="AH3" t="s">
        <v>23</v>
      </c>
      <c r="AI3" t="s">
        <v>24</v>
      </c>
      <c r="AJ3" t="s">
        <v>25</v>
      </c>
      <c r="AK3" t="s">
        <v>26</v>
      </c>
      <c r="AL3" t="s">
        <v>27</v>
      </c>
      <c r="AM3" t="s">
        <v>28</v>
      </c>
      <c r="AN3" t="s">
        <v>29</v>
      </c>
      <c r="AO3" t="s">
        <v>30</v>
      </c>
      <c r="AP3" t="s">
        <v>31</v>
      </c>
      <c r="AQ3" t="s">
        <v>32</v>
      </c>
    </row>
    <row r="4" spans="1:43" x14ac:dyDescent="0.3">
      <c r="A4" t="s">
        <v>2</v>
      </c>
      <c r="B4">
        <f t="array" ref="B4:AQ45">MINVERSE(DLIM!B2:AQ43)</f>
        <v>0.92267453465642291</v>
      </c>
      <c r="C4">
        <v>7.284488924037001E-3</v>
      </c>
      <c r="D4">
        <v>4.1218841496081394E-3</v>
      </c>
      <c r="E4">
        <v>2.3296272408205193E-3</v>
      </c>
      <c r="F4">
        <v>2.7641108012626727E-3</v>
      </c>
      <c r="G4">
        <v>-0.260965783669943</v>
      </c>
      <c r="H4">
        <v>-1.7943524713106025E-2</v>
      </c>
      <c r="I4">
        <v>-0.10623339212164282</v>
      </c>
      <c r="J4">
        <v>-1.7371860266689541E-2</v>
      </c>
      <c r="K4">
        <v>-3.860628881739909E-4</v>
      </c>
      <c r="L4">
        <v>1.596587699244021E-3</v>
      </c>
      <c r="M4">
        <v>5.7204144356751054E-3</v>
      </c>
      <c r="N4">
        <v>-1.0163398989712833E-2</v>
      </c>
      <c r="O4">
        <v>2.0780753361007175E-3</v>
      </c>
      <c r="P4">
        <v>1.0508184098284882E-3</v>
      </c>
      <c r="Q4">
        <v>5.5061296376522249E-4</v>
      </c>
      <c r="R4">
        <v>1.3501347228889024E-3</v>
      </c>
      <c r="S4">
        <v>1.0561955314427969E-3</v>
      </c>
      <c r="T4">
        <v>7.5727735146974967E-4</v>
      </c>
      <c r="U4">
        <v>9.8028360460983006E-4</v>
      </c>
      <c r="V4">
        <v>7.5638718690171239E-4</v>
      </c>
      <c r="W4">
        <v>1.1702356396007089E-3</v>
      </c>
      <c r="X4">
        <v>-3.5642195710344593E-5</v>
      </c>
      <c r="Y4">
        <v>-6.6839445295634875E-3</v>
      </c>
      <c r="Z4">
        <v>8.5018738753126627E-4</v>
      </c>
      <c r="AA4">
        <v>7.2766730297714054E-4</v>
      </c>
      <c r="AB4">
        <v>4.0226002690813842E-3</v>
      </c>
      <c r="AC4">
        <v>-2.2362361349855474E-3</v>
      </c>
      <c r="AD4">
        <v>-6.6614788301477467E-3</v>
      </c>
      <c r="AE4">
        <v>-1.1536566149748934E-3</v>
      </c>
      <c r="AF4">
        <v>-4.0575967939046206E-2</v>
      </c>
      <c r="AG4">
        <v>-2.5167973211814381E-3</v>
      </c>
      <c r="AH4">
        <v>2.633343254089354E-3</v>
      </c>
      <c r="AI4">
        <v>-1.0606550515045864E-3</v>
      </c>
      <c r="AJ4">
        <v>1.4213118161321191E-3</v>
      </c>
      <c r="AK4">
        <v>1.1225209649469187E-4</v>
      </c>
      <c r="AL4">
        <v>-1.6309823200592725E-3</v>
      </c>
      <c r="AM4">
        <v>-4.3014996684555638E-3</v>
      </c>
      <c r="AN4">
        <v>2.294901644260243E-3</v>
      </c>
      <c r="AO4">
        <v>-5.4300741153450729E-3</v>
      </c>
      <c r="AP4">
        <v>-3.1130810350517187E-3</v>
      </c>
      <c r="AQ4">
        <v>-8.2050690351025276E-5</v>
      </c>
    </row>
    <row r="5" spans="1:43" x14ac:dyDescent="0.3">
      <c r="A5" t="s">
        <v>78</v>
      </c>
      <c r="B5">
        <v>3.6790664779906865E-3</v>
      </c>
      <c r="C5">
        <v>1.0022065007492975</v>
      </c>
      <c r="D5">
        <v>3.0034581075181572E-3</v>
      </c>
      <c r="E5">
        <v>3.8952272447255521E-3</v>
      </c>
      <c r="F5">
        <v>3.0659257756782336E-3</v>
      </c>
      <c r="G5">
        <v>1.4973771410878823E-3</v>
      </c>
      <c r="H5">
        <v>6.6075130748293933E-3</v>
      </c>
      <c r="I5">
        <v>7.3581779749735659E-3</v>
      </c>
      <c r="J5">
        <v>5.1449274782587144E-3</v>
      </c>
      <c r="K5">
        <v>4.5803404525232684E-3</v>
      </c>
      <c r="L5">
        <v>-0.13134478520642592</v>
      </c>
      <c r="M5">
        <v>-8.6795291844206021E-3</v>
      </c>
      <c r="N5">
        <v>2.5140457964755392E-2</v>
      </c>
      <c r="O5">
        <v>4.6829037293638779E-3</v>
      </c>
      <c r="P5">
        <v>4.6913416258611918E-3</v>
      </c>
      <c r="Q5">
        <v>-3.5638200072070341E-3</v>
      </c>
      <c r="R5">
        <v>1.813760185898982E-3</v>
      </c>
      <c r="S5">
        <v>3.2770508214360183E-3</v>
      </c>
      <c r="T5">
        <v>3.5492748346493842E-3</v>
      </c>
      <c r="U5">
        <v>4.262885045025774E-3</v>
      </c>
      <c r="V5">
        <v>1.1906358926852825E-3</v>
      </c>
      <c r="W5">
        <v>1.5440915112368107E-3</v>
      </c>
      <c r="X5">
        <v>2.1467088755860158E-3</v>
      </c>
      <c r="Y5">
        <v>3.1245711851881704E-3</v>
      </c>
      <c r="Z5">
        <v>8.9805428138658282E-3</v>
      </c>
      <c r="AA5">
        <v>9.0155146763798051E-3</v>
      </c>
      <c r="AB5">
        <v>2.2941239352664219E-3</v>
      </c>
      <c r="AC5">
        <v>1.3171363192886504E-3</v>
      </c>
      <c r="AD5">
        <v>8.1298317023748891E-4</v>
      </c>
      <c r="AE5">
        <v>6.440530414114421E-4</v>
      </c>
      <c r="AF5">
        <v>9.8588156729260404E-4</v>
      </c>
      <c r="AG5">
        <v>1.3335182406239063E-3</v>
      </c>
      <c r="AH5">
        <v>5.6458448615201082E-4</v>
      </c>
      <c r="AI5">
        <v>4.219302819615794E-4</v>
      </c>
      <c r="AJ5">
        <v>3.6271257586755753E-4</v>
      </c>
      <c r="AK5">
        <v>1.511433481277712E-4</v>
      </c>
      <c r="AL5">
        <v>-1.0049214489177164E-3</v>
      </c>
      <c r="AM5">
        <v>4.595407857368581E-4</v>
      </c>
      <c r="AN5">
        <v>5.6025800436220721E-4</v>
      </c>
      <c r="AO5">
        <v>3.3765981821061108E-3</v>
      </c>
      <c r="AP5">
        <v>-1.6895709178863115E-3</v>
      </c>
      <c r="AQ5">
        <v>-4.0748482449466032E-4</v>
      </c>
    </row>
    <row r="6" spans="1:43" x14ac:dyDescent="0.3">
      <c r="A6" t="s">
        <v>77</v>
      </c>
      <c r="B6">
        <v>3.6731908757880712E-3</v>
      </c>
      <c r="C6">
        <v>2.1892611523623567E-3</v>
      </c>
      <c r="D6">
        <v>1.003003265438863</v>
      </c>
      <c r="E6">
        <v>3.9634195465404051E-3</v>
      </c>
      <c r="F6">
        <v>3.1150811530036471E-3</v>
      </c>
      <c r="G6">
        <v>1.5546892034102044E-3</v>
      </c>
      <c r="H6">
        <v>3.3245785207599485E-3</v>
      </c>
      <c r="I6">
        <v>3.5222817386157744E-3</v>
      </c>
      <c r="J6">
        <v>5.2059374716088621E-3</v>
      </c>
      <c r="K6">
        <v>4.622561257384983E-3</v>
      </c>
      <c r="L6">
        <v>-0.1313420545676984</v>
      </c>
      <c r="M6">
        <v>-8.6307341191863545E-3</v>
      </c>
      <c r="N6">
        <v>2.51394628206392E-2</v>
      </c>
      <c r="O6">
        <v>4.6854535181120264E-3</v>
      </c>
      <c r="P6">
        <v>4.6921488670755929E-3</v>
      </c>
      <c r="Q6">
        <v>1.2204137383579749E-3</v>
      </c>
      <c r="R6">
        <v>1.8916699034303675E-3</v>
      </c>
      <c r="S6">
        <v>3.3548936749353431E-3</v>
      </c>
      <c r="T6">
        <v>3.5850638041806278E-3</v>
      </c>
      <c r="U6">
        <v>4.3108300545680071E-3</v>
      </c>
      <c r="V6">
        <v>1.2394481801607858E-3</v>
      </c>
      <c r="W6">
        <v>1.4556952808403528E-3</v>
      </c>
      <c r="X6">
        <v>2.257243685823761E-3</v>
      </c>
      <c r="Y6">
        <v>-1.0274880816657258E-3</v>
      </c>
      <c r="Z6">
        <v>1.0785031205722065E-2</v>
      </c>
      <c r="AA6">
        <v>9.0147856152500705E-3</v>
      </c>
      <c r="AB6">
        <v>2.5622007017160201E-3</v>
      </c>
      <c r="AC6">
        <v>1.3290167835579066E-3</v>
      </c>
      <c r="AD6">
        <v>8.5844183760561924E-4</v>
      </c>
      <c r="AE6">
        <v>6.8574484842452536E-4</v>
      </c>
      <c r="AF6">
        <v>1.0295175889317332E-3</v>
      </c>
      <c r="AG6">
        <v>1.3689342169914502E-3</v>
      </c>
      <c r="AH6">
        <v>5.8677430494139145E-4</v>
      </c>
      <c r="AI6">
        <v>4.2847971661760017E-4</v>
      </c>
      <c r="AJ6">
        <v>3.7836234043763471E-4</v>
      </c>
      <c r="AK6">
        <v>1.7528518198445508E-4</v>
      </c>
      <c r="AL6">
        <v>-9.7970939300622917E-4</v>
      </c>
      <c r="AM6">
        <v>4.74343085955164E-4</v>
      </c>
      <c r="AN6">
        <v>5.8317974176647688E-4</v>
      </c>
      <c r="AO6">
        <v>3.419121598083023E-3</v>
      </c>
      <c r="AP6">
        <v>-1.7015985754735479E-3</v>
      </c>
      <c r="AQ6">
        <v>-4.7839405026558536E-4</v>
      </c>
    </row>
    <row r="7" spans="1:43" x14ac:dyDescent="0.3">
      <c r="A7" t="s">
        <v>3</v>
      </c>
      <c r="B7">
        <v>2.8589145300954646E-4</v>
      </c>
      <c r="C7">
        <v>1.9850414826643495E-4</v>
      </c>
      <c r="D7">
        <v>9.9358627673918164E-5</v>
      </c>
      <c r="E7">
        <v>0.99848791351658261</v>
      </c>
      <c r="F7">
        <v>-6.2688704002337179E-3</v>
      </c>
      <c r="G7">
        <v>-5.5462983688828128E-4</v>
      </c>
      <c r="H7">
        <v>-2.6609532689557413E-4</v>
      </c>
      <c r="I7">
        <v>-3.2493381368217959E-4</v>
      </c>
      <c r="J7">
        <v>-5.5583625646806595E-4</v>
      </c>
      <c r="K7">
        <v>-2.8642318161212926E-4</v>
      </c>
      <c r="L7">
        <v>-3.4913862230074796E-3</v>
      </c>
      <c r="M7">
        <v>-6.693494937501384E-4</v>
      </c>
      <c r="N7">
        <v>7.758085476526791E-5</v>
      </c>
      <c r="O7">
        <v>-3.7647159531370529E-3</v>
      </c>
      <c r="P7">
        <v>-0.11065674159355032</v>
      </c>
      <c r="Q7">
        <v>-9.4652275700013216E-4</v>
      </c>
      <c r="R7">
        <v>-6.2380712407646469E-4</v>
      </c>
      <c r="S7">
        <v>-8.0966466609348829E-4</v>
      </c>
      <c r="T7">
        <v>-3.5840303219114355E-4</v>
      </c>
      <c r="U7">
        <v>-8.7646591744976231E-4</v>
      </c>
      <c r="V7">
        <v>-3.6474476266976297E-4</v>
      </c>
      <c r="W7">
        <v>-6.4778784988863043E-4</v>
      </c>
      <c r="X7">
        <v>-1.0781589288320289E-3</v>
      </c>
      <c r="Y7">
        <v>-4.5752647308994296E-4</v>
      </c>
      <c r="Z7">
        <v>2.839730296362523E-4</v>
      </c>
      <c r="AA7">
        <v>2.4161675797297537E-4</v>
      </c>
      <c r="AB7">
        <v>-6.4042368489221162E-4</v>
      </c>
      <c r="AC7">
        <v>9.1336925791144169E-4</v>
      </c>
      <c r="AD7">
        <v>-1.6103534690211301E-4</v>
      </c>
      <c r="AE7">
        <v>1.5607546518375096E-4</v>
      </c>
      <c r="AF7">
        <v>-2.242544087812926E-4</v>
      </c>
      <c r="AG7">
        <v>-1.464376269824683E-4</v>
      </c>
      <c r="AH7">
        <v>-1.2565126469308037E-4</v>
      </c>
      <c r="AI7">
        <v>-1.0223105918659107E-4</v>
      </c>
      <c r="AJ7">
        <v>-9.7918436004011927E-6</v>
      </c>
      <c r="AK7">
        <v>-3.2652992780373303E-4</v>
      </c>
      <c r="AL7">
        <v>1.0565009128201346E-4</v>
      </c>
      <c r="AM7">
        <v>-2.0342669698722655E-5</v>
      </c>
      <c r="AN7">
        <v>-2.7821466918069319E-5</v>
      </c>
      <c r="AO7">
        <v>-7.4163094781751378E-5</v>
      </c>
      <c r="AP7">
        <v>2.2047678481586485E-4</v>
      </c>
      <c r="AQ7">
        <v>1.9032663610323432E-4</v>
      </c>
    </row>
    <row r="8" spans="1:43" x14ac:dyDescent="0.3">
      <c r="A8" t="s">
        <v>4</v>
      </c>
      <c r="B8">
        <v>1.8354168720665836E-6</v>
      </c>
      <c r="C8">
        <v>-6.244060497672159E-7</v>
      </c>
      <c r="D8">
        <v>-3.5697263127415763E-7</v>
      </c>
      <c r="E8">
        <v>-9.6273434761990113E-5</v>
      </c>
      <c r="F8">
        <v>0.99980385521261661</v>
      </c>
      <c r="G8">
        <v>3.2097155897881982E-7</v>
      </c>
      <c r="H8">
        <v>8.132129176207004E-7</v>
      </c>
      <c r="I8">
        <v>7.0920654517760147E-7</v>
      </c>
      <c r="J8">
        <v>9.2675567403880014E-7</v>
      </c>
      <c r="K8">
        <v>-8.9793383732025172E-5</v>
      </c>
      <c r="L8">
        <v>1.0925074553732718E-5</v>
      </c>
      <c r="M8">
        <v>1.4853725829949614E-6</v>
      </c>
      <c r="N8">
        <v>2.6740473629469068E-6</v>
      </c>
      <c r="O8">
        <v>-3.6215894830490725E-7</v>
      </c>
      <c r="P8">
        <v>9.8341508081397487E-6</v>
      </c>
      <c r="Q8">
        <v>-1.0943568543399333E-7</v>
      </c>
      <c r="R8">
        <v>-2.1491085363592728E-7</v>
      </c>
      <c r="S8">
        <v>1.1478771440021876E-6</v>
      </c>
      <c r="T8">
        <v>5.2237954962793094E-7</v>
      </c>
      <c r="U8">
        <v>8.6894421151988852E-7</v>
      </c>
      <c r="V8">
        <v>5.5719764171275001E-7</v>
      </c>
      <c r="W8">
        <v>5.2037780913377159E-7</v>
      </c>
      <c r="X8">
        <v>1.013598648690697E-6</v>
      </c>
      <c r="Y8">
        <v>5.342576242712797E-7</v>
      </c>
      <c r="Z8">
        <v>-1.0040767305361212E-6</v>
      </c>
      <c r="AA8">
        <v>-7.7989303846857205E-7</v>
      </c>
      <c r="AB8">
        <v>1.7939722601424128E-6</v>
      </c>
      <c r="AC8">
        <v>9.7283679164447135E-7</v>
      </c>
      <c r="AD8">
        <v>1.4039287685617681E-6</v>
      </c>
      <c r="AE8">
        <v>7.1260574612828235E-6</v>
      </c>
      <c r="AF8">
        <v>9.8521235203737197E-7</v>
      </c>
      <c r="AG8">
        <v>3.9737591032716781E-7</v>
      </c>
      <c r="AH8">
        <v>3.4348723361345221E-7</v>
      </c>
      <c r="AI8">
        <v>1.975116559531717E-7</v>
      </c>
      <c r="AJ8">
        <v>1.2996843178838626E-7</v>
      </c>
      <c r="AK8">
        <v>2.785478756531139E-7</v>
      </c>
      <c r="AL8">
        <v>7.6384892418987134E-7</v>
      </c>
      <c r="AM8">
        <v>9.1723904868492277E-7</v>
      </c>
      <c r="AN8">
        <v>1.0232816387384464E-6</v>
      </c>
      <c r="AO8">
        <v>1.00542674757177E-6</v>
      </c>
      <c r="AP8">
        <v>1.289946949947345E-6</v>
      </c>
      <c r="AQ8">
        <v>2.1584094589131687E-8</v>
      </c>
    </row>
    <row r="9" spans="1:43" x14ac:dyDescent="0.3">
      <c r="A9" t="s">
        <v>5</v>
      </c>
      <c r="B9">
        <v>-0.11142643376020191</v>
      </c>
      <c r="C9">
        <v>2.03016145647591E-2</v>
      </c>
      <c r="D9">
        <v>1.2369630315814688E-2</v>
      </c>
      <c r="E9">
        <v>-3.5804568037469584E-3</v>
      </c>
      <c r="F9">
        <v>-2.0833053883796506E-3</v>
      </c>
      <c r="G9">
        <v>0.86954300995755429</v>
      </c>
      <c r="H9">
        <v>-1.2357317433395036E-2</v>
      </c>
      <c r="I9">
        <v>1.0508110879746842E-4</v>
      </c>
      <c r="J9">
        <v>-5.1332072633527269E-4</v>
      </c>
      <c r="K9">
        <v>-1.0551991079778174E-3</v>
      </c>
      <c r="L9">
        <v>-1.1231138183260082E-2</v>
      </c>
      <c r="M9">
        <v>-1.2690937255453496E-2</v>
      </c>
      <c r="N9">
        <v>-5.855632775928871E-3</v>
      </c>
      <c r="O9">
        <v>3.4484573872709343E-3</v>
      </c>
      <c r="P9">
        <v>2.8783729653087805E-3</v>
      </c>
      <c r="Q9">
        <v>1.493131714221056E-3</v>
      </c>
      <c r="R9">
        <v>2.7536760334226609E-3</v>
      </c>
      <c r="S9">
        <v>-3.6239804327511042E-3</v>
      </c>
      <c r="T9">
        <v>-1.4450293790537366E-3</v>
      </c>
      <c r="U9">
        <v>-2.1439881791897797E-3</v>
      </c>
      <c r="V9">
        <v>-2.8571962887999946E-3</v>
      </c>
      <c r="W9">
        <v>-1.2023295402047002E-3</v>
      </c>
      <c r="X9">
        <v>-4.1143076956830999E-3</v>
      </c>
      <c r="Y9">
        <v>-1.3800454370940499E-3</v>
      </c>
      <c r="Z9">
        <v>3.8100400028049926E-3</v>
      </c>
      <c r="AA9">
        <v>3.0959343059254233E-3</v>
      </c>
      <c r="AB9">
        <v>-1.6910858505575751E-3</v>
      </c>
      <c r="AC9">
        <v>-1.1716796984571074E-3</v>
      </c>
      <c r="AD9">
        <v>-2.3666088043287612E-3</v>
      </c>
      <c r="AE9">
        <v>-3.2130797400298657E-3</v>
      </c>
      <c r="AF9">
        <v>-0.22037404350565323</v>
      </c>
      <c r="AG9">
        <v>-1.6031705711414745E-3</v>
      </c>
      <c r="AH9">
        <v>-1.5184450798202455E-3</v>
      </c>
      <c r="AI9">
        <v>-2.7481542048672284E-4</v>
      </c>
      <c r="AJ9">
        <v>-1.3990502885238602E-3</v>
      </c>
      <c r="AK9">
        <v>-1.5684717462020428E-4</v>
      </c>
      <c r="AL9">
        <v>-5.5137405346042884E-3</v>
      </c>
      <c r="AM9">
        <v>-3.9519003346970448E-3</v>
      </c>
      <c r="AN9">
        <v>-1.3827865565218773E-2</v>
      </c>
      <c r="AO9">
        <v>-1.4112306317628163E-2</v>
      </c>
      <c r="AP9">
        <v>-2.4059652372032274E-2</v>
      </c>
      <c r="AQ9">
        <v>-2.2721240792724419E-4</v>
      </c>
    </row>
    <row r="10" spans="1:43" x14ac:dyDescent="0.3">
      <c r="A10" t="s">
        <v>6</v>
      </c>
      <c r="B10">
        <v>-6.63454080492238E-3</v>
      </c>
      <c r="C10">
        <v>1.1027185470691265E-3</v>
      </c>
      <c r="D10">
        <v>5.6409951333076828E-4</v>
      </c>
      <c r="E10">
        <v>-6.4865380066222922E-3</v>
      </c>
      <c r="F10">
        <v>-4.1000700841770906E-3</v>
      </c>
      <c r="G10">
        <v>-3.7748983752470245E-3</v>
      </c>
      <c r="H10">
        <v>0.79056672658553073</v>
      </c>
      <c r="I10">
        <v>-8.0888837995672647E-3</v>
      </c>
      <c r="J10">
        <v>-1.1333032465287884E-2</v>
      </c>
      <c r="K10">
        <v>-1.7086035117315297E-3</v>
      </c>
      <c r="L10">
        <v>-3.870930677763589E-3</v>
      </c>
      <c r="M10">
        <v>-6.1666920152994766E-3</v>
      </c>
      <c r="N10">
        <v>-2.6222238365600378E-2</v>
      </c>
      <c r="O10">
        <v>-3.8021276032769154E-4</v>
      </c>
      <c r="P10">
        <v>-1.0091239753510408E-3</v>
      </c>
      <c r="Q10">
        <v>-1.7934798360621528E-4</v>
      </c>
      <c r="R10">
        <v>9.956498958807446E-5</v>
      </c>
      <c r="S10">
        <v>-7.9275434660183459E-3</v>
      </c>
      <c r="T10">
        <v>-3.5542861668975026E-3</v>
      </c>
      <c r="U10">
        <v>-5.4131198334953362E-3</v>
      </c>
      <c r="V10">
        <v>-5.3405124911270361E-3</v>
      </c>
      <c r="W10">
        <v>-5.8944368880988343E-3</v>
      </c>
      <c r="X10">
        <v>-1.32130558219646E-2</v>
      </c>
      <c r="Y10">
        <v>-3.7279520260279378E-2</v>
      </c>
      <c r="Z10">
        <v>7.8750912295523967E-4</v>
      </c>
      <c r="AA10">
        <v>4.09302284920758E-4</v>
      </c>
      <c r="AB10">
        <v>-6.117646610086451E-3</v>
      </c>
      <c r="AC10">
        <v>-2.1887980655444896E-3</v>
      </c>
      <c r="AD10">
        <v>-5.6338395645035306E-3</v>
      </c>
      <c r="AE10">
        <v>-7.0088735075832737E-3</v>
      </c>
      <c r="AF10">
        <v>-6.6432283507505989E-3</v>
      </c>
      <c r="AG10">
        <v>-1.9574457837591031E-3</v>
      </c>
      <c r="AH10">
        <v>-1.6709345145552951E-3</v>
      </c>
      <c r="AI10">
        <v>1.480383598490922E-4</v>
      </c>
      <c r="AJ10">
        <v>-2.0503102939285717E-3</v>
      </c>
      <c r="AK10">
        <v>-6.2469819538836686E-4</v>
      </c>
      <c r="AL10">
        <v>-8.4115960869247004E-3</v>
      </c>
      <c r="AM10">
        <v>-5.3625876409670939E-3</v>
      </c>
      <c r="AN10">
        <v>-2.1421728541162321E-3</v>
      </c>
      <c r="AO10">
        <v>-6.7715797787286794E-3</v>
      </c>
      <c r="AP10">
        <v>-2.4937250955683599E-2</v>
      </c>
      <c r="AQ10">
        <v>3.802007070553053E-6</v>
      </c>
    </row>
    <row r="11" spans="1:43" x14ac:dyDescent="0.3">
      <c r="A11" t="s">
        <v>7</v>
      </c>
      <c r="B11">
        <v>-1.125930637704027E-3</v>
      </c>
      <c r="C11">
        <v>-3.8890076300264215E-3</v>
      </c>
      <c r="D11">
        <v>4.1706852148076972E-5</v>
      </c>
      <c r="E11">
        <v>-1.2437538203859508E-3</v>
      </c>
      <c r="F11">
        <v>-8.0458980272055916E-4</v>
      </c>
      <c r="G11">
        <v>-9.4211420393217667E-4</v>
      </c>
      <c r="H11">
        <v>-8.8195986616322792E-4</v>
      </c>
      <c r="I11">
        <v>0.85961157792059595</v>
      </c>
      <c r="J11">
        <v>-1.3460117550394587E-3</v>
      </c>
      <c r="K11">
        <v>-3.5150593369915424E-4</v>
      </c>
      <c r="L11">
        <v>-1.7077006137450465E-5</v>
      </c>
      <c r="M11">
        <v>-4.0323074109818892E-4</v>
      </c>
      <c r="N11">
        <v>-1.7397701037855744E-3</v>
      </c>
      <c r="O11">
        <v>-6.667116137623161E-3</v>
      </c>
      <c r="P11">
        <v>-3.4005419533322183E-3</v>
      </c>
      <c r="Q11">
        <v>-4.7238218940042685E-4</v>
      </c>
      <c r="R11">
        <v>-3.0171585637891246E-3</v>
      </c>
      <c r="S11">
        <v>-1.773261297605989E-3</v>
      </c>
      <c r="T11">
        <v>3.5159351811923039E-5</v>
      </c>
      <c r="U11">
        <v>-6.5599032923970599E-4</v>
      </c>
      <c r="V11">
        <v>-8.7168705622693999E-4</v>
      </c>
      <c r="W11">
        <v>-4.7272803611898931E-4</v>
      </c>
      <c r="X11">
        <v>-8.8842117286622884E-4</v>
      </c>
      <c r="Y11">
        <v>-2.8197849748516485E-2</v>
      </c>
      <c r="Z11">
        <v>-3.7201473313683368E-4</v>
      </c>
      <c r="AA11">
        <v>3.1743205311068848E-6</v>
      </c>
      <c r="AB11">
        <v>-5.9942312210153643E-4</v>
      </c>
      <c r="AC11">
        <v>-1.2361692816598813E-2</v>
      </c>
      <c r="AD11">
        <v>-9.35914387644468E-4</v>
      </c>
      <c r="AE11">
        <v>-3.7505870758012172E-4</v>
      </c>
      <c r="AF11">
        <v>-1.5243990257113804E-3</v>
      </c>
      <c r="AG11">
        <v>-7.1073266616203902E-5</v>
      </c>
      <c r="AH11">
        <v>-1.0619753086953353E-4</v>
      </c>
      <c r="AI11">
        <v>-7.1299289230288424E-5</v>
      </c>
      <c r="AJ11">
        <v>-2.0318293849953136E-5</v>
      </c>
      <c r="AK11">
        <v>-3.481775259460014E-5</v>
      </c>
      <c r="AL11">
        <v>-4.6315162318019644E-4</v>
      </c>
      <c r="AM11">
        <v>-1.7143433059673535E-5</v>
      </c>
      <c r="AN11">
        <v>-3.9212381808109188E-4</v>
      </c>
      <c r="AO11">
        <v>-3.812069268806305E-4</v>
      </c>
      <c r="AP11">
        <v>-1.9517261942349903E-3</v>
      </c>
      <c r="AQ11">
        <v>1.1090777787108079E-4</v>
      </c>
    </row>
    <row r="12" spans="1:43" x14ac:dyDescent="0.3">
      <c r="A12" t="s">
        <v>8</v>
      </c>
      <c r="B12">
        <v>-6.4694377460357689E-4</v>
      </c>
      <c r="C12">
        <v>3.7473797131930183E-4</v>
      </c>
      <c r="D12">
        <v>3.3742442000686209E-4</v>
      </c>
      <c r="E12">
        <v>-3.0029577833498079E-3</v>
      </c>
      <c r="F12">
        <v>-2.9897583726063407E-3</v>
      </c>
      <c r="G12">
        <v>-1.8110361223920152E-2</v>
      </c>
      <c r="H12">
        <v>-1.0128046626822991E-2</v>
      </c>
      <c r="I12">
        <v>-1.3490179216072718E-2</v>
      </c>
      <c r="J12">
        <v>0.74622566298901793</v>
      </c>
      <c r="K12">
        <v>-2.3459115767962445E-3</v>
      </c>
      <c r="L12">
        <v>-6.4603724285196189E-3</v>
      </c>
      <c r="M12">
        <v>-1.4983361081206481E-2</v>
      </c>
      <c r="N12">
        <v>-9.4619677936414598E-3</v>
      </c>
      <c r="O12">
        <v>-7.8058489578112745E-3</v>
      </c>
      <c r="P12">
        <v>-5.2171600848606135E-3</v>
      </c>
      <c r="Q12">
        <v>-3.0251146484622726E-4</v>
      </c>
      <c r="R12">
        <v>-1.3771957351144395E-3</v>
      </c>
      <c r="S12">
        <v>-5.6656386737742453E-3</v>
      </c>
      <c r="T12">
        <v>-1.6054336180030158E-3</v>
      </c>
      <c r="U12">
        <v>-6.4360748022584532E-3</v>
      </c>
      <c r="V12">
        <v>-2.4853172027523088E-3</v>
      </c>
      <c r="W12">
        <v>-1.4856468767928835E-3</v>
      </c>
      <c r="X12">
        <v>-2.5343372050578928E-3</v>
      </c>
      <c r="Y12">
        <v>-8.9649757357699277E-3</v>
      </c>
      <c r="Z12">
        <v>3.5210008585204205E-4</v>
      </c>
      <c r="AA12">
        <v>3.5417264892732733E-4</v>
      </c>
      <c r="AB12">
        <v>-2.8755308351668283E-3</v>
      </c>
      <c r="AC12">
        <v>-2.8064867138132034E-3</v>
      </c>
      <c r="AD12">
        <v>-1.0172999118349317E-2</v>
      </c>
      <c r="AE12">
        <v>-2.4462456649355642E-3</v>
      </c>
      <c r="AF12">
        <v>-4.8191821976236813E-3</v>
      </c>
      <c r="AG12">
        <v>-2.4532897975643887E-2</v>
      </c>
      <c r="AH12">
        <v>-3.7162465632182094E-3</v>
      </c>
      <c r="AI12">
        <v>-4.4798477893716795E-3</v>
      </c>
      <c r="AJ12">
        <v>-8.1468793344551833E-3</v>
      </c>
      <c r="AK12">
        <v>-6.338242634627674E-4</v>
      </c>
      <c r="AL12">
        <v>-9.5061788480530519E-3</v>
      </c>
      <c r="AM12">
        <v>-4.5047006344302015E-3</v>
      </c>
      <c r="AN12">
        <v>-5.4128802001902647E-3</v>
      </c>
      <c r="AO12">
        <v>-3.6834855710581879E-3</v>
      </c>
      <c r="AP12">
        <v>-1.1762012666589857E-2</v>
      </c>
      <c r="AQ12">
        <v>9.2671482110921369E-5</v>
      </c>
    </row>
    <row r="13" spans="1:43" x14ac:dyDescent="0.3">
      <c r="A13" t="s">
        <v>9</v>
      </c>
      <c r="B13">
        <v>-1.8643731007419513E-2</v>
      </c>
      <c r="C13">
        <v>6.0468051615052577E-3</v>
      </c>
      <c r="D13">
        <v>3.4710816303302051E-3</v>
      </c>
      <c r="E13">
        <v>-3.5561019027156769E-2</v>
      </c>
      <c r="F13">
        <v>-3.1890966192743037E-2</v>
      </c>
      <c r="G13">
        <v>-2.6557276960178749E-3</v>
      </c>
      <c r="H13">
        <v>-7.8676602751466714E-3</v>
      </c>
      <c r="I13">
        <v>-6.7685500511841931E-3</v>
      </c>
      <c r="J13">
        <v>-8.7135739952680126E-3</v>
      </c>
      <c r="K13">
        <v>0.89839984726932798</v>
      </c>
      <c r="L13">
        <v>-0.10578120946342717</v>
      </c>
      <c r="M13">
        <v>-1.4187347081365469E-2</v>
      </c>
      <c r="N13">
        <v>-2.6823402578960216E-2</v>
      </c>
      <c r="O13">
        <v>7.387029754082737E-3</v>
      </c>
      <c r="P13">
        <v>1.2295565210536551E-2</v>
      </c>
      <c r="Q13">
        <v>2.0410984827109332E-3</v>
      </c>
      <c r="R13">
        <v>2.7733454821430091E-3</v>
      </c>
      <c r="S13">
        <v>-1.0671402528216392E-2</v>
      </c>
      <c r="T13">
        <v>-4.8664372231874203E-3</v>
      </c>
      <c r="U13">
        <v>-7.8147140861721618E-3</v>
      </c>
      <c r="V13">
        <v>-5.2083460497411608E-3</v>
      </c>
      <c r="W13">
        <v>-4.5570309970673533E-3</v>
      </c>
      <c r="X13">
        <v>-9.0598547553723194E-3</v>
      </c>
      <c r="Y13">
        <v>-4.8861182848713956E-3</v>
      </c>
      <c r="Z13">
        <v>9.7588024291860274E-3</v>
      </c>
      <c r="AA13">
        <v>7.5588734127896825E-3</v>
      </c>
      <c r="AB13">
        <v>-1.7302886861052202E-2</v>
      </c>
      <c r="AC13">
        <v>-1.0643682847939446E-2</v>
      </c>
      <c r="AD13">
        <v>-1.3881060196252692E-2</v>
      </c>
      <c r="AE13">
        <v>-7.1430902192934548E-2</v>
      </c>
      <c r="AF13">
        <v>-9.6298395362964962E-3</v>
      </c>
      <c r="AG13">
        <v>-3.8281162281098647E-3</v>
      </c>
      <c r="AH13">
        <v>-3.3099080459086687E-3</v>
      </c>
      <c r="AI13">
        <v>-1.8732805236570315E-3</v>
      </c>
      <c r="AJ13">
        <v>-1.2901524111470378E-3</v>
      </c>
      <c r="AK13">
        <v>-2.4595059244787109E-3</v>
      </c>
      <c r="AL13">
        <v>-7.7456670310291067E-3</v>
      </c>
      <c r="AM13">
        <v>-9.1538822952478716E-3</v>
      </c>
      <c r="AN13">
        <v>-1.0207041483743864E-2</v>
      </c>
      <c r="AO13">
        <v>-9.9821152344310923E-3</v>
      </c>
      <c r="AP13">
        <v>-1.3122526178189202E-2</v>
      </c>
      <c r="AQ13">
        <v>-4.0621075018372959E-4</v>
      </c>
    </row>
    <row r="14" spans="1:43" x14ac:dyDescent="0.3">
      <c r="A14" t="s">
        <v>65</v>
      </c>
      <c r="B14">
        <v>-2.2851053184380611E-2</v>
      </c>
      <c r="C14">
        <v>-1.3675818739596082E-2</v>
      </c>
      <c r="D14">
        <v>-1.8568657626145221E-2</v>
      </c>
      <c r="E14">
        <v>-2.3966320958956681E-2</v>
      </c>
      <c r="F14">
        <v>-1.8822955770468681E-2</v>
      </c>
      <c r="G14">
        <v>-9.0873430210408352E-3</v>
      </c>
      <c r="H14">
        <v>-4.0714042570784606E-2</v>
      </c>
      <c r="I14">
        <v>-4.5554823097391547E-2</v>
      </c>
      <c r="J14">
        <v>-3.1897809115096681E-2</v>
      </c>
      <c r="K14">
        <v>-2.8442105218768016E-2</v>
      </c>
      <c r="L14">
        <v>0.81153690016344371</v>
      </c>
      <c r="M14">
        <v>-4.7127497134474804E-2</v>
      </c>
      <c r="N14">
        <v>-0.15560598502487746</v>
      </c>
      <c r="O14">
        <v>-2.8977805911797813E-2</v>
      </c>
      <c r="P14">
        <v>-2.9081529481010993E-2</v>
      </c>
      <c r="Q14">
        <v>-7.5592737170093677E-3</v>
      </c>
      <c r="R14">
        <v>-1.1699169302767204E-2</v>
      </c>
      <c r="S14">
        <v>-2.0253218886315962E-2</v>
      </c>
      <c r="T14">
        <v>-2.1965495530377663E-2</v>
      </c>
      <c r="U14">
        <v>-2.6319455753250329E-2</v>
      </c>
      <c r="V14">
        <v>-7.3034308449356463E-3</v>
      </c>
      <c r="W14">
        <v>-9.5033618517081763E-3</v>
      </c>
      <c r="X14">
        <v>-1.305882644069022E-2</v>
      </c>
      <c r="Y14">
        <v>-1.9257491634687374E-2</v>
      </c>
      <c r="Z14">
        <v>-6.676905921705524E-2</v>
      </c>
      <c r="AA14">
        <v>-5.5701694700528159E-2</v>
      </c>
      <c r="AB14">
        <v>-1.5568121062559757E-2</v>
      </c>
      <c r="AC14">
        <v>-8.1009692832231077E-3</v>
      </c>
      <c r="AD14">
        <v>-4.8578502323307661E-3</v>
      </c>
      <c r="AE14">
        <v>-4.1557896559595098E-3</v>
      </c>
      <c r="AF14">
        <v>-6.015384202998326E-3</v>
      </c>
      <c r="AG14">
        <v>-8.14176593017912E-3</v>
      </c>
      <c r="AH14">
        <v>-3.3999185176625062E-3</v>
      </c>
      <c r="AI14">
        <v>-2.5492983497527062E-3</v>
      </c>
      <c r="AJ14">
        <v>-2.2147126327696797E-3</v>
      </c>
      <c r="AK14">
        <v>-9.8984625855864363E-4</v>
      </c>
      <c r="AL14">
        <v>5.9047284281540102E-3</v>
      </c>
      <c r="AM14">
        <v>-2.7858933796754996E-3</v>
      </c>
      <c r="AN14">
        <v>-3.5472991640264091E-3</v>
      </c>
      <c r="AO14">
        <v>-1.1712956846071867E-2</v>
      </c>
      <c r="AP14">
        <v>9.8556265888756871E-3</v>
      </c>
      <c r="AQ14">
        <v>2.0722258820018249E-3</v>
      </c>
    </row>
    <row r="15" spans="1:43" x14ac:dyDescent="0.3">
      <c r="A15" t="s">
        <v>66</v>
      </c>
      <c r="B15">
        <v>5.2829251104927145E-4</v>
      </c>
      <c r="C15">
        <v>2.8951462910993216E-4</v>
      </c>
      <c r="D15">
        <v>7.5703313402438038E-5</v>
      </c>
      <c r="E15">
        <v>-8.095479499873945E-4</v>
      </c>
      <c r="F15">
        <v>-7.6954257977586947E-4</v>
      </c>
      <c r="G15">
        <v>-1.8886689999978862E-3</v>
      </c>
      <c r="H15">
        <v>-3.0881687594042331E-3</v>
      </c>
      <c r="I15">
        <v>-1.6225263672903494E-3</v>
      </c>
      <c r="J15">
        <v>-9.5631140509208883E-4</v>
      </c>
      <c r="K15">
        <v>-3.9675677990472485E-4</v>
      </c>
      <c r="L15">
        <v>-6.8517874149816402E-4</v>
      </c>
      <c r="M15">
        <v>0.9517615856090158</v>
      </c>
      <c r="N15">
        <v>1.372527430990522E-3</v>
      </c>
      <c r="O15">
        <v>-2.7486734190033819E-5</v>
      </c>
      <c r="P15">
        <v>2.886793046146765E-5</v>
      </c>
      <c r="Q15">
        <v>-1.5121085133536813E-5</v>
      </c>
      <c r="R15">
        <v>-6.9645661642057179E-6</v>
      </c>
      <c r="S15">
        <v>-1.0970239740199026E-3</v>
      </c>
      <c r="T15">
        <v>-7.4808541078089932E-4</v>
      </c>
      <c r="U15">
        <v>-9.4551396946994371E-4</v>
      </c>
      <c r="V15">
        <v>-1.021054931919908E-3</v>
      </c>
      <c r="W15">
        <v>-6.8880950902693093E-4</v>
      </c>
      <c r="X15">
        <v>-1.7904026790742465E-3</v>
      </c>
      <c r="Y15">
        <v>-1.2142333355287284E-3</v>
      </c>
      <c r="Z15">
        <v>2.9518440210432865E-5</v>
      </c>
      <c r="AA15">
        <v>1.2433891838132793E-5</v>
      </c>
      <c r="AB15">
        <v>-1.1037746073733895E-3</v>
      </c>
      <c r="AC15">
        <v>-6.0801919972603075E-4</v>
      </c>
      <c r="AD15">
        <v>-1.2912419342045436E-3</v>
      </c>
      <c r="AE15">
        <v>1.894987838990096E-3</v>
      </c>
      <c r="AF15">
        <v>-6.6246739141231838E-4</v>
      </c>
      <c r="AG15">
        <v>-6.3842672750381196E-4</v>
      </c>
      <c r="AH15">
        <v>-6.1204192331035831E-4</v>
      </c>
      <c r="AI15">
        <v>-4.770112726379695E-4</v>
      </c>
      <c r="AJ15">
        <v>-3.4090084162711863E-4</v>
      </c>
      <c r="AK15">
        <v>-6.702634442024698E-5</v>
      </c>
      <c r="AL15">
        <v>2.5646713329136044E-3</v>
      </c>
      <c r="AM15">
        <v>-1.1232519880595678E-3</v>
      </c>
      <c r="AN15">
        <v>-7.0008355140962922E-4</v>
      </c>
      <c r="AO15">
        <v>-8.7701314287053814E-2</v>
      </c>
      <c r="AP15">
        <v>4.926009515304689E-3</v>
      </c>
      <c r="AQ15">
        <v>7.4233695305103593E-7</v>
      </c>
    </row>
    <row r="16" spans="1:43" x14ac:dyDescent="0.3">
      <c r="A16" t="s">
        <v>10</v>
      </c>
      <c r="B16">
        <v>-4.6953893670211525E-3</v>
      </c>
      <c r="C16">
        <v>-8.4069972708327714E-4</v>
      </c>
      <c r="D16">
        <v>8.2356436617541425E-4</v>
      </c>
      <c r="E16">
        <v>-9.2611820044972218E-3</v>
      </c>
      <c r="F16">
        <v>-6.8002334431737218E-3</v>
      </c>
      <c r="G16">
        <v>-2.0211742009955985E-2</v>
      </c>
      <c r="H16">
        <v>-2.2588331264416655E-2</v>
      </c>
      <c r="I16">
        <v>-1.2700924403736656E-2</v>
      </c>
      <c r="J16">
        <v>-1.0732489392442118E-2</v>
      </c>
      <c r="K16">
        <v>-2.7061219589645945E-3</v>
      </c>
      <c r="L16">
        <v>-1.2707937449562825E-2</v>
      </c>
      <c r="M16">
        <v>-1.3863666643711069E-2</v>
      </c>
      <c r="N16">
        <v>0.85935352654357844</v>
      </c>
      <c r="O16">
        <v>-1.4892384820072378E-2</v>
      </c>
      <c r="P16">
        <v>-1.8857755515224327E-3</v>
      </c>
      <c r="Q16">
        <v>-1.0504400443072642E-3</v>
      </c>
      <c r="R16">
        <v>-1.8513849565449884E-3</v>
      </c>
      <c r="S16">
        <v>-1.6990556315821748E-2</v>
      </c>
      <c r="T16">
        <v>-1.847415650715006E-2</v>
      </c>
      <c r="U16">
        <v>-3.9346343055875581E-2</v>
      </c>
      <c r="V16">
        <v>-2.3175256388686713E-2</v>
      </c>
      <c r="W16">
        <v>-5.3766613394988387E-2</v>
      </c>
      <c r="X16">
        <v>-1.6511426339760701E-2</v>
      </c>
      <c r="Y16">
        <v>-5.0827316410570096E-2</v>
      </c>
      <c r="Z16">
        <v>-1.8688099018629306E-3</v>
      </c>
      <c r="AA16">
        <v>8.9241536538228012E-4</v>
      </c>
      <c r="AB16">
        <v>-6.0492793193207568E-3</v>
      </c>
      <c r="AC16">
        <v>-2.9241947737380574E-2</v>
      </c>
      <c r="AD16">
        <v>-6.5732224575089275E-3</v>
      </c>
      <c r="AE16">
        <v>-1.0276909413793387E-2</v>
      </c>
      <c r="AF16">
        <v>-1.0232569227614756E-2</v>
      </c>
      <c r="AG16">
        <v>-2.263578829015866E-3</v>
      </c>
      <c r="AH16">
        <v>-1.4667436456319478E-3</v>
      </c>
      <c r="AI16">
        <v>-6.4202360990153881E-4</v>
      </c>
      <c r="AJ16">
        <v>-7.3246591800134146E-4</v>
      </c>
      <c r="AK16">
        <v>-5.7399263208845152E-4</v>
      </c>
      <c r="AL16">
        <v>-5.5804062514449712E-3</v>
      </c>
      <c r="AM16">
        <v>-1.0635742524154478E-3</v>
      </c>
      <c r="AN16">
        <v>-2.1650125951970462E-3</v>
      </c>
      <c r="AO16">
        <v>-2.4768701097437509E-3</v>
      </c>
      <c r="AP16">
        <v>-8.4516583910045941E-3</v>
      </c>
      <c r="AQ16">
        <v>2.3321270705554221E-4</v>
      </c>
    </row>
    <row r="17" spans="1:43" x14ac:dyDescent="0.3">
      <c r="A17" t="s">
        <v>79</v>
      </c>
      <c r="B17">
        <v>-3.9635804950372493E-5</v>
      </c>
      <c r="C17">
        <v>-5.1788802755641026E-4</v>
      </c>
      <c r="D17">
        <v>-9.2020453798660789E-5</v>
      </c>
      <c r="E17">
        <v>7.9902191226055401E-4</v>
      </c>
      <c r="F17">
        <v>7.8855371880117938E-4</v>
      </c>
      <c r="G17">
        <v>-2.8624819983101143E-3</v>
      </c>
      <c r="H17">
        <v>1.1654712304735428E-3</v>
      </c>
      <c r="I17">
        <v>4.3051487431081532E-4</v>
      </c>
      <c r="J17">
        <v>5.0251176586410681E-4</v>
      </c>
      <c r="K17">
        <v>7.0182915328020573E-5</v>
      </c>
      <c r="L17">
        <v>-5.4212256159869422E-4</v>
      </c>
      <c r="M17">
        <v>-1.0946884097893397E-3</v>
      </c>
      <c r="N17">
        <v>-3.5508391391375336E-3</v>
      </c>
      <c r="O17">
        <v>0.89129101816590184</v>
      </c>
      <c r="P17">
        <v>-5.4103195090940165E-4</v>
      </c>
      <c r="Q17">
        <v>-1.7068306635414248E-4</v>
      </c>
      <c r="R17">
        <v>-2.3569168893403997E-4</v>
      </c>
      <c r="S17">
        <v>1.5735822282113738E-4</v>
      </c>
      <c r="T17">
        <v>-3.3876065977381527E-2</v>
      </c>
      <c r="U17">
        <v>-3.8963558547900814E-3</v>
      </c>
      <c r="V17">
        <v>4.0809190785906437E-5</v>
      </c>
      <c r="W17">
        <v>-1.859872565285177E-3</v>
      </c>
      <c r="X17">
        <v>8.4480105156455553E-4</v>
      </c>
      <c r="Y17">
        <v>-6.6179028067882596E-3</v>
      </c>
      <c r="Z17">
        <v>-2.429083506803003E-4</v>
      </c>
      <c r="AA17">
        <v>-6.3153297417647332E-6</v>
      </c>
      <c r="AB17">
        <v>2.7636243351294689E-4</v>
      </c>
      <c r="AC17">
        <v>-3.3611732386299746E-3</v>
      </c>
      <c r="AD17">
        <v>6.1053976035065028E-4</v>
      </c>
      <c r="AE17">
        <v>5.8077264122221803E-4</v>
      </c>
      <c r="AF17">
        <v>-2.6106182414672763E-4</v>
      </c>
      <c r="AG17">
        <v>9.8774182195087638E-4</v>
      </c>
      <c r="AH17">
        <v>1.7619646101404839E-3</v>
      </c>
      <c r="AI17">
        <v>1.6639072275952871E-3</v>
      </c>
      <c r="AJ17">
        <v>1.6620303994700178E-4</v>
      </c>
      <c r="AK17">
        <v>2.4823957454674637E-4</v>
      </c>
      <c r="AL17">
        <v>3.0551603044426715E-4</v>
      </c>
      <c r="AM17">
        <v>-4.1772782269887453E-4</v>
      </c>
      <c r="AN17">
        <v>-3.1903492895622791E-4</v>
      </c>
      <c r="AO17">
        <v>-5.8369428851425605E-4</v>
      </c>
      <c r="AP17">
        <v>-1.4455314922133026E-3</v>
      </c>
      <c r="AQ17">
        <v>-7.9520816067815397E-3</v>
      </c>
    </row>
    <row r="18" spans="1:43" x14ac:dyDescent="0.3">
      <c r="A18" t="s">
        <v>80</v>
      </c>
      <c r="B18">
        <v>-6.995574631885397E-5</v>
      </c>
      <c r="C18">
        <v>-1.7305175206200972E-4</v>
      </c>
      <c r="D18">
        <v>-5.9642866344901638E-6</v>
      </c>
      <c r="E18">
        <v>4.6917473440275529E-4</v>
      </c>
      <c r="F18">
        <v>1.0603971034136863E-3</v>
      </c>
      <c r="G18">
        <v>1.3417867446248533E-4</v>
      </c>
      <c r="H18">
        <v>1.5985828053961538E-4</v>
      </c>
      <c r="I18">
        <v>-1.66632656179377E-4</v>
      </c>
      <c r="J18">
        <v>-1.6137527608941151E-3</v>
      </c>
      <c r="K18">
        <v>-7.8610933000103565E-6</v>
      </c>
      <c r="L18">
        <v>-1.1022308756390028E-3</v>
      </c>
      <c r="M18">
        <v>-1.8881198551324811E-3</v>
      </c>
      <c r="N18">
        <v>-1.2450691628170484E-4</v>
      </c>
      <c r="O18">
        <v>-2.7250947884346704E-3</v>
      </c>
      <c r="P18">
        <v>0.88851423080099468</v>
      </c>
      <c r="Q18">
        <v>-3.5981153073990071E-3</v>
      </c>
      <c r="R18">
        <v>-1.0394328614298102E-3</v>
      </c>
      <c r="S18">
        <v>-6.7945859335201604E-4</v>
      </c>
      <c r="T18">
        <v>-1.1453699087583264E-3</v>
      </c>
      <c r="U18">
        <v>-1.737113801739466E-3</v>
      </c>
      <c r="V18">
        <v>-6.5632344755159073E-4</v>
      </c>
      <c r="W18">
        <v>-1.0211350001070346E-4</v>
      </c>
      <c r="X18">
        <v>-2.9459458777137976E-4</v>
      </c>
      <c r="Y18">
        <v>-1.4510717958971919E-3</v>
      </c>
      <c r="Z18">
        <v>1.093728281623239E-6</v>
      </c>
      <c r="AA18">
        <v>6.6107733583512833E-5</v>
      </c>
      <c r="AB18">
        <v>1.0608544967437053E-4</v>
      </c>
      <c r="AC18">
        <v>-4.9931305026997767E-2</v>
      </c>
      <c r="AD18">
        <v>2.9042779183964339E-4</v>
      </c>
      <c r="AE18">
        <v>1.1187082608584525E-4</v>
      </c>
      <c r="AF18">
        <v>1.5652606257648085E-4</v>
      </c>
      <c r="AG18">
        <v>3.2268787167907055E-4</v>
      </c>
      <c r="AH18">
        <v>3.9887566834012579E-4</v>
      </c>
      <c r="AI18">
        <v>1.8339198121500777E-4</v>
      </c>
      <c r="AJ18">
        <v>1.3452073872438852E-4</v>
      </c>
      <c r="AK18">
        <v>2.2161735996722304E-3</v>
      </c>
      <c r="AL18">
        <v>-6.3103616088732773E-5</v>
      </c>
      <c r="AM18">
        <v>-7.7065936912075743E-4</v>
      </c>
      <c r="AN18">
        <v>-2.2804722384966421E-5</v>
      </c>
      <c r="AO18">
        <v>7.0546584165447594E-5</v>
      </c>
      <c r="AP18">
        <v>-4.1783331252725554E-4</v>
      </c>
      <c r="AQ18">
        <v>-4.5140041270418145E-4</v>
      </c>
    </row>
    <row r="19" spans="1:43" x14ac:dyDescent="0.3">
      <c r="A19" t="s">
        <v>81</v>
      </c>
      <c r="B19">
        <v>1.228655434054665E-3</v>
      </c>
      <c r="C19">
        <v>-1.3705221583382943E-2</v>
      </c>
      <c r="D19">
        <v>-4.2141262443285191E-4</v>
      </c>
      <c r="E19">
        <v>9.1668777128682613E-3</v>
      </c>
      <c r="F19">
        <v>1.3631164289385168E-2</v>
      </c>
      <c r="G19">
        <v>2.184487552308859E-3</v>
      </c>
      <c r="H19">
        <v>3.621188506395691E-3</v>
      </c>
      <c r="I19">
        <v>5.2141202099251164E-3</v>
      </c>
      <c r="J19">
        <v>1.5747463309356013E-3</v>
      </c>
      <c r="K19">
        <v>4.4751489875601485E-4</v>
      </c>
      <c r="L19">
        <v>5.6015856465803102E-3</v>
      </c>
      <c r="M19">
        <v>4.7573510120183819E-3</v>
      </c>
      <c r="N19">
        <v>-3.696886795001653E-3</v>
      </c>
      <c r="O19">
        <v>-9.4805896642758064E-4</v>
      </c>
      <c r="P19">
        <v>-4.0607738900477327E-3</v>
      </c>
      <c r="Q19">
        <v>0.5022263105698781</v>
      </c>
      <c r="R19">
        <v>-3.5991625807945253E-3</v>
      </c>
      <c r="S19">
        <v>-0.21515952546151706</v>
      </c>
      <c r="T19">
        <v>-9.2284374328136572E-3</v>
      </c>
      <c r="U19">
        <v>-2.9919386418123566E-2</v>
      </c>
      <c r="V19">
        <v>-0.11133314098475366</v>
      </c>
      <c r="W19">
        <v>-2.148090571670699E-2</v>
      </c>
      <c r="X19">
        <v>1.4370390858817916E-2</v>
      </c>
      <c r="Y19">
        <v>-3.0045021742772349E-2</v>
      </c>
      <c r="Z19">
        <v>-1.2110427502043616E-3</v>
      </c>
      <c r="AA19">
        <v>-6.6862088884462809E-4</v>
      </c>
      <c r="AB19">
        <v>1.4249500600222371E-3</v>
      </c>
      <c r="AC19">
        <v>-7.4645628169813724E-2</v>
      </c>
      <c r="AD19">
        <v>2.5188087278036975E-3</v>
      </c>
      <c r="AE19">
        <v>3.1791102871495404E-3</v>
      </c>
      <c r="AF19">
        <v>2.478681710492865E-3</v>
      </c>
      <c r="AG19">
        <v>2.3596244590181723E-3</v>
      </c>
      <c r="AH19">
        <v>3.4160396277001259E-3</v>
      </c>
      <c r="AI19">
        <v>1.7650244376356638E-3</v>
      </c>
      <c r="AJ19">
        <v>8.7151043864016166E-4</v>
      </c>
      <c r="AK19">
        <v>4.8351744944351857E-3</v>
      </c>
      <c r="AL19">
        <v>7.8061323578707659E-4</v>
      </c>
      <c r="AM19">
        <v>-5.6236294756679354E-3</v>
      </c>
      <c r="AN19">
        <v>4.1085659039246514E-4</v>
      </c>
      <c r="AO19">
        <v>-3.6430660373702896E-4</v>
      </c>
      <c r="AP19">
        <v>-1.9457470156309584E-3</v>
      </c>
      <c r="AQ19">
        <v>-3.6219549235995775E-2</v>
      </c>
    </row>
    <row r="20" spans="1:43" x14ac:dyDescent="0.3">
      <c r="A20" t="s">
        <v>82</v>
      </c>
      <c r="B20">
        <v>1.4060165588960472E-4</v>
      </c>
      <c r="C20">
        <v>-1.6523059682822E-4</v>
      </c>
      <c r="D20">
        <v>-1.1994022415490295E-5</v>
      </c>
      <c r="E20">
        <v>8.4421672382197768E-4</v>
      </c>
      <c r="F20">
        <v>9.9969566149328559E-4</v>
      </c>
      <c r="G20">
        <v>2.6776310346055015E-4</v>
      </c>
      <c r="H20">
        <v>5.4637190732349252E-4</v>
      </c>
      <c r="I20">
        <v>4.5562256629898723E-4</v>
      </c>
      <c r="J20">
        <v>1.9749617602189418E-4</v>
      </c>
      <c r="K20">
        <v>1.0921393852291596E-4</v>
      </c>
      <c r="L20">
        <v>-9.8408908074155521E-4</v>
      </c>
      <c r="M20">
        <v>1.427575963459552E-4</v>
      </c>
      <c r="N20">
        <v>-6.1862105357738469E-4</v>
      </c>
      <c r="O20">
        <v>-2.0802032164685358E-4</v>
      </c>
      <c r="P20">
        <v>-2.1469351150222058E-4</v>
      </c>
      <c r="Q20">
        <v>-1.2088089440742665E-3</v>
      </c>
      <c r="R20">
        <v>0.74199200477075211</v>
      </c>
      <c r="S20">
        <v>-1.1484079280439041E-2</v>
      </c>
      <c r="T20">
        <v>-4.3343395257700087E-3</v>
      </c>
      <c r="U20">
        <v>-2.6924619155594794E-2</v>
      </c>
      <c r="V20">
        <v>-3.9576707537550817E-3</v>
      </c>
      <c r="W20">
        <v>7.2445569769792573E-4</v>
      </c>
      <c r="X20">
        <v>1.7596878140096639E-3</v>
      </c>
      <c r="Y20">
        <v>-3.3591468603017688E-4</v>
      </c>
      <c r="Z20">
        <v>-4.5237223659723474E-6</v>
      </c>
      <c r="AA20">
        <v>5.4613202831670907E-5</v>
      </c>
      <c r="AB20">
        <v>4.2426243009511459E-4</v>
      </c>
      <c r="AC20">
        <v>-2.4607807582456985E-3</v>
      </c>
      <c r="AD20">
        <v>3.0771626470685212E-4</v>
      </c>
      <c r="AE20">
        <v>3.4034391372734054E-4</v>
      </c>
      <c r="AF20">
        <v>3.0525467501263501E-4</v>
      </c>
      <c r="AG20">
        <v>4.0101993659794516E-4</v>
      </c>
      <c r="AH20">
        <v>9.0267530308241509E-4</v>
      </c>
      <c r="AI20">
        <v>4.189917529425756E-4</v>
      </c>
      <c r="AJ20">
        <v>1.2780300792738521E-4</v>
      </c>
      <c r="AK20">
        <v>2.8677951043199818E-4</v>
      </c>
      <c r="AL20">
        <v>9.3737324466325702E-5</v>
      </c>
      <c r="AM20">
        <v>-2.3420973423205559E-4</v>
      </c>
      <c r="AN20">
        <v>3.8445830756266759E-5</v>
      </c>
      <c r="AO20">
        <v>-5.1562491860170122E-4</v>
      </c>
      <c r="AP20">
        <v>8.0018685063290328E-6</v>
      </c>
      <c r="AQ20">
        <v>-1.8839592951428077E-3</v>
      </c>
    </row>
    <row r="21" spans="1:43" x14ac:dyDescent="0.3">
      <c r="A21" t="s">
        <v>11</v>
      </c>
      <c r="B21">
        <v>-5.0351117504119245E-3</v>
      </c>
      <c r="C21">
        <v>-3.408544401483514E-2</v>
      </c>
      <c r="D21">
        <v>4.9017740405043152E-5</v>
      </c>
      <c r="E21">
        <v>-1.5311692694973513E-2</v>
      </c>
      <c r="F21">
        <v>-2.3708656752482651E-2</v>
      </c>
      <c r="G21">
        <v>-1.1645731340949718E-2</v>
      </c>
      <c r="H21">
        <v>-1.1484062127910888E-2</v>
      </c>
      <c r="I21">
        <v>-2.7208553888272393E-2</v>
      </c>
      <c r="J21">
        <v>-4.8253092317901043E-3</v>
      </c>
      <c r="K21">
        <v>-1.5545947885790124E-2</v>
      </c>
      <c r="L21">
        <v>-3.424437920624373E-3</v>
      </c>
      <c r="M21">
        <v>-7.9837563066140899E-3</v>
      </c>
      <c r="N21">
        <v>-1.9378188684035919E-2</v>
      </c>
      <c r="O21">
        <v>-1.4020252228608678E-2</v>
      </c>
      <c r="P21">
        <v>-7.0862391675981162E-3</v>
      </c>
      <c r="Q21">
        <v>-5.0188631257313248E-3</v>
      </c>
      <c r="R21">
        <v>-6.9849595117273964E-3</v>
      </c>
      <c r="S21">
        <v>0.87267401250270471</v>
      </c>
      <c r="T21">
        <v>-8.7833747859593098E-3</v>
      </c>
      <c r="U21">
        <v>-3.2020332926389103E-2</v>
      </c>
      <c r="V21">
        <v>-8.15742310151224E-2</v>
      </c>
      <c r="W21">
        <v>-4.3182546610986049E-2</v>
      </c>
      <c r="X21">
        <v>-0.10831818406991034</v>
      </c>
      <c r="Y21">
        <v>-4.5418243867266485E-2</v>
      </c>
      <c r="Z21">
        <v>-4.3198781651741401E-3</v>
      </c>
      <c r="AA21">
        <v>2.2673395722514248E-4</v>
      </c>
      <c r="AB21">
        <v>-6.8988262953493555E-3</v>
      </c>
      <c r="AC21">
        <v>-7.9140779598183691E-2</v>
      </c>
      <c r="AD21">
        <v>-2.0161022898825096E-3</v>
      </c>
      <c r="AE21">
        <v>-4.4234368145166965E-3</v>
      </c>
      <c r="AF21">
        <v>-6.3974331808333415E-3</v>
      </c>
      <c r="AG21">
        <v>-1.4619143694358748E-3</v>
      </c>
      <c r="AH21">
        <v>-1.6035148715636209E-3</v>
      </c>
      <c r="AI21">
        <v>-1.1739155132604079E-3</v>
      </c>
      <c r="AJ21">
        <v>-1.379479359053931E-3</v>
      </c>
      <c r="AK21">
        <v>-7.1139890105903969E-4</v>
      </c>
      <c r="AL21">
        <v>-5.9644973565697165E-3</v>
      </c>
      <c r="AM21">
        <v>-3.838133222617226E-3</v>
      </c>
      <c r="AN21">
        <v>-2.5726019746996117E-3</v>
      </c>
      <c r="AO21">
        <v>-2.3304211150708249E-3</v>
      </c>
      <c r="AP21">
        <v>-6.7332378579059195E-3</v>
      </c>
      <c r="AQ21">
        <v>5.7977459879463532E-4</v>
      </c>
    </row>
    <row r="22" spans="1:43" x14ac:dyDescent="0.3">
      <c r="A22" t="s">
        <v>12</v>
      </c>
      <c r="B22">
        <v>-6.3578524590376922E-3</v>
      </c>
      <c r="C22">
        <v>6.6500867456626301E-3</v>
      </c>
      <c r="D22">
        <v>9.9333129735692974E-4</v>
      </c>
      <c r="E22">
        <v>-8.1586382334830933E-3</v>
      </c>
      <c r="F22">
        <v>-8.7478443001048657E-3</v>
      </c>
      <c r="G22">
        <v>-1.0216628065299858E-2</v>
      </c>
      <c r="H22">
        <v>-3.1780723659355935E-2</v>
      </c>
      <c r="I22">
        <v>-1.4037230353611124E-2</v>
      </c>
      <c r="J22">
        <v>-1.0710627467457963E-2</v>
      </c>
      <c r="K22">
        <v>-8.3261756780514395E-3</v>
      </c>
      <c r="L22">
        <v>-1.1428683030905292E-2</v>
      </c>
      <c r="M22">
        <v>-1.7220746627495551E-2</v>
      </c>
      <c r="N22">
        <v>-1.2122005842278957E-2</v>
      </c>
      <c r="O22">
        <v>3.5313312292277717E-3</v>
      </c>
      <c r="P22">
        <v>4.272139704247729E-3</v>
      </c>
      <c r="Q22">
        <v>-6.1565584116415233E-4</v>
      </c>
      <c r="R22">
        <v>1.1233020138029816E-3</v>
      </c>
      <c r="S22">
        <v>-1.5858174979817844E-2</v>
      </c>
      <c r="T22">
        <v>0.85653596868981796</v>
      </c>
      <c r="U22">
        <v>-5.124147820436295E-2</v>
      </c>
      <c r="V22">
        <v>-4.1298514401482127E-2</v>
      </c>
      <c r="W22">
        <v>-2.9185918166937674E-2</v>
      </c>
      <c r="X22">
        <v>-3.8894196457469901E-2</v>
      </c>
      <c r="Y22">
        <v>-2.5483650975488593E-2</v>
      </c>
      <c r="Z22">
        <v>5.8535457513323439E-4</v>
      </c>
      <c r="AA22">
        <v>1.0356630489526217E-3</v>
      </c>
      <c r="AB22">
        <v>-9.9198743320959015E-3</v>
      </c>
      <c r="AC22">
        <v>-1.052390130801433E-2</v>
      </c>
      <c r="AD22">
        <v>-6.7578130019405446E-3</v>
      </c>
      <c r="AE22">
        <v>-8.6001014625587246E-3</v>
      </c>
      <c r="AF22">
        <v>-5.2132688666838116E-3</v>
      </c>
      <c r="AG22">
        <v>-1.6171582352886762E-2</v>
      </c>
      <c r="AH22">
        <v>-3.5847320767712604E-2</v>
      </c>
      <c r="AI22">
        <v>-3.95332283625442E-2</v>
      </c>
      <c r="AJ22">
        <v>-3.6196711850264851E-3</v>
      </c>
      <c r="AK22">
        <v>-1.5531505649679961E-3</v>
      </c>
      <c r="AL22">
        <v>-2.1008982854621692E-2</v>
      </c>
      <c r="AM22">
        <v>-4.4243799375272928E-3</v>
      </c>
      <c r="AN22">
        <v>-8.4502228723790963E-3</v>
      </c>
      <c r="AO22">
        <v>-2.3558208342465383E-2</v>
      </c>
      <c r="AP22">
        <v>-2.9258641233581208E-2</v>
      </c>
      <c r="AQ22">
        <v>-1.0894171806098492E-5</v>
      </c>
    </row>
    <row r="23" spans="1:43" x14ac:dyDescent="0.3">
      <c r="A23" t="s">
        <v>13</v>
      </c>
      <c r="B23">
        <v>-9.8991277888576439E-4</v>
      </c>
      <c r="C23">
        <v>-3.6028496592743122E-3</v>
      </c>
      <c r="D23">
        <v>5.5941589682904306E-4</v>
      </c>
      <c r="E23">
        <v>-8.9922461193163196E-3</v>
      </c>
      <c r="F23">
        <v>-6.7430676129780929E-3</v>
      </c>
      <c r="G23">
        <v>-3.5385371472819484E-3</v>
      </c>
      <c r="H23">
        <v>-1.0409892852818946E-2</v>
      </c>
      <c r="I23">
        <v>-6.7307686950308816E-3</v>
      </c>
      <c r="J23">
        <v>-4.4796742434735958E-3</v>
      </c>
      <c r="K23">
        <v>-3.7553969741611899E-3</v>
      </c>
      <c r="L23">
        <v>-3.643645224773521E-3</v>
      </c>
      <c r="M23">
        <v>-4.7338632168413093E-3</v>
      </c>
      <c r="N23">
        <v>-3.320951650736773E-3</v>
      </c>
      <c r="O23">
        <v>-1.7735883218699701E-3</v>
      </c>
      <c r="P23">
        <v>1.6324055357251764E-3</v>
      </c>
      <c r="Q23">
        <v>-5.1914814293058881E-3</v>
      </c>
      <c r="R23">
        <v>-1.1997386150246214E-3</v>
      </c>
      <c r="S23">
        <v>-9.3952574347601087E-3</v>
      </c>
      <c r="T23">
        <v>-1.8176408627798377E-2</v>
      </c>
      <c r="U23">
        <v>0.87876078543957448</v>
      </c>
      <c r="V23">
        <v>-3.3616939446621592E-2</v>
      </c>
      <c r="W23">
        <v>-5.2134789475518049E-2</v>
      </c>
      <c r="X23">
        <v>-3.2723711689200762E-2</v>
      </c>
      <c r="Y23">
        <v>-2.4314057560749384E-2</v>
      </c>
      <c r="Z23">
        <v>-1.569169313639774E-2</v>
      </c>
      <c r="AA23">
        <v>2.7771356704497056E-4</v>
      </c>
      <c r="AB23">
        <v>-8.7585446663499631E-3</v>
      </c>
      <c r="AC23">
        <v>-3.456982345202933E-2</v>
      </c>
      <c r="AD23">
        <v>-3.4176440396991416E-3</v>
      </c>
      <c r="AE23">
        <v>-2.7534472039633358E-3</v>
      </c>
      <c r="AF23">
        <v>-5.7398361555984021E-3</v>
      </c>
      <c r="AG23">
        <v>-5.0861596726167468E-3</v>
      </c>
      <c r="AH23">
        <v>-1.7652789580166868E-2</v>
      </c>
      <c r="AI23">
        <v>-3.8095836412809139E-3</v>
      </c>
      <c r="AJ23">
        <v>-2.1363317116303445E-3</v>
      </c>
      <c r="AK23">
        <v>-1.687352899514693E-3</v>
      </c>
      <c r="AL23">
        <v>-3.2492692540299845E-3</v>
      </c>
      <c r="AM23">
        <v>-3.1887187333560067E-3</v>
      </c>
      <c r="AN23">
        <v>-3.7967939871286016E-3</v>
      </c>
      <c r="AO23">
        <v>-3.271766190242672E-3</v>
      </c>
      <c r="AP23">
        <v>-6.319302187010674E-3</v>
      </c>
      <c r="AQ23">
        <v>5.8847421938297909E-4</v>
      </c>
    </row>
    <row r="24" spans="1:43" x14ac:dyDescent="0.3">
      <c r="A24" t="s">
        <v>14</v>
      </c>
      <c r="B24">
        <v>-8.4518367510287244E-3</v>
      </c>
      <c r="C24">
        <v>-2.6875295384509931E-2</v>
      </c>
      <c r="D24">
        <v>3.9400146318999989E-5</v>
      </c>
      <c r="E24">
        <v>-1.7665414436802297E-2</v>
      </c>
      <c r="F24">
        <v>-2.6954537357225552E-2</v>
      </c>
      <c r="G24">
        <v>-3.1062679504628822E-3</v>
      </c>
      <c r="H24">
        <v>-1.4586583147400103E-2</v>
      </c>
      <c r="I24">
        <v>-6.6302392113728667E-3</v>
      </c>
      <c r="J24">
        <v>-4.6080617671443135E-3</v>
      </c>
      <c r="K24">
        <v>-1.0225810409472718E-2</v>
      </c>
      <c r="L24">
        <v>-8.8754807700671822E-4</v>
      </c>
      <c r="M24">
        <v>-5.3454783653627642E-3</v>
      </c>
      <c r="N24">
        <v>-1.2104861617057993E-2</v>
      </c>
      <c r="O24">
        <v>-9.3852859491336069E-3</v>
      </c>
      <c r="P24">
        <v>-1.6695420341211187E-3</v>
      </c>
      <c r="Q24">
        <v>-5.357283336365367E-3</v>
      </c>
      <c r="R24">
        <v>-4.656366385129884E-3</v>
      </c>
      <c r="S24">
        <v>-2.3284664894273981E-2</v>
      </c>
      <c r="T24">
        <v>-7.562781547559968E-3</v>
      </c>
      <c r="U24">
        <v>-2.1614934509433623E-2</v>
      </c>
      <c r="V24">
        <v>0.87055252753887435</v>
      </c>
      <c r="W24">
        <v>-1.9330805566136599E-2</v>
      </c>
      <c r="X24">
        <v>-6.4273698772171942E-2</v>
      </c>
      <c r="Y24">
        <v>-2.6698250435822014E-2</v>
      </c>
      <c r="Z24">
        <v>-8.9673925505863953E-3</v>
      </c>
      <c r="AA24">
        <v>5.3017446856702429E-5</v>
      </c>
      <c r="AB24">
        <v>-1.9480248876807278E-2</v>
      </c>
      <c r="AC24">
        <v>-2.1801611653009187E-2</v>
      </c>
      <c r="AD24">
        <v>-1.8222793026932606E-3</v>
      </c>
      <c r="AE24">
        <v>-5.5712011476418974E-3</v>
      </c>
      <c r="AF24">
        <v>-1.4370259475642267E-3</v>
      </c>
      <c r="AG24">
        <v>-9.0253032021277765E-4</v>
      </c>
      <c r="AH24">
        <v>-1.8091694171688539E-3</v>
      </c>
      <c r="AI24">
        <v>-9.176636227061722E-4</v>
      </c>
      <c r="AJ24">
        <v>-7.3812915475150699E-4</v>
      </c>
      <c r="AK24">
        <v>-7.2541244329262671E-4</v>
      </c>
      <c r="AL24">
        <v>-4.017807695765146E-3</v>
      </c>
      <c r="AM24">
        <v>-1.5836608593530262E-3</v>
      </c>
      <c r="AN24">
        <v>-2.4564678400302185E-3</v>
      </c>
      <c r="AO24">
        <v>-2.2594214907639349E-3</v>
      </c>
      <c r="AP24">
        <v>-5.3279534784404677E-3</v>
      </c>
      <c r="AQ24">
        <v>6.0816981337171372E-4</v>
      </c>
    </row>
    <row r="25" spans="1:43" x14ac:dyDescent="0.3">
      <c r="A25" t="s">
        <v>15</v>
      </c>
      <c r="B25">
        <v>-2.6158241115963759E-3</v>
      </c>
      <c r="C25">
        <v>8.9974767484973643E-4</v>
      </c>
      <c r="D25">
        <v>2.1359934426202947E-4</v>
      </c>
      <c r="E25">
        <v>-1.6915367644879518E-2</v>
      </c>
      <c r="F25">
        <v>-6.6994864272824917E-3</v>
      </c>
      <c r="G25">
        <v>-3.9453587657594363E-3</v>
      </c>
      <c r="H25">
        <v>-1.1165169084385517E-2</v>
      </c>
      <c r="I25">
        <v>-7.1126221746626948E-3</v>
      </c>
      <c r="J25">
        <v>-5.1421588011896346E-3</v>
      </c>
      <c r="K25">
        <v>-3.3578657925982733E-3</v>
      </c>
      <c r="L25">
        <v>-4.4665904985399778E-3</v>
      </c>
      <c r="M25">
        <v>-6.0975152277250675E-3</v>
      </c>
      <c r="N25">
        <v>-5.5951122325987581E-3</v>
      </c>
      <c r="O25">
        <v>-2.770204019183045E-3</v>
      </c>
      <c r="P25">
        <v>-1.231437461031441E-2</v>
      </c>
      <c r="Q25">
        <v>-8.6361068242072942E-4</v>
      </c>
      <c r="R25">
        <v>-2.6577049988315087E-3</v>
      </c>
      <c r="S25">
        <v>-8.7121054524406365E-3</v>
      </c>
      <c r="T25">
        <v>-5.3175146435248807E-3</v>
      </c>
      <c r="U25">
        <v>-2.3278975798856377E-2</v>
      </c>
      <c r="V25">
        <v>-1.7351656917249575E-2</v>
      </c>
      <c r="W25">
        <v>0.71182719197859379</v>
      </c>
      <c r="X25">
        <v>-1.3389396718370354E-2</v>
      </c>
      <c r="Y25">
        <v>-8.0848394293056517E-3</v>
      </c>
      <c r="Z25">
        <v>-3.3008999682599478E-4</v>
      </c>
      <c r="AA25">
        <v>-1.5199590625705674E-4</v>
      </c>
      <c r="AB25">
        <v>-1.3025227776655565E-2</v>
      </c>
      <c r="AC25">
        <v>-7.4230345801793466E-3</v>
      </c>
      <c r="AD25">
        <v>-4.4987750084855014E-3</v>
      </c>
      <c r="AE25">
        <v>-1.7994631539857881E-2</v>
      </c>
      <c r="AF25">
        <v>-1.9600808173705301E-3</v>
      </c>
      <c r="AG25">
        <v>-2.9704491589985838E-3</v>
      </c>
      <c r="AH25">
        <v>-4.5530331636098658E-3</v>
      </c>
      <c r="AI25">
        <v>-1.66843670780478E-3</v>
      </c>
      <c r="AJ25">
        <v>-1.3185446753379312E-3</v>
      </c>
      <c r="AK25">
        <v>-7.6154028283455992E-4</v>
      </c>
      <c r="AL25">
        <v>-3.65542724999523E-3</v>
      </c>
      <c r="AM25">
        <v>-4.0448974249560551E-3</v>
      </c>
      <c r="AN25">
        <v>-2.0127525309353491E-3</v>
      </c>
      <c r="AO25">
        <v>-2.7261524349154191E-3</v>
      </c>
      <c r="AP25">
        <v>-3.3420117040960148E-3</v>
      </c>
      <c r="AQ25">
        <v>1.0913135555613603E-4</v>
      </c>
    </row>
    <row r="26" spans="1:43" x14ac:dyDescent="0.3">
      <c r="A26" t="s">
        <v>16</v>
      </c>
      <c r="B26">
        <v>-8.2946999466332566E-4</v>
      </c>
      <c r="C26">
        <v>-4.9547724624344425E-2</v>
      </c>
      <c r="D26">
        <v>-1.4703156953243193E-4</v>
      </c>
      <c r="E26">
        <v>-1.3277260726793496E-2</v>
      </c>
      <c r="F26">
        <v>-2.4057647206849582E-3</v>
      </c>
      <c r="G26">
        <v>-2.7851371932941021E-3</v>
      </c>
      <c r="H26">
        <v>-1.0743040542147602E-2</v>
      </c>
      <c r="I26">
        <v>-4.7328148846442304E-3</v>
      </c>
      <c r="J26">
        <v>-2.4991366677531617E-3</v>
      </c>
      <c r="K26">
        <v>-1.2119900972969459E-3</v>
      </c>
      <c r="L26">
        <v>4.9895202659517484E-3</v>
      </c>
      <c r="M26">
        <v>-2.6395461558221338E-3</v>
      </c>
      <c r="N26">
        <v>-2.8169963009938375E-3</v>
      </c>
      <c r="O26">
        <v>-9.7628651954958587E-5</v>
      </c>
      <c r="P26">
        <v>6.3578537852703083E-4</v>
      </c>
      <c r="Q26">
        <v>-4.88759859933295E-4</v>
      </c>
      <c r="R26">
        <v>5.2772050995417784E-5</v>
      </c>
      <c r="S26">
        <v>-6.1280301637563457E-3</v>
      </c>
      <c r="T26">
        <v>-2.1070502910695591E-3</v>
      </c>
      <c r="U26">
        <v>-3.5224825242452769E-3</v>
      </c>
      <c r="V26">
        <v>-5.4859577620064177E-3</v>
      </c>
      <c r="W26">
        <v>-2.5811438189294938E-3</v>
      </c>
      <c r="X26">
        <v>0.93121295058966747</v>
      </c>
      <c r="Y26">
        <v>-4.2217845596552242E-3</v>
      </c>
      <c r="Z26">
        <v>-4.6929657547366304E-4</v>
      </c>
      <c r="AA26">
        <v>-3.3790623954684304E-4</v>
      </c>
      <c r="AB26">
        <v>-1.2677363101785098E-3</v>
      </c>
      <c r="AC26">
        <v>-2.6411011827706123E-3</v>
      </c>
      <c r="AD26">
        <v>-5.4912381192896145E-4</v>
      </c>
      <c r="AE26">
        <v>-5.7979463383841748E-3</v>
      </c>
      <c r="AF26">
        <v>-9.4390384234111695E-4</v>
      </c>
      <c r="AG26">
        <v>-5.9042804971905119E-4</v>
      </c>
      <c r="AH26">
        <v>-4.275206701581593E-4</v>
      </c>
      <c r="AI26">
        <v>-3.7357229166861018E-4</v>
      </c>
      <c r="AJ26">
        <v>-1.2361729572813815E-4</v>
      </c>
      <c r="AK26">
        <v>-9.4878728178908808E-5</v>
      </c>
      <c r="AL26">
        <v>-8.3666792176125644E-4</v>
      </c>
      <c r="AM26">
        <v>-1.5068285834923433E-2</v>
      </c>
      <c r="AN26">
        <v>-3.8750438063878936E-4</v>
      </c>
      <c r="AO26">
        <v>-1.2781736710461094E-3</v>
      </c>
      <c r="AP26">
        <v>-2.7778290953025945E-4</v>
      </c>
      <c r="AQ26">
        <v>6.5469521385303576E-5</v>
      </c>
    </row>
    <row r="27" spans="1:43" x14ac:dyDescent="0.3">
      <c r="A27" t="s">
        <v>17</v>
      </c>
      <c r="B27">
        <v>5.8855492757639539E-4</v>
      </c>
      <c r="C27">
        <v>1.3729372291395254E-3</v>
      </c>
      <c r="D27">
        <v>2.8547648209114218E-4</v>
      </c>
      <c r="E27">
        <v>-5.8306026241080906E-3</v>
      </c>
      <c r="F27">
        <v>-4.9967851796528778E-3</v>
      </c>
      <c r="G27">
        <v>-7.3235597595957824E-3</v>
      </c>
      <c r="H27">
        <v>-3.2546282301964193E-2</v>
      </c>
      <c r="I27">
        <v>-1.1880307694194377E-2</v>
      </c>
      <c r="J27">
        <v>-6.5730482555463174E-3</v>
      </c>
      <c r="K27">
        <v>-1.4639925125632751E-3</v>
      </c>
      <c r="L27">
        <v>-3.7324053116729568E-3</v>
      </c>
      <c r="M27">
        <v>-6.4778848145765145E-3</v>
      </c>
      <c r="N27">
        <v>1.8935250057094579E-3</v>
      </c>
      <c r="O27">
        <v>-1.0405684570579089E-4</v>
      </c>
      <c r="P27">
        <v>4.2298174853207986E-4</v>
      </c>
      <c r="Q27">
        <v>-6.9920993484691549E-5</v>
      </c>
      <c r="R27">
        <v>-3.2484619722377464E-4</v>
      </c>
      <c r="S27">
        <v>-8.7734908419336444E-3</v>
      </c>
      <c r="T27">
        <v>-4.6320800952291599E-3</v>
      </c>
      <c r="U27">
        <v>-6.7730733025357726E-3</v>
      </c>
      <c r="V27">
        <v>-8.126918346513903E-3</v>
      </c>
      <c r="W27">
        <v>-4.1003467303898497E-3</v>
      </c>
      <c r="X27">
        <v>-1.5636152031361105E-2</v>
      </c>
      <c r="Y27">
        <v>0.97102159915424557</v>
      </c>
      <c r="Z27">
        <v>2.1341680301042819E-4</v>
      </c>
      <c r="AA27">
        <v>1.1157140804402559E-4</v>
      </c>
      <c r="AB27">
        <v>-3.3453083766986969E-3</v>
      </c>
      <c r="AC27">
        <v>-8.0766257753046578E-3</v>
      </c>
      <c r="AD27">
        <v>-2.2084892165772862E-3</v>
      </c>
      <c r="AE27">
        <v>-1.6847508905609185E-3</v>
      </c>
      <c r="AF27">
        <v>-6.7156405080149549E-3</v>
      </c>
      <c r="AG27">
        <v>-4.032471001931201E-3</v>
      </c>
      <c r="AH27">
        <v>-2.1349887697359152E-3</v>
      </c>
      <c r="AI27">
        <v>-2.0660570381878574E-3</v>
      </c>
      <c r="AJ27">
        <v>-2.2675353440724053E-3</v>
      </c>
      <c r="AK27">
        <v>-2.5686634990928544E-3</v>
      </c>
      <c r="AL27">
        <v>4.3907254013466468E-5</v>
      </c>
      <c r="AM27">
        <v>-3.7712035876697114E-3</v>
      </c>
      <c r="AN27">
        <v>-1.2874750377168051E-2</v>
      </c>
      <c r="AO27">
        <v>-5.4353729258453786E-3</v>
      </c>
      <c r="AP27">
        <v>1.3884216437344658E-3</v>
      </c>
      <c r="AQ27">
        <v>2.4389889754336633E-6</v>
      </c>
    </row>
    <row r="28" spans="1:43" x14ac:dyDescent="0.3">
      <c r="A28" t="s">
        <v>83</v>
      </c>
      <c r="B28">
        <v>-6.4542116173876645E-4</v>
      </c>
      <c r="C28">
        <v>4.3663638571228622E-5</v>
      </c>
      <c r="D28">
        <v>2.2934551632929369E-4</v>
      </c>
      <c r="E28">
        <v>5.2231201678161043E-4</v>
      </c>
      <c r="F28">
        <v>7.7978667513280619E-4</v>
      </c>
      <c r="G28">
        <v>-5.8023043269655713E-4</v>
      </c>
      <c r="H28">
        <v>-2.6984374029583205E-3</v>
      </c>
      <c r="I28">
        <v>-3.7830105499120914E-3</v>
      </c>
      <c r="J28">
        <v>-3.2664818663239738E-3</v>
      </c>
      <c r="K28">
        <v>-2.5503171447226799E-3</v>
      </c>
      <c r="L28">
        <v>-1.2844489260213308E-2</v>
      </c>
      <c r="M28">
        <v>-5.8643309463598421E-3</v>
      </c>
      <c r="N28">
        <v>5.9002531402534304E-4</v>
      </c>
      <c r="O28">
        <v>-8.2950946247521793E-4</v>
      </c>
      <c r="P28">
        <v>-1.2278805466493219E-3</v>
      </c>
      <c r="Q28">
        <v>-2.4969123488314082E-3</v>
      </c>
      <c r="R28">
        <v>-4.6373155859577939E-3</v>
      </c>
      <c r="S28">
        <v>-1.5690333706728347E-3</v>
      </c>
      <c r="T28">
        <v>-1.5444205543176381E-3</v>
      </c>
      <c r="U28">
        <v>-3.3116363379981925E-4</v>
      </c>
      <c r="V28">
        <v>-7.496135276318488E-4</v>
      </c>
      <c r="W28">
        <v>-3.7297942964156056E-4</v>
      </c>
      <c r="X28">
        <v>3.34440965703885E-4</v>
      </c>
      <c r="Y28">
        <v>-1.025237231711976E-3</v>
      </c>
      <c r="Z28">
        <v>0.99962064688972652</v>
      </c>
      <c r="AA28">
        <v>8.5814774286245489E-4</v>
      </c>
      <c r="AB28">
        <v>-4.8837100464792452E-3</v>
      </c>
      <c r="AC28">
        <v>-3.4925617683536134E-4</v>
      </c>
      <c r="AD28">
        <v>6.290042003523769E-4</v>
      </c>
      <c r="AE28">
        <v>4.5085495949566542E-4</v>
      </c>
      <c r="AF28">
        <v>-4.4932500213544431E-4</v>
      </c>
      <c r="AG28">
        <v>6.5453110784519325E-4</v>
      </c>
      <c r="AH28">
        <v>4.2854685739454043E-4</v>
      </c>
      <c r="AI28">
        <v>7.1515698661419079E-5</v>
      </c>
      <c r="AJ28">
        <v>-4.0610935900717846E-4</v>
      </c>
      <c r="AK28">
        <v>-2.1236947981573143E-3</v>
      </c>
      <c r="AL28">
        <v>-1.153729843942331E-3</v>
      </c>
      <c r="AM28">
        <v>-1.9470469165741252E-3</v>
      </c>
      <c r="AN28">
        <v>-4.9179953927966542E-3</v>
      </c>
      <c r="AO28">
        <v>-2.668405509402629E-3</v>
      </c>
      <c r="AP28">
        <v>-1.84645929721711E-3</v>
      </c>
      <c r="AQ28">
        <v>-1.230493251906422E-2</v>
      </c>
    </row>
    <row r="29" spans="1:43" x14ac:dyDescent="0.3">
      <c r="A29" t="s">
        <v>84</v>
      </c>
      <c r="B29">
        <v>-9.7488907174607216E-5</v>
      </c>
      <c r="C29">
        <v>-2.6324852097496461E-4</v>
      </c>
      <c r="D29">
        <v>-3.0517151630737296E-5</v>
      </c>
      <c r="E29">
        <v>3.9484715955504093E-4</v>
      </c>
      <c r="F29">
        <v>4.6212622092272211E-4</v>
      </c>
      <c r="G29">
        <v>-1.7420570434714954E-4</v>
      </c>
      <c r="H29">
        <v>-1.3218514751842949E-3</v>
      </c>
      <c r="I29">
        <v>-1.2318443979256676E-3</v>
      </c>
      <c r="J29">
        <v>-8.4110276845029833E-4</v>
      </c>
      <c r="K29">
        <v>-5.0635091903394845E-3</v>
      </c>
      <c r="L29">
        <v>-2.111270126990682E-4</v>
      </c>
      <c r="M29">
        <v>-6.7826340244549939E-5</v>
      </c>
      <c r="N29">
        <v>-1.2460497921698711E-3</v>
      </c>
      <c r="O29">
        <v>-3.7190073307126555E-3</v>
      </c>
      <c r="P29">
        <v>-5.1798451690625888E-4</v>
      </c>
      <c r="Q29">
        <v>-3.8308551012721358E-3</v>
      </c>
      <c r="R29">
        <v>-3.7883293929282516E-3</v>
      </c>
      <c r="S29">
        <v>-2.0098517675598408E-3</v>
      </c>
      <c r="T29">
        <v>-1.3623930065791775E-3</v>
      </c>
      <c r="U29">
        <v>-1.7945308463098457E-3</v>
      </c>
      <c r="V29">
        <v>-7.7399754987747277E-4</v>
      </c>
      <c r="W29">
        <v>-8.3866975821783539E-5</v>
      </c>
      <c r="X29">
        <v>4.0551242770330139E-4</v>
      </c>
      <c r="Y29">
        <v>-4.7972927904536464E-4</v>
      </c>
      <c r="Z29">
        <v>-9.070767098445022E-2</v>
      </c>
      <c r="AA29">
        <v>0.99784763369321983</v>
      </c>
      <c r="AB29">
        <v>-3.2327276767008563E-3</v>
      </c>
      <c r="AC29">
        <v>-3.2408274454945031E-4</v>
      </c>
      <c r="AD29">
        <v>3.5418978988491418E-4</v>
      </c>
      <c r="AE29">
        <v>5.8477362003364608E-4</v>
      </c>
      <c r="AF29">
        <v>-1.2884793942210607E-4</v>
      </c>
      <c r="AG29">
        <v>2.9647727885172346E-4</v>
      </c>
      <c r="AH29">
        <v>2.7030852376406264E-4</v>
      </c>
      <c r="AI29">
        <v>1.2646919321529442E-4</v>
      </c>
      <c r="AJ29">
        <v>-1.3147662825858716E-4</v>
      </c>
      <c r="AK29">
        <v>-7.5220632960234417E-4</v>
      </c>
      <c r="AL29">
        <v>-5.8176556910252805E-4</v>
      </c>
      <c r="AM29">
        <v>-1.6499812607278768E-3</v>
      </c>
      <c r="AN29">
        <v>-4.621870851336249E-3</v>
      </c>
      <c r="AO29">
        <v>-6.6311322003826762E-3</v>
      </c>
      <c r="AP29">
        <v>-1.0344229334805376E-3</v>
      </c>
      <c r="AQ29">
        <v>-5.1441456997538314E-3</v>
      </c>
    </row>
    <row r="30" spans="1:43" x14ac:dyDescent="0.3">
      <c r="A30" t="s">
        <v>85</v>
      </c>
      <c r="B30">
        <v>8.1267110601490481E-4</v>
      </c>
      <c r="C30">
        <v>2.5419640247067894E-3</v>
      </c>
      <c r="D30">
        <v>1.1791299222013683E-3</v>
      </c>
      <c r="E30">
        <v>-4.5795497408266921E-3</v>
      </c>
      <c r="F30">
        <v>-6.1624710592052719E-3</v>
      </c>
      <c r="G30">
        <v>-3.8789789720429227E-3</v>
      </c>
      <c r="H30">
        <v>-2.8608748535074438E-3</v>
      </c>
      <c r="I30">
        <v>-3.3631589171654016E-3</v>
      </c>
      <c r="J30">
        <v>-9.9695022428379979E-3</v>
      </c>
      <c r="K30">
        <v>-1.5610925407367863E-3</v>
      </c>
      <c r="L30">
        <v>-5.3411531852310132E-3</v>
      </c>
      <c r="M30">
        <v>-1.8838629826982219E-3</v>
      </c>
      <c r="N30">
        <v>-2.794693831871481E-3</v>
      </c>
      <c r="O30">
        <v>-2.381008377915967E-2</v>
      </c>
      <c r="P30">
        <v>7.5772855369921023E-4</v>
      </c>
      <c r="Q30">
        <v>-1.3414549441696521E-3</v>
      </c>
      <c r="R30">
        <v>-2.6958595488312674E-3</v>
      </c>
      <c r="S30">
        <v>-7.1236688786963575E-3</v>
      </c>
      <c r="T30">
        <v>-3.9296924070687534E-5</v>
      </c>
      <c r="U30">
        <v>-3.0276801869986315E-3</v>
      </c>
      <c r="V30">
        <v>-4.261856091097584E-3</v>
      </c>
      <c r="W30">
        <v>-2.1638461282215225E-3</v>
      </c>
      <c r="X30">
        <v>-3.2171845117208073E-3</v>
      </c>
      <c r="Y30">
        <v>-2.8946583567108857E-3</v>
      </c>
      <c r="Z30">
        <v>-1.9049735281402982E-2</v>
      </c>
      <c r="AA30">
        <v>4.6547010479752987E-4</v>
      </c>
      <c r="AB30">
        <v>0.96798719672472788</v>
      </c>
      <c r="AC30">
        <v>-2.9131705163908208E-3</v>
      </c>
      <c r="AD30">
        <v>-1.2767610103851541E-3</v>
      </c>
      <c r="AE30">
        <v>1.1083460385033351E-3</v>
      </c>
      <c r="AF30">
        <v>-1.2285834928245341E-2</v>
      </c>
      <c r="AG30">
        <v>-2.2640423105610525E-3</v>
      </c>
      <c r="AH30">
        <v>-2.7536463804164746E-3</v>
      </c>
      <c r="AI30">
        <v>-9.8752607050123556E-4</v>
      </c>
      <c r="AJ30">
        <v>-1.8075351012108141E-3</v>
      </c>
      <c r="AK30">
        <v>-3.5748193621451337E-3</v>
      </c>
      <c r="AL30">
        <v>7.9779628933681571E-4</v>
      </c>
      <c r="AM30">
        <v>-3.0939438538899649E-3</v>
      </c>
      <c r="AN30">
        <v>-5.0754290904180439E-3</v>
      </c>
      <c r="AO30">
        <v>-9.7497030302550539E-3</v>
      </c>
      <c r="AP30">
        <v>-4.5314302562716011E-5</v>
      </c>
      <c r="AQ30">
        <v>5.5013699766777132E-4</v>
      </c>
    </row>
    <row r="31" spans="1:43" x14ac:dyDescent="0.3">
      <c r="A31" t="s">
        <v>18</v>
      </c>
      <c r="B31">
        <v>2.1459346141838726E-4</v>
      </c>
      <c r="C31">
        <v>1.0452506718832415E-3</v>
      </c>
      <c r="D31">
        <v>3.5883160725316772E-4</v>
      </c>
      <c r="E31">
        <v>-5.962346528499184E-3</v>
      </c>
      <c r="F31">
        <v>-1.7793992826741878E-2</v>
      </c>
      <c r="G31">
        <v>-1.8638079801243162E-3</v>
      </c>
      <c r="H31">
        <v>-1.3213882251783557E-3</v>
      </c>
      <c r="I31">
        <v>-2.0547889952820114E-3</v>
      </c>
      <c r="J31">
        <v>-1.6710620976320273E-3</v>
      </c>
      <c r="K31">
        <v>-1.6787958533002515E-3</v>
      </c>
      <c r="L31">
        <v>-1.8374431059798039E-3</v>
      </c>
      <c r="M31">
        <v>-1.4143473403579127E-3</v>
      </c>
      <c r="N31">
        <v>8.1271388853651233E-4</v>
      </c>
      <c r="O31">
        <v>4.2677395822948694E-4</v>
      </c>
      <c r="P31">
        <v>1.2061128703445227E-3</v>
      </c>
      <c r="Q31">
        <v>1.1936443171785238E-4</v>
      </c>
      <c r="R31">
        <v>-9.9265091608982951E-5</v>
      </c>
      <c r="S31">
        <v>-2.5852649273196237E-3</v>
      </c>
      <c r="T31">
        <v>-8.9214486723111839E-4</v>
      </c>
      <c r="U31">
        <v>-2.1159702932814117E-3</v>
      </c>
      <c r="V31">
        <v>-1.5683131192143435E-3</v>
      </c>
      <c r="W31">
        <v>-1.1865359088985236E-3</v>
      </c>
      <c r="X31">
        <v>-1.7526726009750339E-3</v>
      </c>
      <c r="Y31">
        <v>-1.6820265611233291E-3</v>
      </c>
      <c r="Z31">
        <v>-1.680245119517726E-4</v>
      </c>
      <c r="AA31">
        <v>2.1364552006553268E-4</v>
      </c>
      <c r="AB31">
        <v>-3.1600746514834385E-3</v>
      </c>
      <c r="AC31">
        <v>0.99754175934840628</v>
      </c>
      <c r="AD31">
        <v>-3.4011687423498968E-3</v>
      </c>
      <c r="AE31">
        <v>-4.9868499442070919E-4</v>
      </c>
      <c r="AF31">
        <v>-3.7244577792469899E-3</v>
      </c>
      <c r="AG31">
        <v>-3.0893978758648089E-3</v>
      </c>
      <c r="AH31">
        <v>-4.9537460967737906E-3</v>
      </c>
      <c r="AI31">
        <v>-1.813955688927953E-3</v>
      </c>
      <c r="AJ31">
        <v>-1.9768520987625739E-3</v>
      </c>
      <c r="AK31">
        <v>-5.2929278888780996E-2</v>
      </c>
      <c r="AL31">
        <v>-3.6908039211766135E-4</v>
      </c>
      <c r="AM31">
        <v>-6.4184352607002861E-3</v>
      </c>
      <c r="AN31">
        <v>-2.7988531272183153E-3</v>
      </c>
      <c r="AO31">
        <v>-1.6431062672622627E-3</v>
      </c>
      <c r="AP31">
        <v>-7.6550212158434908E-4</v>
      </c>
      <c r="AQ31">
        <v>-1.299711790302976E-5</v>
      </c>
    </row>
    <row r="32" spans="1:43" x14ac:dyDescent="0.3">
      <c r="A32" t="s">
        <v>19</v>
      </c>
      <c r="B32">
        <v>-4.8570693369286239E-2</v>
      </c>
      <c r="C32">
        <v>2.6080445661399367E-2</v>
      </c>
      <c r="D32">
        <v>1.3509926507037019E-2</v>
      </c>
      <c r="E32">
        <v>-2.9291352063263529E-2</v>
      </c>
      <c r="F32">
        <v>-3.7069098862879818E-2</v>
      </c>
      <c r="G32">
        <v>-0.16344197489137019</v>
      </c>
      <c r="H32">
        <v>-0.11796483231393466</v>
      </c>
      <c r="I32">
        <v>-8.9689434081387173E-2</v>
      </c>
      <c r="J32">
        <v>-8.4784595630717496E-2</v>
      </c>
      <c r="K32">
        <v>-5.397512122022724E-2</v>
      </c>
      <c r="L32">
        <v>-8.4959577923931384E-2</v>
      </c>
      <c r="M32">
        <v>-0.17185834218111037</v>
      </c>
      <c r="N32">
        <v>-4.7476780740984138E-2</v>
      </c>
      <c r="O32">
        <v>9.58356461321201E-3</v>
      </c>
      <c r="P32">
        <v>9.8723947251107731E-3</v>
      </c>
      <c r="Q32">
        <v>3.4549100050389682E-3</v>
      </c>
      <c r="R32">
        <v>5.3886554281559031E-3</v>
      </c>
      <c r="S32">
        <v>-5.6625603290612177E-2</v>
      </c>
      <c r="T32">
        <v>-6.2275003411242216E-2</v>
      </c>
      <c r="U32">
        <v>-7.0383849695395573E-2</v>
      </c>
      <c r="V32">
        <v>-5.6668412756893681E-2</v>
      </c>
      <c r="W32">
        <v>-6.7520991064549549E-2</v>
      </c>
      <c r="X32">
        <v>-5.3134996053726812E-2</v>
      </c>
      <c r="Y32">
        <v>-0.10833060310754025</v>
      </c>
      <c r="Z32">
        <v>1.1706004810413381E-2</v>
      </c>
      <c r="AA32">
        <v>8.2539493463225193E-3</v>
      </c>
      <c r="AB32">
        <v>-2.4319854930879882E-2</v>
      </c>
      <c r="AC32">
        <v>-5.4072560737292705E-2</v>
      </c>
      <c r="AD32">
        <v>0.94212131120958731</v>
      </c>
      <c r="AE32">
        <v>-1.7775082411875646E-2</v>
      </c>
      <c r="AF32">
        <v>-0.12308155443564557</v>
      </c>
      <c r="AG32">
        <v>-2.569885520584746E-2</v>
      </c>
      <c r="AH32">
        <v>-0.16423491983811167</v>
      </c>
      <c r="AI32">
        <v>-1.1080676704344013E-2</v>
      </c>
      <c r="AJ32">
        <v>-1.0219122026190837E-2</v>
      </c>
      <c r="AK32">
        <v>-4.9384465689970231E-3</v>
      </c>
      <c r="AL32">
        <v>-1.9522178231660473E-2</v>
      </c>
      <c r="AM32">
        <v>-1.4097170737428987E-2</v>
      </c>
      <c r="AN32">
        <v>-2.2379981023053351E-2</v>
      </c>
      <c r="AO32">
        <v>-5.9343714969726014E-2</v>
      </c>
      <c r="AP32">
        <v>-3.3034717109235438E-2</v>
      </c>
      <c r="AQ32">
        <v>-5.7210596994684024E-4</v>
      </c>
    </row>
    <row r="33" spans="1:43" x14ac:dyDescent="0.3">
      <c r="A33" t="s">
        <v>20</v>
      </c>
      <c r="B33">
        <v>-5.9351634462856372E-3</v>
      </c>
      <c r="C33">
        <v>5.7317141800714878E-4</v>
      </c>
      <c r="D33">
        <v>-2.2168185500356837E-4</v>
      </c>
      <c r="E33">
        <v>-3.540673813175068E-2</v>
      </c>
      <c r="F33">
        <v>-8.1982516336715611E-4</v>
      </c>
      <c r="G33">
        <v>-9.1221649793827748E-3</v>
      </c>
      <c r="H33">
        <v>-7.2594335728240599E-3</v>
      </c>
      <c r="I33">
        <v>-2.8365772708577919E-2</v>
      </c>
      <c r="J33">
        <v>-2.1534008757255835E-2</v>
      </c>
      <c r="K33">
        <v>-1.1976440083981252E-2</v>
      </c>
      <c r="L33">
        <v>5.9553007348057321E-3</v>
      </c>
      <c r="M33">
        <v>6.9416921585767326E-3</v>
      </c>
      <c r="N33">
        <v>-1.6686358832316599E-2</v>
      </c>
      <c r="O33">
        <v>-6.5730148400427787E-3</v>
      </c>
      <c r="P33">
        <v>-4.1550644447203189E-2</v>
      </c>
      <c r="Q33">
        <v>-5.8874185111727328E-3</v>
      </c>
      <c r="R33">
        <v>-3.446846594801393E-3</v>
      </c>
      <c r="S33">
        <v>-1.0989835946603849E-2</v>
      </c>
      <c r="T33">
        <v>-7.3335636376378752E-3</v>
      </c>
      <c r="U33">
        <v>-8.8782829293439017E-3</v>
      </c>
      <c r="V33">
        <v>-9.5311532226811831E-3</v>
      </c>
      <c r="W33">
        <v>-5.1635419973400723E-3</v>
      </c>
      <c r="X33">
        <v>-1.1227225264288742E-2</v>
      </c>
      <c r="Y33">
        <v>-1.5062468454097427E-2</v>
      </c>
      <c r="Z33">
        <v>-4.3812496740650459E-4</v>
      </c>
      <c r="AA33">
        <v>-5.5875057779681387E-4</v>
      </c>
      <c r="AB33">
        <v>-2.1236995224664856E-3</v>
      </c>
      <c r="AC33">
        <v>-1.2094031460978937E-2</v>
      </c>
      <c r="AD33">
        <v>-3.8473581688830361E-2</v>
      </c>
      <c r="AE33">
        <v>0.88716613149383416</v>
      </c>
      <c r="AF33">
        <v>-2.8775912978215657E-3</v>
      </c>
      <c r="AG33">
        <v>-1.9775580987921534E-2</v>
      </c>
      <c r="AH33">
        <v>-6.7903112190885323E-3</v>
      </c>
      <c r="AI33">
        <v>-1.301483722788967E-2</v>
      </c>
      <c r="AJ33">
        <v>-1.1686121371974636E-2</v>
      </c>
      <c r="AK33">
        <v>-7.4594944428607276E-4</v>
      </c>
      <c r="AL33">
        <v>-1.5587090930246133E-2</v>
      </c>
      <c r="AM33">
        <v>-1.1092479418771799E-2</v>
      </c>
      <c r="AN33">
        <v>-1.0299166737227035E-2</v>
      </c>
      <c r="AO33">
        <v>-8.4053561907841464E-3</v>
      </c>
      <c r="AP33">
        <v>-1.4045988743366995E-2</v>
      </c>
      <c r="AQ33">
        <v>5.365381172376647E-4</v>
      </c>
    </row>
    <row r="34" spans="1:43" x14ac:dyDescent="0.3">
      <c r="A34" t="s">
        <v>21</v>
      </c>
      <c r="B34">
        <v>4.0464162084069876E-3</v>
      </c>
      <c r="C34">
        <v>-0.13163502399557994</v>
      </c>
      <c r="D34">
        <v>-8.3663758561982091E-2</v>
      </c>
      <c r="E34">
        <v>-2.8638705932618559E-2</v>
      </c>
      <c r="F34">
        <v>-9.2302798829177208E-3</v>
      </c>
      <c r="G34">
        <v>-9.4717662697787128E-3</v>
      </c>
      <c r="H34">
        <v>-9.3652847775435571E-3</v>
      </c>
      <c r="I34">
        <v>-1.5462585463114306E-2</v>
      </c>
      <c r="J34">
        <v>-1.3196023665813442E-2</v>
      </c>
      <c r="K34">
        <v>-7.9984010810866483E-3</v>
      </c>
      <c r="L34">
        <v>1.8592110562430961E-2</v>
      </c>
      <c r="M34">
        <v>-9.3532004994574432E-3</v>
      </c>
      <c r="N34">
        <v>5.5786691699100024E-4</v>
      </c>
      <c r="O34">
        <v>-1.566148006439947E-2</v>
      </c>
      <c r="P34">
        <v>-6.8713640003569675E-3</v>
      </c>
      <c r="Q34">
        <v>-7.7973077466988614E-3</v>
      </c>
      <c r="R34">
        <v>-1.6183089235277837E-2</v>
      </c>
      <c r="S34">
        <v>-9.4218477330308154E-3</v>
      </c>
      <c r="T34">
        <v>-4.6316183720690393E-3</v>
      </c>
      <c r="U34">
        <v>-8.3127146770087621E-3</v>
      </c>
      <c r="V34">
        <v>-7.5079841671502577E-3</v>
      </c>
      <c r="W34">
        <v>-6.7089531451647918E-3</v>
      </c>
      <c r="X34">
        <v>-8.350946083417134E-3</v>
      </c>
      <c r="Y34">
        <v>-1.1757647258714608E-2</v>
      </c>
      <c r="Z34">
        <v>-1.7380020115169786E-2</v>
      </c>
      <c r="AA34">
        <v>-1.7260035263783498E-2</v>
      </c>
      <c r="AB34">
        <v>-1.9658961181965473E-2</v>
      </c>
      <c r="AC34">
        <v>-7.5164258550830653E-3</v>
      </c>
      <c r="AD34">
        <v>-4.2520209412921395E-2</v>
      </c>
      <c r="AE34">
        <v>-3.5337394720980787E-3</v>
      </c>
      <c r="AF34">
        <v>0.98864799337310139</v>
      </c>
      <c r="AG34">
        <v>-2.1759244541166758E-2</v>
      </c>
      <c r="AH34">
        <v>-1.484647610051279E-2</v>
      </c>
      <c r="AI34">
        <v>-1.239390499128446E-2</v>
      </c>
      <c r="AJ34">
        <v>-2.3092627164942217E-2</v>
      </c>
      <c r="AK34">
        <v>-5.5461683466736774E-3</v>
      </c>
      <c r="AL34">
        <v>-7.8518531912000963E-3</v>
      </c>
      <c r="AM34">
        <v>-1.6265124416144527E-2</v>
      </c>
      <c r="AN34">
        <v>-5.4772380056044852E-2</v>
      </c>
      <c r="AO34">
        <v>-3.2220267426960346E-2</v>
      </c>
      <c r="AP34">
        <v>-6.7252330516972825E-3</v>
      </c>
      <c r="AQ34">
        <v>1.1533558773606564E-3</v>
      </c>
    </row>
    <row r="35" spans="1:43" x14ac:dyDescent="0.3">
      <c r="A35" t="s">
        <v>22</v>
      </c>
      <c r="B35">
        <v>8.3668615541393585E-4</v>
      </c>
      <c r="C35">
        <v>2.0122736196649484E-3</v>
      </c>
      <c r="D35">
        <v>5.017998160504408E-4</v>
      </c>
      <c r="E35">
        <v>-4.7587826311632497E-3</v>
      </c>
      <c r="F35">
        <v>-6.335450201883276E-3</v>
      </c>
      <c r="G35">
        <v>-2.6317830708046325E-3</v>
      </c>
      <c r="H35">
        <v>-1.4315473065855096E-3</v>
      </c>
      <c r="I35">
        <v>-1.9846682664067337E-3</v>
      </c>
      <c r="J35">
        <v>-2.6175009936923524E-3</v>
      </c>
      <c r="K35">
        <v>-4.0274109669812637E-3</v>
      </c>
      <c r="L35">
        <v>-4.0014931749233424E-3</v>
      </c>
      <c r="M35">
        <v>-4.4751197706310109E-3</v>
      </c>
      <c r="N35">
        <v>1.338058881998913E-3</v>
      </c>
      <c r="O35">
        <v>1.6538012049245178E-3</v>
      </c>
      <c r="P35">
        <v>1.7683720937198086E-3</v>
      </c>
      <c r="Q35">
        <v>6.6658560952750261E-4</v>
      </c>
      <c r="R35">
        <v>9.1324452091371279E-4</v>
      </c>
      <c r="S35">
        <v>-3.0435670329426847E-3</v>
      </c>
      <c r="T35">
        <v>-1.7162718334005303E-3</v>
      </c>
      <c r="U35">
        <v>-2.7265547336968489E-3</v>
      </c>
      <c r="V35">
        <v>-2.2406099707628808E-3</v>
      </c>
      <c r="W35">
        <v>-2.2139612571290242E-3</v>
      </c>
      <c r="X35">
        <v>-2.3095583171761887E-3</v>
      </c>
      <c r="Y35">
        <v>-2.142854616942416E-3</v>
      </c>
      <c r="Z35">
        <v>1.6100203160086953E-3</v>
      </c>
      <c r="AA35">
        <v>4.6664352484714484E-4</v>
      </c>
      <c r="AB35">
        <v>-4.9614469400646169E-3</v>
      </c>
      <c r="AC35">
        <v>-4.3317933765870155E-3</v>
      </c>
      <c r="AD35">
        <v>-1.0189494480221545E-2</v>
      </c>
      <c r="AE35">
        <v>-2.914540591329491E-4</v>
      </c>
      <c r="AF35">
        <v>-3.3886877581525252E-3</v>
      </c>
      <c r="AG35">
        <v>0.91485979031052944</v>
      </c>
      <c r="AH35">
        <v>-1.5038017348328695E-2</v>
      </c>
      <c r="AI35">
        <v>-3.7109788399050415E-2</v>
      </c>
      <c r="AJ35">
        <v>-1.1738823889586726E-2</v>
      </c>
      <c r="AK35">
        <v>-1.3678605900099574E-3</v>
      </c>
      <c r="AL35">
        <v>-1.052243895342677E-2</v>
      </c>
      <c r="AM35">
        <v>-7.0264539030527274E-3</v>
      </c>
      <c r="AN35">
        <v>-1.2117462973253602E-2</v>
      </c>
      <c r="AO35">
        <v>-1.8614889856149851E-3</v>
      </c>
      <c r="AP35">
        <v>-1.1804011706624661E-2</v>
      </c>
      <c r="AQ35">
        <v>-9.099737018368054E-5</v>
      </c>
    </row>
    <row r="36" spans="1:43" x14ac:dyDescent="0.3">
      <c r="A36" t="s">
        <v>23</v>
      </c>
      <c r="B36">
        <v>-1.2905529185486498E-3</v>
      </c>
      <c r="C36">
        <v>-3.0957775983740381E-2</v>
      </c>
      <c r="D36">
        <v>-2.7343266408355951E-3</v>
      </c>
      <c r="E36">
        <v>-4.0387423346904296E-3</v>
      </c>
      <c r="F36">
        <v>-6.3594405700276172E-3</v>
      </c>
      <c r="G36">
        <v>-1.5061444246109641E-3</v>
      </c>
      <c r="H36">
        <v>-1.5317670320568527E-3</v>
      </c>
      <c r="I36">
        <v>-4.1566835339592297E-3</v>
      </c>
      <c r="J36">
        <v>-2.2099206408904273E-3</v>
      </c>
      <c r="K36">
        <v>-2.6689481844538072E-3</v>
      </c>
      <c r="L36">
        <v>1.9755101152441655E-3</v>
      </c>
      <c r="M36">
        <v>-2.862701803796323E-3</v>
      </c>
      <c r="N36">
        <v>-3.5248528204141405E-3</v>
      </c>
      <c r="O36">
        <v>-2.3556035800581999E-2</v>
      </c>
      <c r="P36">
        <v>-2.6296915739672196E-2</v>
      </c>
      <c r="Q36">
        <v>-7.942523195724395E-3</v>
      </c>
      <c r="R36">
        <v>-9.6695717421986967E-3</v>
      </c>
      <c r="S36">
        <v>1.0848922303441321E-3</v>
      </c>
      <c r="T36">
        <v>2.9046383611267186E-4</v>
      </c>
      <c r="U36">
        <v>-1.1538928558329519E-3</v>
      </c>
      <c r="V36">
        <v>7.0960186291899757E-4</v>
      </c>
      <c r="W36">
        <v>-8.3147349298188318E-4</v>
      </c>
      <c r="X36">
        <v>-1.6393537520386068E-3</v>
      </c>
      <c r="Y36">
        <v>-1.194435115061731E-3</v>
      </c>
      <c r="Z36">
        <v>-1.7103712359824826E-2</v>
      </c>
      <c r="AA36">
        <v>-1.5200767622529439E-3</v>
      </c>
      <c r="AB36">
        <v>-5.2151177121657882E-3</v>
      </c>
      <c r="AC36">
        <v>6.5053682144628508E-4</v>
      </c>
      <c r="AD36">
        <v>-2.4398879252741361E-2</v>
      </c>
      <c r="AE36">
        <v>-7.8075991092228115E-3</v>
      </c>
      <c r="AF36">
        <v>-4.8527708649792013E-3</v>
      </c>
      <c r="AG36">
        <v>-1.4011745447494624E-2</v>
      </c>
      <c r="AH36">
        <v>0.92707489341932536</v>
      </c>
      <c r="AI36">
        <v>-1.4363957305280563E-2</v>
      </c>
      <c r="AJ36">
        <v>-1.8310943002551039E-2</v>
      </c>
      <c r="AK36">
        <v>-1.8196087942241735E-3</v>
      </c>
      <c r="AL36">
        <v>-1.6713580758451207E-2</v>
      </c>
      <c r="AM36">
        <v>-5.6139753177875474E-3</v>
      </c>
      <c r="AN36">
        <v>-5.8225241723030936E-3</v>
      </c>
      <c r="AO36">
        <v>-1.0001460642658964E-3</v>
      </c>
      <c r="AP36">
        <v>-1.6548760025162406E-2</v>
      </c>
      <c r="AQ36">
        <v>1.0696835962305433E-3</v>
      </c>
    </row>
    <row r="37" spans="1:43" x14ac:dyDescent="0.3">
      <c r="A37" t="s">
        <v>24</v>
      </c>
      <c r="B37">
        <v>-5.9216035301241725E-4</v>
      </c>
      <c r="C37">
        <v>-1.7713230238497899E-4</v>
      </c>
      <c r="D37">
        <v>1.5607136848181386E-4</v>
      </c>
      <c r="E37">
        <v>-2.2681448785232569E-3</v>
      </c>
      <c r="F37">
        <v>-3.8655822502979735E-3</v>
      </c>
      <c r="G37">
        <v>-1.1577683511788776E-3</v>
      </c>
      <c r="H37">
        <v>-7.9990551359385468E-4</v>
      </c>
      <c r="I37">
        <v>-8.1795148753377586E-4</v>
      </c>
      <c r="J37">
        <v>-1.7015568965169075E-3</v>
      </c>
      <c r="K37">
        <v>-3.4673455977972472E-3</v>
      </c>
      <c r="L37">
        <v>-2.3609865595481511E-3</v>
      </c>
      <c r="M37">
        <v>-2.6103567356707785E-3</v>
      </c>
      <c r="N37">
        <v>-1.7791001127274704E-3</v>
      </c>
      <c r="O37">
        <v>-1.429595212421202E-3</v>
      </c>
      <c r="P37">
        <v>5.1479347357244107E-4</v>
      </c>
      <c r="Q37">
        <v>-1.2344733775919632E-3</v>
      </c>
      <c r="R37">
        <v>-1.9338506716982157E-3</v>
      </c>
      <c r="S37">
        <v>-1.2415315263271547E-3</v>
      </c>
      <c r="T37">
        <v>-1.3048405721389508E-3</v>
      </c>
      <c r="U37">
        <v>-1.2487674178492973E-3</v>
      </c>
      <c r="V37">
        <v>-1.3075270052873718E-3</v>
      </c>
      <c r="W37">
        <v>-1.4734174351905152E-3</v>
      </c>
      <c r="X37">
        <v>-1.3255828778358241E-3</v>
      </c>
      <c r="Y37">
        <v>-7.5217395645612673E-4</v>
      </c>
      <c r="Z37">
        <v>-3.9430882157437275E-3</v>
      </c>
      <c r="AA37">
        <v>9.0757935677191758E-5</v>
      </c>
      <c r="AB37">
        <v>-4.3673453093458466E-3</v>
      </c>
      <c r="AC37">
        <v>-1.6771779393750354E-3</v>
      </c>
      <c r="AD37">
        <v>-4.321022869283233E-3</v>
      </c>
      <c r="AE37">
        <v>-4.6357307132281079E-3</v>
      </c>
      <c r="AF37">
        <v>-7.4435027084772821E-4</v>
      </c>
      <c r="AG37">
        <v>-3.438005053536676E-2</v>
      </c>
      <c r="AH37">
        <v>-2.4157359409393162E-2</v>
      </c>
      <c r="AI37">
        <v>0.94058388480698252</v>
      </c>
      <c r="AJ37">
        <v>-1.8301885782306678E-2</v>
      </c>
      <c r="AK37">
        <v>-7.3494509825839847E-4</v>
      </c>
      <c r="AL37">
        <v>-1.2504298292163167E-2</v>
      </c>
      <c r="AM37">
        <v>-7.132014075945034E-3</v>
      </c>
      <c r="AN37">
        <v>-5.9146848492311055E-3</v>
      </c>
      <c r="AO37">
        <v>-7.7269501767816265E-4</v>
      </c>
      <c r="AP37">
        <v>-9.3432351041100401E-3</v>
      </c>
      <c r="AQ37">
        <v>1.5540381917799622E-4</v>
      </c>
    </row>
    <row r="38" spans="1:43" x14ac:dyDescent="0.3">
      <c r="A38" t="s">
        <v>25</v>
      </c>
      <c r="B38">
        <v>-1.4792226414391518E-2</v>
      </c>
      <c r="C38">
        <v>3.9687435517399205E-3</v>
      </c>
      <c r="D38">
        <v>1.4243439337270076E-3</v>
      </c>
      <c r="E38">
        <v>-4.3122542599335012E-2</v>
      </c>
      <c r="F38">
        <v>-2.9773299768708312E-2</v>
      </c>
      <c r="G38">
        <v>-8.812733183385069E-3</v>
      </c>
      <c r="H38">
        <v>-9.6436325832987887E-3</v>
      </c>
      <c r="I38">
        <v>-1.8553423224579275E-2</v>
      </c>
      <c r="J38">
        <v>-1.4208968936724145E-2</v>
      </c>
      <c r="K38">
        <v>-6.4539668182740911E-3</v>
      </c>
      <c r="L38">
        <v>-1.1773432814800942E-2</v>
      </c>
      <c r="M38">
        <v>-1.6472314921478385E-2</v>
      </c>
      <c r="N38">
        <v>-1.6271246869943069E-2</v>
      </c>
      <c r="O38">
        <v>-4.1946071831063512E-5</v>
      </c>
      <c r="P38">
        <v>2.06004579165011E-3</v>
      </c>
      <c r="Q38">
        <v>-4.5719195432654377E-3</v>
      </c>
      <c r="R38">
        <v>-7.1091477856535861E-3</v>
      </c>
      <c r="S38">
        <v>-1.4886605642946986E-2</v>
      </c>
      <c r="T38">
        <v>-6.9494999975257847E-3</v>
      </c>
      <c r="U38">
        <v>-1.1387916485100192E-2</v>
      </c>
      <c r="V38">
        <v>-1.4298610395712945E-2</v>
      </c>
      <c r="W38">
        <v>-9.4568842745836705E-3</v>
      </c>
      <c r="X38">
        <v>-1.56838743787945E-2</v>
      </c>
      <c r="Y38">
        <v>-8.1654491748941807E-3</v>
      </c>
      <c r="Z38">
        <v>1.2598537925845705E-3</v>
      </c>
      <c r="AA38">
        <v>-3.1337659668479931E-4</v>
      </c>
      <c r="AB38">
        <v>-2.7800506123791834E-2</v>
      </c>
      <c r="AC38">
        <v>-2.1681380411821261E-2</v>
      </c>
      <c r="AD38">
        <v>-2.8627628355725285E-2</v>
      </c>
      <c r="AE38">
        <v>-3.0296218516979827E-2</v>
      </c>
      <c r="AF38">
        <v>-1.7257938446462538E-2</v>
      </c>
      <c r="AG38">
        <v>-1.2830426527896328E-2</v>
      </c>
      <c r="AH38">
        <v>-1.5131180996583216E-2</v>
      </c>
      <c r="AI38">
        <v>-5.6384303810218693E-3</v>
      </c>
      <c r="AJ38">
        <v>0.86427589074194322</v>
      </c>
      <c r="AK38">
        <v>-0.12081669665049335</v>
      </c>
      <c r="AL38">
        <v>-2.984056619650358E-2</v>
      </c>
      <c r="AM38">
        <v>-2.9869511122540382E-2</v>
      </c>
      <c r="AN38">
        <v>-1.2887594317394524E-2</v>
      </c>
      <c r="AO38">
        <v>-2.1580493612189167E-2</v>
      </c>
      <c r="AP38">
        <v>-2.9979127200046668E-2</v>
      </c>
      <c r="AQ38">
        <v>3.3207801208499324E-4</v>
      </c>
    </row>
    <row r="39" spans="1:43" x14ac:dyDescent="0.3">
      <c r="A39" t="s">
        <v>26</v>
      </c>
      <c r="B39">
        <v>1.1054241106380554E-3</v>
      </c>
      <c r="C39">
        <v>4.0135492669547976E-3</v>
      </c>
      <c r="D39">
        <v>2.914765474146389E-3</v>
      </c>
      <c r="E39">
        <v>-2.9017053870414242E-3</v>
      </c>
      <c r="F39">
        <v>-4.9561824830140228E-3</v>
      </c>
      <c r="G39">
        <v>-2.6354013666030317E-3</v>
      </c>
      <c r="H39">
        <v>-2.9642041836710391E-3</v>
      </c>
      <c r="I39">
        <v>-3.3654737774517743E-3</v>
      </c>
      <c r="J39">
        <v>-2.7516980268535219E-3</v>
      </c>
      <c r="K39">
        <v>-2.4317684050162106E-3</v>
      </c>
      <c r="L39">
        <v>-3.398052607310356E-3</v>
      </c>
      <c r="M39">
        <v>-3.6030356062690481E-3</v>
      </c>
      <c r="N39">
        <v>-8.3068107786834361E-4</v>
      </c>
      <c r="O39">
        <v>-2.611349914245299E-3</v>
      </c>
      <c r="P39">
        <v>-2.1507605781954263E-3</v>
      </c>
      <c r="Q39">
        <v>-9.8795971715322705E-4</v>
      </c>
      <c r="R39">
        <v>-1.1999872843060895E-3</v>
      </c>
      <c r="S39">
        <v>-2.3428461577561024E-3</v>
      </c>
      <c r="T39">
        <v>-1.1388499526842381E-3</v>
      </c>
      <c r="U39">
        <v>-2.453020279979718E-3</v>
      </c>
      <c r="V39">
        <v>-1.248325063404364E-3</v>
      </c>
      <c r="W39">
        <v>-1.6657056194740436E-3</v>
      </c>
      <c r="X39">
        <v>-1.7937910923771143E-3</v>
      </c>
      <c r="Y39">
        <v>-3.3033248548510552E-3</v>
      </c>
      <c r="Z39">
        <v>-3.5712947700751608E-3</v>
      </c>
      <c r="AA39">
        <v>6.0240915028890267E-4</v>
      </c>
      <c r="AB39">
        <v>-6.9742911152395051E-3</v>
      </c>
      <c r="AC39">
        <v>-3.1484289074847024E-3</v>
      </c>
      <c r="AD39">
        <v>-3.0917046398408511E-2</v>
      </c>
      <c r="AE39">
        <v>-4.4419569204717131E-3</v>
      </c>
      <c r="AF39">
        <v>-3.8526035281171399E-2</v>
      </c>
      <c r="AG39">
        <v>-7.4943891854913434E-3</v>
      </c>
      <c r="AH39">
        <v>-5.8282345910128748E-3</v>
      </c>
      <c r="AI39">
        <v>-7.6444539455648277E-3</v>
      </c>
      <c r="AJ39">
        <v>-2.1655124807850215E-2</v>
      </c>
      <c r="AK39">
        <v>0.98550665644986568</v>
      </c>
      <c r="AL39">
        <v>-8.1635633472803542E-3</v>
      </c>
      <c r="AM39">
        <v>-6.5041604782773779E-3</v>
      </c>
      <c r="AN39">
        <v>-1.0973922495222369E-2</v>
      </c>
      <c r="AO39">
        <v>-1.3540913388622717E-2</v>
      </c>
      <c r="AP39">
        <v>-1.1314791202989729E-2</v>
      </c>
      <c r="AQ39">
        <v>1.3815417299851423E-4</v>
      </c>
    </row>
    <row r="40" spans="1:43" x14ac:dyDescent="0.3">
      <c r="A40" t="s">
        <v>27</v>
      </c>
      <c r="B40">
        <v>-8.0804077283397977E-3</v>
      </c>
      <c r="C40">
        <v>1.8131181361017497E-3</v>
      </c>
      <c r="D40">
        <v>1.1754096945682491E-3</v>
      </c>
      <c r="E40">
        <v>-1.7364497664214228E-2</v>
      </c>
      <c r="F40">
        <v>2.3788628846949634E-3</v>
      </c>
      <c r="G40">
        <v>-1.3984267914430302E-2</v>
      </c>
      <c r="H40">
        <v>-8.5700970292423261E-3</v>
      </c>
      <c r="I40">
        <v>-2.6494856756709099E-2</v>
      </c>
      <c r="J40">
        <v>-2.3906108497373468E-2</v>
      </c>
      <c r="K40">
        <v>-1.0821335381949924E-2</v>
      </c>
      <c r="L40">
        <v>1.3040741756615086E-2</v>
      </c>
      <c r="M40">
        <v>2.0166680006858121E-2</v>
      </c>
      <c r="N40">
        <v>-2.801393604954561E-2</v>
      </c>
      <c r="O40">
        <v>-1.8733206694892431E-2</v>
      </c>
      <c r="P40">
        <v>2.9828460662482455E-3</v>
      </c>
      <c r="Q40">
        <v>-5.3960150042546388E-3</v>
      </c>
      <c r="R40">
        <v>-5.2830861207552862E-3</v>
      </c>
      <c r="S40">
        <v>-1.9706030880879716E-2</v>
      </c>
      <c r="T40">
        <v>-2.420404057415855E-2</v>
      </c>
      <c r="U40">
        <v>-2.1706536426514371E-2</v>
      </c>
      <c r="V40">
        <v>-1.9538839982117955E-2</v>
      </c>
      <c r="W40">
        <v>-1.0914183694455966E-2</v>
      </c>
      <c r="X40">
        <v>-2.4999352043195214E-2</v>
      </c>
      <c r="Y40">
        <v>-3.2542544677104983E-2</v>
      </c>
      <c r="Z40">
        <v>-1.8728791229376245E-2</v>
      </c>
      <c r="AA40">
        <v>-1.7956009493133409E-3</v>
      </c>
      <c r="AB40">
        <v>3.4287948511090749E-3</v>
      </c>
      <c r="AC40">
        <v>-3.7707599154911481E-2</v>
      </c>
      <c r="AD40">
        <v>-5.7064652672716043E-2</v>
      </c>
      <c r="AE40">
        <v>-4.2397060382545558E-2</v>
      </c>
      <c r="AF40">
        <v>-2.0687115238144569E-2</v>
      </c>
      <c r="AG40">
        <v>-6.8370532540031587E-2</v>
      </c>
      <c r="AH40">
        <v>-4.9349945158761781E-2</v>
      </c>
      <c r="AI40">
        <v>-7.2107349982969679E-2</v>
      </c>
      <c r="AJ40">
        <v>-5.7595162684617715E-2</v>
      </c>
      <c r="AK40">
        <v>-1.2289581045039751E-2</v>
      </c>
      <c r="AL40">
        <v>0.89882224339322125</v>
      </c>
      <c r="AM40">
        <v>-3.1116491838599866E-2</v>
      </c>
      <c r="AN40">
        <v>-2.8728601597078143E-2</v>
      </c>
      <c r="AO40">
        <v>-3.4300375687059334E-2</v>
      </c>
      <c r="AP40">
        <v>-5.1887534137402699E-2</v>
      </c>
      <c r="AQ40">
        <v>8.1382582657313026E-4</v>
      </c>
    </row>
    <row r="41" spans="1:43" x14ac:dyDescent="0.3">
      <c r="A41" t="s">
        <v>28</v>
      </c>
      <c r="B41">
        <v>-1.3763397740637641E-3</v>
      </c>
      <c r="C41">
        <v>2.9967185808491562E-4</v>
      </c>
      <c r="D41">
        <v>7.5403156210013074E-5</v>
      </c>
      <c r="E41">
        <v>-8.7542653650410257E-5</v>
      </c>
      <c r="F41">
        <v>-8.8471049984318402E-4</v>
      </c>
      <c r="G41">
        <v>-4.9031884014611588E-4</v>
      </c>
      <c r="H41">
        <v>-3.1171206822315186E-4</v>
      </c>
      <c r="I41">
        <v>7.9967732971986683E-5</v>
      </c>
      <c r="J41">
        <v>-4.9781525618539709E-4</v>
      </c>
      <c r="K41">
        <v>-3.9168206495208892E-4</v>
      </c>
      <c r="L41">
        <v>-5.4503377043363605E-4</v>
      </c>
      <c r="M41">
        <v>-2.799261097742096E-3</v>
      </c>
      <c r="N41">
        <v>-1.917940970559759E-3</v>
      </c>
      <c r="O41">
        <v>3.815553761019431E-4</v>
      </c>
      <c r="P41">
        <v>4.2153195386142068E-4</v>
      </c>
      <c r="Q41">
        <v>1.5643903267040465E-4</v>
      </c>
      <c r="R41">
        <v>2.0144326962912018E-4</v>
      </c>
      <c r="S41">
        <v>-2.2605366150372608E-4</v>
      </c>
      <c r="T41">
        <v>-9.8541654267504761E-5</v>
      </c>
      <c r="U41">
        <v>-2.8713230190371465E-4</v>
      </c>
      <c r="V41">
        <v>-1.5468073379542005E-4</v>
      </c>
      <c r="W41">
        <v>3.8162864372831637E-5</v>
      </c>
      <c r="X41">
        <v>-5.2268380412826058E-5</v>
      </c>
      <c r="Y41">
        <v>-1.4669920762074007E-3</v>
      </c>
      <c r="Z41">
        <v>2.8259789389592629E-4</v>
      </c>
      <c r="AA41">
        <v>8.7232383274040117E-5</v>
      </c>
      <c r="AB41">
        <v>-1.0759641098765415E-3</v>
      </c>
      <c r="AC41">
        <v>2.3203185824885014E-7</v>
      </c>
      <c r="AD41">
        <v>-3.6695120550721218E-4</v>
      </c>
      <c r="AE41">
        <v>-4.7606217675351219E-3</v>
      </c>
      <c r="AF41">
        <v>-4.8638330377551408E-4</v>
      </c>
      <c r="AG41">
        <v>-2.787929524918781E-4</v>
      </c>
      <c r="AH41">
        <v>-5.7110740358469144E-4</v>
      </c>
      <c r="AI41">
        <v>2.5826078370983771E-5</v>
      </c>
      <c r="AJ41">
        <v>-1.1647884487761809E-3</v>
      </c>
      <c r="AK41">
        <v>-1.0136379304593965E-4</v>
      </c>
      <c r="AL41">
        <v>-4.0550035889651351E-3</v>
      </c>
      <c r="AM41">
        <v>0.99086346272345982</v>
      </c>
      <c r="AN41">
        <v>-6.3615676028130807E-5</v>
      </c>
      <c r="AO41">
        <v>3.431178742296104E-5</v>
      </c>
      <c r="AP41">
        <v>-7.784404590616887E-3</v>
      </c>
      <c r="AQ41">
        <v>-1.9847638553526853E-5</v>
      </c>
    </row>
    <row r="42" spans="1:43" x14ac:dyDescent="0.3">
      <c r="A42" t="s">
        <v>29</v>
      </c>
      <c r="B42">
        <v>-1.8182912686793399E-4</v>
      </c>
      <c r="C42">
        <v>4.895831723441687E-4</v>
      </c>
      <c r="D42">
        <v>1.3293949664450655E-4</v>
      </c>
      <c r="E42">
        <v>-1.2431879543127013E-3</v>
      </c>
      <c r="F42">
        <v>-8.4603652841004488E-4</v>
      </c>
      <c r="G42">
        <v>-4.8995873236704903E-4</v>
      </c>
      <c r="H42">
        <v>-5.0708835650720564E-4</v>
      </c>
      <c r="I42">
        <v>-8.0979720224312937E-4</v>
      </c>
      <c r="J42">
        <v>-6.8449180995904533E-4</v>
      </c>
      <c r="K42">
        <v>-5.7606653915905179E-4</v>
      </c>
      <c r="L42">
        <v>-9.7396864888162299E-4</v>
      </c>
      <c r="M42">
        <v>-9.2669667337742583E-4</v>
      </c>
      <c r="N42">
        <v>-6.39210760710513E-4</v>
      </c>
      <c r="O42">
        <v>2.9646732021576397E-4</v>
      </c>
      <c r="P42">
        <v>4.8275624875838627E-4</v>
      </c>
      <c r="Q42">
        <v>4.6413278199859706E-5</v>
      </c>
      <c r="R42">
        <v>1.24965927751501E-4</v>
      </c>
      <c r="S42">
        <v>-1.1686681405261589E-3</v>
      </c>
      <c r="T42">
        <v>-3.151735703348814E-4</v>
      </c>
      <c r="U42">
        <v>-7.4993101336878992E-4</v>
      </c>
      <c r="V42">
        <v>-7.5120777475639927E-4</v>
      </c>
      <c r="W42">
        <v>-4.3268353589728976E-4</v>
      </c>
      <c r="X42">
        <v>-5.5136795995860955E-4</v>
      </c>
      <c r="Y42">
        <v>-8.9165714283928317E-4</v>
      </c>
      <c r="Z42">
        <v>3.0491546127293099E-4</v>
      </c>
      <c r="AA42">
        <v>1.1653239705661411E-4</v>
      </c>
      <c r="AB42">
        <v>-1.2566049568730712E-3</v>
      </c>
      <c r="AC42">
        <v>-5.5551574550186307E-4</v>
      </c>
      <c r="AD42">
        <v>-3.4540509109646056E-3</v>
      </c>
      <c r="AE42">
        <v>-1.8703705089722167E-3</v>
      </c>
      <c r="AF42">
        <v>-1.0122281163029664E-3</v>
      </c>
      <c r="AG42">
        <v>-1.0308404781830432E-3</v>
      </c>
      <c r="AH42">
        <v>-1.1667573025587732E-3</v>
      </c>
      <c r="AI42">
        <v>-4.6655001865321519E-4</v>
      </c>
      <c r="AJ42">
        <v>-2.0508332207339578E-3</v>
      </c>
      <c r="AK42">
        <v>-4.4856405671428115E-4</v>
      </c>
      <c r="AL42">
        <v>-4.7986912790094283E-3</v>
      </c>
      <c r="AM42">
        <v>-5.477340736757115E-4</v>
      </c>
      <c r="AN42">
        <v>0.9974521466781322</v>
      </c>
      <c r="AO42">
        <v>-1.2576115265346597E-3</v>
      </c>
      <c r="AP42">
        <v>-4.6147762765719885E-3</v>
      </c>
      <c r="AQ42">
        <v>-1.155406839763872E-5</v>
      </c>
    </row>
    <row r="43" spans="1:43" x14ac:dyDescent="0.3">
      <c r="A43" t="s">
        <v>30</v>
      </c>
      <c r="B43">
        <v>-7.7382786913265207E-3</v>
      </c>
      <c r="C43" s="110">
        <v>1.346099238708303E-3</v>
      </c>
      <c r="D43" s="110">
        <v>2.8465784964152842E-4</v>
      </c>
      <c r="E43">
        <v>-2.0713408455400395E-3</v>
      </c>
      <c r="F43">
        <v>-9.320594575206731E-4</v>
      </c>
      <c r="G43">
        <v>1.8193262260297596E-3</v>
      </c>
      <c r="H43">
        <v>1.5196503419841551E-5</v>
      </c>
      <c r="I43">
        <v>-1.6891181248614715E-4</v>
      </c>
      <c r="J43">
        <v>1.5091748076401676E-4</v>
      </c>
      <c r="K43">
        <v>-2.5515520375300808E-4</v>
      </c>
      <c r="L43">
        <v>-1.7112375626819247E-3</v>
      </c>
      <c r="M43">
        <v>-2.5003359467851557E-3</v>
      </c>
      <c r="N43">
        <v>-1.0251085957949019E-2</v>
      </c>
      <c r="O43">
        <v>1.8459551244287276E-3</v>
      </c>
      <c r="P43">
        <v>1.8875249496854178E-3</v>
      </c>
      <c r="Q43">
        <v>7.2011817753800476E-4</v>
      </c>
      <c r="R43">
        <v>8.0312848507269996E-4</v>
      </c>
      <c r="S43">
        <v>-1.1056108191648444E-3</v>
      </c>
      <c r="T43">
        <v>5.3237214848102005E-4</v>
      </c>
      <c r="U43">
        <v>2.8180473519785239E-5</v>
      </c>
      <c r="V43">
        <v>-4.9915484076622739E-4</v>
      </c>
      <c r="W43">
        <v>-4.7876890398410608E-5</v>
      </c>
      <c r="X43">
        <v>2.0358416906755868E-4</v>
      </c>
      <c r="Y43">
        <v>5.5680812951918433E-4</v>
      </c>
      <c r="Z43">
        <v>1.3320066201747186E-3</v>
      </c>
      <c r="AA43">
        <v>3.5264734532431552E-4</v>
      </c>
      <c r="AB43">
        <v>-2.8680950987177347E-3</v>
      </c>
      <c r="AC43">
        <v>-3.0514138851206571E-4</v>
      </c>
      <c r="AD43">
        <v>-1.5930041571375437E-3</v>
      </c>
      <c r="AE43">
        <v>-1.883564116462795E-2</v>
      </c>
      <c r="AF43">
        <v>-2.1467102315389473E-3</v>
      </c>
      <c r="AG43">
        <v>1.3523519550112345E-3</v>
      </c>
      <c r="AH43">
        <v>4.8822979749410192E-4</v>
      </c>
      <c r="AI43">
        <v>1.357697644541395E-3</v>
      </c>
      <c r="AJ43">
        <v>-7.3515243791565739E-4</v>
      </c>
      <c r="AK43">
        <v>-2.4345183845827416E-4</v>
      </c>
      <c r="AL43">
        <v>-2.6249572864180067E-2</v>
      </c>
      <c r="AM43">
        <v>5.1363768822001164E-4</v>
      </c>
      <c r="AN43">
        <v>-1.396312679123731E-3</v>
      </c>
      <c r="AO43">
        <v>0.99701476193116234</v>
      </c>
      <c r="AP43">
        <v>-5.0957909416443493E-2</v>
      </c>
      <c r="AQ43">
        <v>-9.1831852185903098E-5</v>
      </c>
    </row>
    <row r="44" spans="1:43" x14ac:dyDescent="0.3">
      <c r="A44" t="s">
        <v>31</v>
      </c>
      <c r="B44">
        <v>-1.3128651250672333E-3</v>
      </c>
      <c r="C44">
        <v>-9.3220649817949541E-3</v>
      </c>
      <c r="D44">
        <v>5.3146570731222952E-5</v>
      </c>
      <c r="E44">
        <v>-4.7443189006706995E-3</v>
      </c>
      <c r="F44">
        <v>3.8477390667291224E-4</v>
      </c>
      <c r="G44">
        <v>-1.2761257489642909E-3</v>
      </c>
      <c r="H44">
        <v>-1.0153725310193761E-3</v>
      </c>
      <c r="I44">
        <v>-3.4635599594282146E-3</v>
      </c>
      <c r="J44">
        <v>-2.4619835141017716E-3</v>
      </c>
      <c r="K44">
        <v>-5.9363446681655124E-4</v>
      </c>
      <c r="L44">
        <v>2.6393410207267258E-3</v>
      </c>
      <c r="M44">
        <v>2.0918022640995975E-3</v>
      </c>
      <c r="N44">
        <v>-1.9191891659598721E-3</v>
      </c>
      <c r="O44">
        <v>-8.6064950899190275E-3</v>
      </c>
      <c r="P44">
        <v>-4.5859157677295781E-3</v>
      </c>
      <c r="Q44">
        <v>-5.0039163300169354E-3</v>
      </c>
      <c r="R44">
        <v>-9.2507831311809726E-3</v>
      </c>
      <c r="S44">
        <v>7.3368235266656277E-4</v>
      </c>
      <c r="T44">
        <v>-7.2784388061925172E-4</v>
      </c>
      <c r="U44">
        <v>-7.8408948072054808E-4</v>
      </c>
      <c r="V44">
        <v>-1.9107483908536069E-4</v>
      </c>
      <c r="W44">
        <v>-7.5193675592913735E-4</v>
      </c>
      <c r="X44">
        <v>-3.2433017647942163E-3</v>
      </c>
      <c r="Y44">
        <v>-2.4986999228159665E-3</v>
      </c>
      <c r="Z44">
        <v>-5.9164653168375771E-3</v>
      </c>
      <c r="AA44">
        <v>-3.1211540246466095E-3</v>
      </c>
      <c r="AB44">
        <v>-1.2895092942280055E-2</v>
      </c>
      <c r="AC44">
        <v>-2.343811570889085E-3</v>
      </c>
      <c r="AD44">
        <v>-4.8670528703483266E-3</v>
      </c>
      <c r="AE44">
        <v>-4.2905471035286991E-3</v>
      </c>
      <c r="AF44">
        <v>-5.3312573371903866E-3</v>
      </c>
      <c r="AG44">
        <v>-2.3085170504349189E-2</v>
      </c>
      <c r="AH44">
        <v>-5.8415708925435338E-3</v>
      </c>
      <c r="AI44">
        <v>-8.3747537621945613E-3</v>
      </c>
      <c r="AJ44">
        <v>-4.7476859370293506E-3</v>
      </c>
      <c r="AK44">
        <v>-3.302447181206492E-4</v>
      </c>
      <c r="AL44">
        <v>-6.6547376027681071E-3</v>
      </c>
      <c r="AM44">
        <v>-4.0235064062403734E-3</v>
      </c>
      <c r="AN44">
        <v>-5.5929144337939938E-3</v>
      </c>
      <c r="AO44">
        <v>-1.2327728297744674E-2</v>
      </c>
      <c r="AP44">
        <v>0.95099147886212154</v>
      </c>
      <c r="AQ44">
        <v>5.6542700834385107E-4</v>
      </c>
    </row>
    <row r="45" spans="1:43" x14ac:dyDescent="0.3">
      <c r="A45" t="s">
        <v>32</v>
      </c>
      <c r="B45">
        <v>-2.8673235167601253E-7</v>
      </c>
      <c r="C45">
        <v>-7.3707498671707041E-5</v>
      </c>
      <c r="D45">
        <v>-4.0052620456086184E-6</v>
      </c>
      <c r="E45">
        <v>-3.1892152683805623E-7</v>
      </c>
      <c r="F45">
        <v>-2.6319154419853675E-7</v>
      </c>
      <c r="G45">
        <v>-1.2002278687154214E-7</v>
      </c>
      <c r="H45">
        <v>-5.0509416051236836E-7</v>
      </c>
      <c r="I45">
        <v>-5.6389324519698214E-7</v>
      </c>
      <c r="J45">
        <v>-4.0061064243127766E-7</v>
      </c>
      <c r="K45">
        <v>-3.5486501030032533E-7</v>
      </c>
      <c r="L45">
        <v>1.0149068447274062E-5</v>
      </c>
      <c r="M45">
        <v>6.6296748117892336E-7</v>
      </c>
      <c r="N45">
        <v>-1.9373052205064994E-6</v>
      </c>
      <c r="O45">
        <v>-3.740287960244793E-7</v>
      </c>
      <c r="P45">
        <v>-3.6885527863644648E-7</v>
      </c>
      <c r="Q45">
        <v>-6.9001124378001568E-7</v>
      </c>
      <c r="R45">
        <v>-1.5224561985640478E-7</v>
      </c>
      <c r="S45">
        <v>1.5294621098900368E-7</v>
      </c>
      <c r="T45">
        <v>-2.5632541922747051E-7</v>
      </c>
      <c r="U45">
        <v>-2.7254877697551064E-7</v>
      </c>
      <c r="V45">
        <v>1.1811330200364135E-7</v>
      </c>
      <c r="W45">
        <v>-7.8467444403405258E-8</v>
      </c>
      <c r="X45">
        <v>-1.9366467527187623E-7</v>
      </c>
      <c r="Y45">
        <v>-1.6897865852097214E-7</v>
      </c>
      <c r="Z45">
        <v>-8.4286166705043708E-7</v>
      </c>
      <c r="AA45">
        <v>-6.967799661766825E-7</v>
      </c>
      <c r="AB45">
        <v>-1.8043280783514685E-7</v>
      </c>
      <c r="AC45">
        <v>3.9943556162661204E-8</v>
      </c>
      <c r="AD45">
        <v>-6.7912204790011435E-8</v>
      </c>
      <c r="AE45">
        <v>-5.6052034066166854E-8</v>
      </c>
      <c r="AF45">
        <v>-8.1029731697215684E-8</v>
      </c>
      <c r="AG45">
        <v>-1.0784260732688333E-7</v>
      </c>
      <c r="AH45">
        <v>-5.0313751051197232E-8</v>
      </c>
      <c r="AI45">
        <v>-3.6036949072857169E-8</v>
      </c>
      <c r="AJ45">
        <v>-2.9704533190384992E-8</v>
      </c>
      <c r="AK45">
        <v>-2.0646802145532095E-8</v>
      </c>
      <c r="AL45">
        <v>7.6308790413627461E-8</v>
      </c>
      <c r="AM45">
        <v>-2.4673802343453741E-8</v>
      </c>
      <c r="AN45">
        <v>-4.3475092873654366E-8</v>
      </c>
      <c r="AO45">
        <v>-2.6019731861657977E-7</v>
      </c>
      <c r="AP45">
        <v>1.3467907123595832E-7</v>
      </c>
      <c r="AQ45">
        <v>1.0000001021042191</v>
      </c>
    </row>
    <row r="47" spans="1:43" x14ac:dyDescent="0.3">
      <c r="A47" s="1" t="s">
        <v>118</v>
      </c>
    </row>
    <row r="49" spans="1:43" x14ac:dyDescent="0.3">
      <c r="B49" t="s">
        <v>2</v>
      </c>
      <c r="C49" t="s">
        <v>78</v>
      </c>
      <c r="D49" t="s">
        <v>77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65</v>
      </c>
      <c r="M49" t="s">
        <v>66</v>
      </c>
      <c r="N49" t="s">
        <v>10</v>
      </c>
      <c r="O49" t="s">
        <v>79</v>
      </c>
      <c r="P49" t="s">
        <v>80</v>
      </c>
      <c r="Q49" t="s">
        <v>81</v>
      </c>
      <c r="R49" t="s">
        <v>82</v>
      </c>
      <c r="S49" t="s">
        <v>11</v>
      </c>
      <c r="T49" t="s">
        <v>12</v>
      </c>
      <c r="U49" t="s">
        <v>13</v>
      </c>
      <c r="V49" t="s">
        <v>14</v>
      </c>
      <c r="W49" t="s">
        <v>15</v>
      </c>
      <c r="X49" t="s">
        <v>16</v>
      </c>
      <c r="Y49" t="s">
        <v>17</v>
      </c>
      <c r="Z49" t="s">
        <v>83</v>
      </c>
      <c r="AA49" t="s">
        <v>84</v>
      </c>
      <c r="AB49" t="s">
        <v>85</v>
      </c>
      <c r="AC49" t="s">
        <v>18</v>
      </c>
      <c r="AD49" t="s">
        <v>19</v>
      </c>
      <c r="AE49" t="s">
        <v>20</v>
      </c>
      <c r="AF49" t="s">
        <v>21</v>
      </c>
      <c r="AG49" t="s">
        <v>22</v>
      </c>
      <c r="AH49" t="s">
        <v>23</v>
      </c>
      <c r="AI49" t="s">
        <v>24</v>
      </c>
      <c r="AJ49" t="s">
        <v>25</v>
      </c>
      <c r="AK49" t="s">
        <v>26</v>
      </c>
      <c r="AL49" t="s">
        <v>27</v>
      </c>
      <c r="AM49" t="s">
        <v>28</v>
      </c>
      <c r="AN49" t="s">
        <v>29</v>
      </c>
      <c r="AO49" t="s">
        <v>30</v>
      </c>
      <c r="AP49" t="s">
        <v>31</v>
      </c>
      <c r="AQ49" t="s">
        <v>32</v>
      </c>
    </row>
    <row r="50" spans="1:43" x14ac:dyDescent="0.3">
      <c r="A50" t="s">
        <v>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">
      <c r="A51" t="s">
        <v>78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">
      <c r="A52" t="s">
        <v>77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">
      <c r="A53" t="s">
        <v>3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">
      <c r="A54" t="s">
        <v>4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">
      <c r="A55" t="s">
        <v>5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">
      <c r="A56" t="s">
        <v>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">
      <c r="A57" t="s">
        <v>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">
      <c r="A58" t="s">
        <v>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">
      <c r="A59" t="s">
        <v>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">
      <c r="A60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">
      <c r="A61" t="s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">
      <c r="A62" t="s">
        <v>10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">
      <c r="A63" t="s">
        <v>79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">
      <c r="A64" t="s">
        <v>80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3">
      <c r="A65" t="s">
        <v>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3">
      <c r="A66" t="s">
        <v>82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3">
      <c r="A67" t="s">
        <v>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3">
      <c r="A68" t="s">
        <v>12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3">
      <c r="A69" t="s">
        <v>13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3">
      <c r="A70" t="s">
        <v>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3">
      <c r="A71" t="s">
        <v>15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3">
      <c r="A72" t="s">
        <v>16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3">
      <c r="A73" t="s">
        <v>17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3">
      <c r="A74" t="s">
        <v>83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3">
      <c r="A75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3">
      <c r="A76" t="s">
        <v>85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3">
      <c r="A77" t="s">
        <v>18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">
      <c r="A78" t="s">
        <v>19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">
      <c r="A79" t="s">
        <v>20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3">
      <c r="A80" t="s">
        <v>21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3">
      <c r="A81" t="s">
        <v>22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3">
      <c r="A82" t="s">
        <v>23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3">
      <c r="A83" t="s">
        <v>24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3">
      <c r="A84" t="s">
        <v>25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3">
      <c r="A85" t="s">
        <v>26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3">
      <c r="A86" t="s">
        <v>27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3">
      <c r="A87" t="s">
        <v>28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</row>
    <row r="88" spans="1:43" x14ac:dyDescent="0.3">
      <c r="A88" t="s">
        <v>29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</row>
    <row r="89" spans="1:43" x14ac:dyDescent="0.3">
      <c r="A89" t="s">
        <v>30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</row>
    <row r="90" spans="1:43" x14ac:dyDescent="0.3">
      <c r="A90" t="s">
        <v>31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</row>
    <row r="91" spans="1:43" x14ac:dyDescent="0.3">
      <c r="A91" t="s">
        <v>32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</row>
    <row r="93" spans="1:43" x14ac:dyDescent="0.3">
      <c r="A93" s="1" t="s">
        <v>117</v>
      </c>
    </row>
    <row r="95" spans="1:43" x14ac:dyDescent="0.3">
      <c r="B95" t="s">
        <v>2</v>
      </c>
      <c r="C95" t="s">
        <v>78</v>
      </c>
      <c r="D95" t="s">
        <v>77</v>
      </c>
      <c r="E95" t="s">
        <v>3</v>
      </c>
      <c r="F95" t="s">
        <v>4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65</v>
      </c>
      <c r="M95" t="s">
        <v>66</v>
      </c>
      <c r="N95" t="s">
        <v>10</v>
      </c>
      <c r="O95" t="s">
        <v>79</v>
      </c>
      <c r="P95" t="s">
        <v>80</v>
      </c>
      <c r="Q95" t="s">
        <v>81</v>
      </c>
      <c r="R95" t="s">
        <v>82</v>
      </c>
      <c r="S95" t="s">
        <v>11</v>
      </c>
      <c r="T95" t="s">
        <v>12</v>
      </c>
      <c r="U95" t="s">
        <v>13</v>
      </c>
      <c r="V95" t="s">
        <v>14</v>
      </c>
      <c r="W95" t="s">
        <v>15</v>
      </c>
      <c r="X95" t="s">
        <v>16</v>
      </c>
      <c r="Y95" t="s">
        <v>17</v>
      </c>
      <c r="Z95" t="s">
        <v>83</v>
      </c>
      <c r="AA95" t="s">
        <v>84</v>
      </c>
      <c r="AB95" t="s">
        <v>85</v>
      </c>
      <c r="AC95" t="s">
        <v>18</v>
      </c>
      <c r="AD95" t="s">
        <v>19</v>
      </c>
      <c r="AE95" t="s">
        <v>20</v>
      </c>
      <c r="AF95" t="s">
        <v>21</v>
      </c>
      <c r="AG95" t="s">
        <v>22</v>
      </c>
      <c r="AH95" t="s">
        <v>23</v>
      </c>
      <c r="AI95" t="s">
        <v>24</v>
      </c>
      <c r="AJ95" t="s">
        <v>25</v>
      </c>
      <c r="AK95" t="s">
        <v>26</v>
      </c>
      <c r="AL95" t="s">
        <v>27</v>
      </c>
      <c r="AM95" t="s">
        <v>28</v>
      </c>
      <c r="AN95" t="s">
        <v>29</v>
      </c>
      <c r="AO95" t="s">
        <v>30</v>
      </c>
      <c r="AP95" t="s">
        <v>31</v>
      </c>
      <c r="AQ95" t="s">
        <v>32</v>
      </c>
    </row>
    <row r="96" spans="1:43" ht="17.25" thickBot="1" x14ac:dyDescent="0.35">
      <c r="A96" t="s">
        <v>2</v>
      </c>
      <c r="B96">
        <f t="shared" ref="B96:AQ96" si="0">B50-B4</f>
        <v>7.7325465343577093E-2</v>
      </c>
      <c r="C96">
        <f t="shared" si="0"/>
        <v>-7.284488924037001E-3</v>
      </c>
      <c r="D96">
        <f t="shared" si="0"/>
        <v>-4.1218841496081394E-3</v>
      </c>
      <c r="E96">
        <f t="shared" si="0"/>
        <v>-2.3296272408205193E-3</v>
      </c>
      <c r="F96">
        <f t="shared" si="0"/>
        <v>-2.7641108012626727E-3</v>
      </c>
      <c r="G96">
        <f t="shared" si="0"/>
        <v>0.260965783669943</v>
      </c>
      <c r="H96">
        <f t="shared" si="0"/>
        <v>1.7943524713106025E-2</v>
      </c>
      <c r="I96">
        <f t="shared" si="0"/>
        <v>0.10623339212164282</v>
      </c>
      <c r="J96">
        <f t="shared" si="0"/>
        <v>1.7371860266689541E-2</v>
      </c>
      <c r="K96">
        <f t="shared" si="0"/>
        <v>3.860628881739909E-4</v>
      </c>
      <c r="L96">
        <f t="shared" si="0"/>
        <v>-1.596587699244021E-3</v>
      </c>
      <c r="M96">
        <f t="shared" si="0"/>
        <v>-5.7204144356751054E-3</v>
      </c>
      <c r="N96">
        <f t="shared" si="0"/>
        <v>1.0163398989712833E-2</v>
      </c>
      <c r="O96">
        <f t="shared" si="0"/>
        <v>-2.0780753361007175E-3</v>
      </c>
      <c r="P96">
        <f t="shared" si="0"/>
        <v>-1.0508184098284882E-3</v>
      </c>
      <c r="Q96">
        <f t="shared" si="0"/>
        <v>-5.5061296376522249E-4</v>
      </c>
      <c r="R96">
        <f t="shared" si="0"/>
        <v>-1.3501347228889024E-3</v>
      </c>
      <c r="S96">
        <f t="shared" si="0"/>
        <v>-1.0561955314427969E-3</v>
      </c>
      <c r="T96">
        <f t="shared" si="0"/>
        <v>-7.5727735146974967E-4</v>
      </c>
      <c r="U96">
        <f t="shared" si="0"/>
        <v>-9.8028360460983006E-4</v>
      </c>
      <c r="V96">
        <f t="shared" si="0"/>
        <v>-7.5638718690171239E-4</v>
      </c>
      <c r="W96">
        <f t="shared" si="0"/>
        <v>-1.1702356396007089E-3</v>
      </c>
      <c r="X96">
        <f t="shared" si="0"/>
        <v>3.5642195710344593E-5</v>
      </c>
      <c r="Y96">
        <f t="shared" si="0"/>
        <v>6.6839445295634875E-3</v>
      </c>
      <c r="Z96">
        <f t="shared" si="0"/>
        <v>-8.5018738753126627E-4</v>
      </c>
      <c r="AA96">
        <f t="shared" si="0"/>
        <v>-7.2766730297714054E-4</v>
      </c>
      <c r="AB96">
        <f t="shared" si="0"/>
        <v>-4.0226002690813842E-3</v>
      </c>
      <c r="AC96">
        <f t="shared" si="0"/>
        <v>2.2362361349855474E-3</v>
      </c>
      <c r="AD96">
        <f t="shared" si="0"/>
        <v>6.6614788301477467E-3</v>
      </c>
      <c r="AE96">
        <f t="shared" si="0"/>
        <v>1.1536566149748934E-3</v>
      </c>
      <c r="AF96">
        <f t="shared" si="0"/>
        <v>4.0575967939046206E-2</v>
      </c>
      <c r="AG96">
        <f t="shared" si="0"/>
        <v>2.5167973211814381E-3</v>
      </c>
      <c r="AH96">
        <f t="shared" si="0"/>
        <v>-2.633343254089354E-3</v>
      </c>
      <c r="AI96">
        <f t="shared" si="0"/>
        <v>1.0606550515045864E-3</v>
      </c>
      <c r="AJ96">
        <f t="shared" si="0"/>
        <v>-1.4213118161321191E-3</v>
      </c>
      <c r="AK96">
        <f t="shared" si="0"/>
        <v>-1.1225209649469187E-4</v>
      </c>
      <c r="AL96">
        <f t="shared" si="0"/>
        <v>1.6309823200592725E-3</v>
      </c>
      <c r="AM96">
        <f t="shared" si="0"/>
        <v>4.3014996684555638E-3</v>
      </c>
      <c r="AN96">
        <f t="shared" si="0"/>
        <v>-2.294901644260243E-3</v>
      </c>
      <c r="AO96">
        <f t="shared" si="0"/>
        <v>5.4300741153450729E-3</v>
      </c>
      <c r="AP96">
        <f t="shared" si="0"/>
        <v>3.1130810350517187E-3</v>
      </c>
      <c r="AQ96">
        <f t="shared" si="0"/>
        <v>8.2050690351025276E-5</v>
      </c>
    </row>
    <row r="97" spans="1:43" x14ac:dyDescent="0.3">
      <c r="A97" t="s">
        <v>78</v>
      </c>
      <c r="B97">
        <f t="shared" ref="B97:AQ97" si="1">B51-B5</f>
        <v>-3.6790664779906865E-3</v>
      </c>
      <c r="C97" s="113">
        <f t="shared" si="1"/>
        <v>-2.2065007492975131E-3</v>
      </c>
      <c r="D97" s="114">
        <f t="shared" si="1"/>
        <v>-3.0034581075181572E-3</v>
      </c>
      <c r="E97">
        <f t="shared" si="1"/>
        <v>-3.8952272447255521E-3</v>
      </c>
      <c r="F97">
        <f t="shared" si="1"/>
        <v>-3.0659257756782336E-3</v>
      </c>
      <c r="G97">
        <f t="shared" si="1"/>
        <v>-1.4973771410878823E-3</v>
      </c>
      <c r="H97">
        <f t="shared" si="1"/>
        <v>-6.6075130748293933E-3</v>
      </c>
      <c r="I97">
        <f t="shared" si="1"/>
        <v>-7.3581779749735659E-3</v>
      </c>
      <c r="J97">
        <f t="shared" si="1"/>
        <v>-5.1449274782587144E-3</v>
      </c>
      <c r="K97">
        <f t="shared" si="1"/>
        <v>-4.5803404525232684E-3</v>
      </c>
      <c r="L97">
        <f t="shared" si="1"/>
        <v>0.13134478520642592</v>
      </c>
      <c r="M97">
        <f t="shared" si="1"/>
        <v>8.6795291844206021E-3</v>
      </c>
      <c r="N97">
        <f t="shared" si="1"/>
        <v>-2.5140457964755392E-2</v>
      </c>
      <c r="O97" s="100">
        <f t="shared" si="1"/>
        <v>-4.6829037293638779E-3</v>
      </c>
      <c r="P97" s="111">
        <f t="shared" si="1"/>
        <v>-4.6913416258611918E-3</v>
      </c>
      <c r="Q97">
        <f t="shared" si="1"/>
        <v>3.5638200072070341E-3</v>
      </c>
      <c r="R97">
        <f t="shared" si="1"/>
        <v>-1.813760185898982E-3</v>
      </c>
      <c r="S97">
        <f t="shared" si="1"/>
        <v>-3.2770508214360183E-3</v>
      </c>
      <c r="T97">
        <f t="shared" si="1"/>
        <v>-3.5492748346493842E-3</v>
      </c>
      <c r="U97">
        <f t="shared" si="1"/>
        <v>-4.262885045025774E-3</v>
      </c>
      <c r="V97">
        <f t="shared" si="1"/>
        <v>-1.1906358926852825E-3</v>
      </c>
      <c r="W97">
        <f t="shared" si="1"/>
        <v>-1.5440915112368107E-3</v>
      </c>
      <c r="X97">
        <f t="shared" si="1"/>
        <v>-2.1467088755860158E-3</v>
      </c>
      <c r="Y97">
        <f t="shared" si="1"/>
        <v>-3.1245711851881704E-3</v>
      </c>
      <c r="Z97">
        <f t="shared" si="1"/>
        <v>-8.9805428138658282E-3</v>
      </c>
      <c r="AA97">
        <f t="shared" si="1"/>
        <v>-9.0155146763798051E-3</v>
      </c>
      <c r="AB97">
        <f t="shared" si="1"/>
        <v>-2.2941239352664219E-3</v>
      </c>
      <c r="AC97">
        <f t="shared" si="1"/>
        <v>-1.3171363192886504E-3</v>
      </c>
      <c r="AD97">
        <f t="shared" si="1"/>
        <v>-8.1298317023748891E-4</v>
      </c>
      <c r="AE97">
        <f t="shared" si="1"/>
        <v>-6.440530414114421E-4</v>
      </c>
      <c r="AF97">
        <f t="shared" si="1"/>
        <v>-9.8588156729260404E-4</v>
      </c>
      <c r="AG97">
        <f t="shared" si="1"/>
        <v>-1.3335182406239063E-3</v>
      </c>
      <c r="AH97">
        <f t="shared" si="1"/>
        <v>-5.6458448615201082E-4</v>
      </c>
      <c r="AI97">
        <f t="shared" si="1"/>
        <v>-4.219302819615794E-4</v>
      </c>
      <c r="AJ97">
        <f t="shared" si="1"/>
        <v>-3.6271257586755753E-4</v>
      </c>
      <c r="AK97">
        <f t="shared" si="1"/>
        <v>-1.511433481277712E-4</v>
      </c>
      <c r="AL97">
        <f t="shared" si="1"/>
        <v>1.0049214489177164E-3</v>
      </c>
      <c r="AM97">
        <f t="shared" si="1"/>
        <v>-4.595407857368581E-4</v>
      </c>
      <c r="AN97">
        <f t="shared" si="1"/>
        <v>-5.6025800436220721E-4</v>
      </c>
      <c r="AO97">
        <f t="shared" si="1"/>
        <v>-3.3765981821061108E-3</v>
      </c>
      <c r="AP97">
        <f t="shared" si="1"/>
        <v>1.6895709178863115E-3</v>
      </c>
      <c r="AQ97">
        <f t="shared" si="1"/>
        <v>4.0748482449466032E-4</v>
      </c>
    </row>
    <row r="98" spans="1:43" ht="17.25" thickBot="1" x14ac:dyDescent="0.35">
      <c r="A98" t="s">
        <v>77</v>
      </c>
      <c r="B98">
        <f t="shared" ref="B98:AQ98" si="2">B52-B6</f>
        <v>-3.6731908757880712E-3</v>
      </c>
      <c r="C98" s="11">
        <f t="shared" si="2"/>
        <v>-2.1892611523623567E-3</v>
      </c>
      <c r="D98" s="12">
        <f t="shared" si="2"/>
        <v>-3.0032654388629787E-3</v>
      </c>
      <c r="E98">
        <f t="shared" si="2"/>
        <v>-3.9634195465404051E-3</v>
      </c>
      <c r="F98">
        <f t="shared" si="2"/>
        <v>-3.1150811530036471E-3</v>
      </c>
      <c r="G98">
        <f t="shared" si="2"/>
        <v>-1.5546892034102044E-3</v>
      </c>
      <c r="H98">
        <f t="shared" si="2"/>
        <v>-3.3245785207599485E-3</v>
      </c>
      <c r="I98">
        <f t="shared" si="2"/>
        <v>-3.5222817386157744E-3</v>
      </c>
      <c r="J98">
        <f t="shared" si="2"/>
        <v>-5.2059374716088621E-3</v>
      </c>
      <c r="K98">
        <f t="shared" si="2"/>
        <v>-4.622561257384983E-3</v>
      </c>
      <c r="L98">
        <f t="shared" si="2"/>
        <v>0.1313420545676984</v>
      </c>
      <c r="M98">
        <f t="shared" si="2"/>
        <v>8.6307341191863545E-3</v>
      </c>
      <c r="N98">
        <f t="shared" si="2"/>
        <v>-2.51394628206392E-2</v>
      </c>
      <c r="O98" s="103">
        <f t="shared" si="2"/>
        <v>-4.6854535181120264E-3</v>
      </c>
      <c r="P98" s="112">
        <f t="shared" si="2"/>
        <v>-4.6921488670755929E-3</v>
      </c>
      <c r="Q98">
        <f t="shared" si="2"/>
        <v>-1.2204137383579749E-3</v>
      </c>
      <c r="R98">
        <f t="shared" si="2"/>
        <v>-1.8916699034303675E-3</v>
      </c>
      <c r="S98">
        <f t="shared" si="2"/>
        <v>-3.3548936749353431E-3</v>
      </c>
      <c r="T98">
        <f t="shared" si="2"/>
        <v>-3.5850638041806278E-3</v>
      </c>
      <c r="U98">
        <f t="shared" si="2"/>
        <v>-4.3108300545680071E-3</v>
      </c>
      <c r="V98">
        <f t="shared" si="2"/>
        <v>-1.2394481801607858E-3</v>
      </c>
      <c r="W98">
        <f t="shared" si="2"/>
        <v>-1.4556952808403528E-3</v>
      </c>
      <c r="X98">
        <f t="shared" si="2"/>
        <v>-2.257243685823761E-3</v>
      </c>
      <c r="Y98">
        <f t="shared" si="2"/>
        <v>1.0274880816657258E-3</v>
      </c>
      <c r="Z98">
        <f t="shared" si="2"/>
        <v>-1.0785031205722065E-2</v>
      </c>
      <c r="AA98">
        <f t="shared" si="2"/>
        <v>-9.0147856152500705E-3</v>
      </c>
      <c r="AB98">
        <f t="shared" si="2"/>
        <v>-2.5622007017160201E-3</v>
      </c>
      <c r="AC98">
        <f t="shared" si="2"/>
        <v>-1.3290167835579066E-3</v>
      </c>
      <c r="AD98">
        <f t="shared" si="2"/>
        <v>-8.5844183760561924E-4</v>
      </c>
      <c r="AE98">
        <f t="shared" si="2"/>
        <v>-6.8574484842452536E-4</v>
      </c>
      <c r="AF98">
        <f t="shared" si="2"/>
        <v>-1.0295175889317332E-3</v>
      </c>
      <c r="AG98">
        <f t="shared" si="2"/>
        <v>-1.3689342169914502E-3</v>
      </c>
      <c r="AH98">
        <f t="shared" si="2"/>
        <v>-5.8677430494139145E-4</v>
      </c>
      <c r="AI98">
        <f t="shared" si="2"/>
        <v>-4.2847971661760017E-4</v>
      </c>
      <c r="AJ98">
        <f t="shared" si="2"/>
        <v>-3.7836234043763471E-4</v>
      </c>
      <c r="AK98">
        <f t="shared" si="2"/>
        <v>-1.7528518198445508E-4</v>
      </c>
      <c r="AL98">
        <f t="shared" si="2"/>
        <v>9.7970939300622917E-4</v>
      </c>
      <c r="AM98">
        <f t="shared" si="2"/>
        <v>-4.74343085955164E-4</v>
      </c>
      <c r="AN98">
        <f t="shared" si="2"/>
        <v>-5.8317974176647688E-4</v>
      </c>
      <c r="AO98">
        <f t="shared" si="2"/>
        <v>-3.419121598083023E-3</v>
      </c>
      <c r="AP98">
        <f t="shared" si="2"/>
        <v>1.7015985754735479E-3</v>
      </c>
      <c r="AQ98">
        <f t="shared" si="2"/>
        <v>4.7839405026558536E-4</v>
      </c>
    </row>
    <row r="99" spans="1:43" x14ac:dyDescent="0.3">
      <c r="A99" t="s">
        <v>3</v>
      </c>
      <c r="B99">
        <f t="shared" ref="B99:AQ99" si="3">B53-B7</f>
        <v>-2.8589145300954646E-4</v>
      </c>
      <c r="C99">
        <f t="shared" si="3"/>
        <v>-1.9850414826643495E-4</v>
      </c>
      <c r="D99">
        <f t="shared" si="3"/>
        <v>-9.9358627673918164E-5</v>
      </c>
      <c r="E99">
        <f t="shared" si="3"/>
        <v>1.5120864834173853E-3</v>
      </c>
      <c r="F99">
        <f t="shared" si="3"/>
        <v>6.2688704002337179E-3</v>
      </c>
      <c r="G99">
        <f t="shared" si="3"/>
        <v>5.5462983688828128E-4</v>
      </c>
      <c r="H99">
        <f t="shared" si="3"/>
        <v>2.6609532689557413E-4</v>
      </c>
      <c r="I99">
        <f t="shared" si="3"/>
        <v>3.2493381368217959E-4</v>
      </c>
      <c r="J99">
        <f t="shared" si="3"/>
        <v>5.5583625646806595E-4</v>
      </c>
      <c r="K99">
        <f t="shared" si="3"/>
        <v>2.8642318161212926E-4</v>
      </c>
      <c r="L99">
        <f t="shared" si="3"/>
        <v>3.4913862230074796E-3</v>
      </c>
      <c r="M99">
        <f t="shared" si="3"/>
        <v>6.693494937501384E-4</v>
      </c>
      <c r="N99">
        <f t="shared" si="3"/>
        <v>-7.758085476526791E-5</v>
      </c>
      <c r="O99">
        <f t="shared" si="3"/>
        <v>3.7647159531370529E-3</v>
      </c>
      <c r="P99">
        <f t="shared" si="3"/>
        <v>0.11065674159355032</v>
      </c>
      <c r="Q99">
        <f t="shared" si="3"/>
        <v>9.4652275700013216E-4</v>
      </c>
      <c r="R99">
        <f t="shared" si="3"/>
        <v>6.2380712407646469E-4</v>
      </c>
      <c r="S99">
        <f t="shared" si="3"/>
        <v>8.0966466609348829E-4</v>
      </c>
      <c r="T99">
        <f t="shared" si="3"/>
        <v>3.5840303219114355E-4</v>
      </c>
      <c r="U99">
        <f t="shared" si="3"/>
        <v>8.7646591744976231E-4</v>
      </c>
      <c r="V99">
        <f t="shared" si="3"/>
        <v>3.6474476266976297E-4</v>
      </c>
      <c r="W99">
        <f t="shared" si="3"/>
        <v>6.4778784988863043E-4</v>
      </c>
      <c r="X99">
        <f t="shared" si="3"/>
        <v>1.0781589288320289E-3</v>
      </c>
      <c r="Y99">
        <f t="shared" si="3"/>
        <v>4.5752647308994296E-4</v>
      </c>
      <c r="Z99">
        <f t="shared" si="3"/>
        <v>-2.839730296362523E-4</v>
      </c>
      <c r="AA99">
        <f t="shared" si="3"/>
        <v>-2.4161675797297537E-4</v>
      </c>
      <c r="AB99">
        <f t="shared" si="3"/>
        <v>6.4042368489221162E-4</v>
      </c>
      <c r="AC99">
        <f t="shared" si="3"/>
        <v>-9.1336925791144169E-4</v>
      </c>
      <c r="AD99">
        <f t="shared" si="3"/>
        <v>1.6103534690211301E-4</v>
      </c>
      <c r="AE99">
        <f t="shared" si="3"/>
        <v>-1.5607546518375096E-4</v>
      </c>
      <c r="AF99">
        <f t="shared" si="3"/>
        <v>2.242544087812926E-4</v>
      </c>
      <c r="AG99">
        <f t="shared" si="3"/>
        <v>1.464376269824683E-4</v>
      </c>
      <c r="AH99">
        <f t="shared" si="3"/>
        <v>1.2565126469308037E-4</v>
      </c>
      <c r="AI99">
        <f t="shared" si="3"/>
        <v>1.0223105918659107E-4</v>
      </c>
      <c r="AJ99">
        <f t="shared" si="3"/>
        <v>9.7918436004011927E-6</v>
      </c>
      <c r="AK99">
        <f t="shared" si="3"/>
        <v>3.2652992780373303E-4</v>
      </c>
      <c r="AL99">
        <f t="shared" si="3"/>
        <v>-1.0565009128201346E-4</v>
      </c>
      <c r="AM99">
        <f t="shared" si="3"/>
        <v>2.0342669698722655E-5</v>
      </c>
      <c r="AN99">
        <f t="shared" si="3"/>
        <v>2.7821466918069319E-5</v>
      </c>
      <c r="AO99">
        <f t="shared" si="3"/>
        <v>7.4163094781751378E-5</v>
      </c>
      <c r="AP99">
        <f t="shared" si="3"/>
        <v>-2.2047678481586485E-4</v>
      </c>
      <c r="AQ99">
        <f t="shared" si="3"/>
        <v>-1.9032663610323432E-4</v>
      </c>
    </row>
    <row r="100" spans="1:43" x14ac:dyDescent="0.3">
      <c r="A100" t="s">
        <v>4</v>
      </c>
      <c r="B100">
        <f t="shared" ref="B100:AQ100" si="4">B54-B8</f>
        <v>-1.8354168720665836E-6</v>
      </c>
      <c r="C100">
        <f t="shared" si="4"/>
        <v>6.244060497672159E-7</v>
      </c>
      <c r="D100">
        <f t="shared" si="4"/>
        <v>3.5697263127415763E-7</v>
      </c>
      <c r="E100">
        <f t="shared" si="4"/>
        <v>9.6273434761990113E-5</v>
      </c>
      <c r="F100">
        <f t="shared" si="4"/>
        <v>1.9614478738338992E-4</v>
      </c>
      <c r="G100">
        <f t="shared" si="4"/>
        <v>-3.2097155897881982E-7</v>
      </c>
      <c r="H100">
        <f t="shared" si="4"/>
        <v>-8.132129176207004E-7</v>
      </c>
      <c r="I100">
        <f t="shared" si="4"/>
        <v>-7.0920654517760147E-7</v>
      </c>
      <c r="J100">
        <f t="shared" si="4"/>
        <v>-9.2675567403880014E-7</v>
      </c>
      <c r="K100">
        <f t="shared" si="4"/>
        <v>8.9793383732025172E-5</v>
      </c>
      <c r="L100">
        <f t="shared" si="4"/>
        <v>-1.0925074553732718E-5</v>
      </c>
      <c r="M100">
        <f t="shared" si="4"/>
        <v>-1.4853725829949614E-6</v>
      </c>
      <c r="N100">
        <f t="shared" si="4"/>
        <v>-2.6740473629469068E-6</v>
      </c>
      <c r="O100">
        <f t="shared" si="4"/>
        <v>3.6215894830490725E-7</v>
      </c>
      <c r="P100">
        <f t="shared" si="4"/>
        <v>-9.8341508081397487E-6</v>
      </c>
      <c r="Q100">
        <f t="shared" si="4"/>
        <v>1.0943568543399333E-7</v>
      </c>
      <c r="R100">
        <f t="shared" si="4"/>
        <v>2.1491085363592728E-7</v>
      </c>
      <c r="S100">
        <f t="shared" si="4"/>
        <v>-1.1478771440021876E-6</v>
      </c>
      <c r="T100">
        <f t="shared" si="4"/>
        <v>-5.2237954962793094E-7</v>
      </c>
      <c r="U100">
        <f t="shared" si="4"/>
        <v>-8.6894421151988852E-7</v>
      </c>
      <c r="V100">
        <f t="shared" si="4"/>
        <v>-5.5719764171275001E-7</v>
      </c>
      <c r="W100">
        <f t="shared" si="4"/>
        <v>-5.2037780913377159E-7</v>
      </c>
      <c r="X100">
        <f t="shared" si="4"/>
        <v>-1.013598648690697E-6</v>
      </c>
      <c r="Y100">
        <f t="shared" si="4"/>
        <v>-5.342576242712797E-7</v>
      </c>
      <c r="Z100">
        <f t="shared" si="4"/>
        <v>1.0040767305361212E-6</v>
      </c>
      <c r="AA100">
        <f t="shared" si="4"/>
        <v>7.7989303846857205E-7</v>
      </c>
      <c r="AB100">
        <f t="shared" si="4"/>
        <v>-1.7939722601424128E-6</v>
      </c>
      <c r="AC100">
        <f t="shared" si="4"/>
        <v>-9.7283679164447135E-7</v>
      </c>
      <c r="AD100">
        <f t="shared" si="4"/>
        <v>-1.4039287685617681E-6</v>
      </c>
      <c r="AE100">
        <f t="shared" si="4"/>
        <v>-7.1260574612828235E-6</v>
      </c>
      <c r="AF100">
        <f t="shared" si="4"/>
        <v>-9.8521235203737197E-7</v>
      </c>
      <c r="AG100">
        <f t="shared" si="4"/>
        <v>-3.9737591032716781E-7</v>
      </c>
      <c r="AH100">
        <f t="shared" si="4"/>
        <v>-3.4348723361345221E-7</v>
      </c>
      <c r="AI100">
        <f t="shared" si="4"/>
        <v>-1.975116559531717E-7</v>
      </c>
      <c r="AJ100">
        <f t="shared" si="4"/>
        <v>-1.2996843178838626E-7</v>
      </c>
      <c r="AK100">
        <f t="shared" si="4"/>
        <v>-2.785478756531139E-7</v>
      </c>
      <c r="AL100">
        <f t="shared" si="4"/>
        <v>-7.6384892418987134E-7</v>
      </c>
      <c r="AM100">
        <f t="shared" si="4"/>
        <v>-9.1723904868492277E-7</v>
      </c>
      <c r="AN100">
        <f t="shared" si="4"/>
        <v>-1.0232816387384464E-6</v>
      </c>
      <c r="AO100">
        <f t="shared" si="4"/>
        <v>-1.00542674757177E-6</v>
      </c>
      <c r="AP100">
        <f t="shared" si="4"/>
        <v>-1.289946949947345E-6</v>
      </c>
      <c r="AQ100">
        <f t="shared" si="4"/>
        <v>-2.1584094589131687E-8</v>
      </c>
    </row>
    <row r="101" spans="1:43" x14ac:dyDescent="0.3">
      <c r="A101" t="s">
        <v>5</v>
      </c>
      <c r="B101">
        <f t="shared" ref="B101:AQ101" si="5">B55-B9</f>
        <v>0.11142643376020191</v>
      </c>
      <c r="C101">
        <f t="shared" si="5"/>
        <v>-2.03016145647591E-2</v>
      </c>
      <c r="D101">
        <f t="shared" si="5"/>
        <v>-1.2369630315814688E-2</v>
      </c>
      <c r="E101">
        <f t="shared" si="5"/>
        <v>3.5804568037469584E-3</v>
      </c>
      <c r="F101">
        <f t="shared" si="5"/>
        <v>2.0833053883796506E-3</v>
      </c>
      <c r="G101">
        <f t="shared" si="5"/>
        <v>0.13045699004244571</v>
      </c>
      <c r="H101">
        <f t="shared" si="5"/>
        <v>1.2357317433395036E-2</v>
      </c>
      <c r="I101">
        <f t="shared" si="5"/>
        <v>-1.0508110879746842E-4</v>
      </c>
      <c r="J101">
        <f t="shared" si="5"/>
        <v>5.1332072633527269E-4</v>
      </c>
      <c r="K101">
        <f t="shared" si="5"/>
        <v>1.0551991079778174E-3</v>
      </c>
      <c r="L101">
        <f t="shared" si="5"/>
        <v>1.1231138183260082E-2</v>
      </c>
      <c r="M101">
        <f t="shared" si="5"/>
        <v>1.2690937255453496E-2</v>
      </c>
      <c r="N101">
        <f t="shared" si="5"/>
        <v>5.855632775928871E-3</v>
      </c>
      <c r="O101">
        <f t="shared" si="5"/>
        <v>-3.4484573872709343E-3</v>
      </c>
      <c r="P101">
        <f t="shared" si="5"/>
        <v>-2.8783729653087805E-3</v>
      </c>
      <c r="Q101">
        <f t="shared" si="5"/>
        <v>-1.493131714221056E-3</v>
      </c>
      <c r="R101">
        <f t="shared" si="5"/>
        <v>-2.7536760334226609E-3</v>
      </c>
      <c r="S101">
        <f t="shared" si="5"/>
        <v>3.6239804327511042E-3</v>
      </c>
      <c r="T101">
        <f t="shared" si="5"/>
        <v>1.4450293790537366E-3</v>
      </c>
      <c r="U101">
        <f t="shared" si="5"/>
        <v>2.1439881791897797E-3</v>
      </c>
      <c r="V101">
        <f t="shared" si="5"/>
        <v>2.8571962887999946E-3</v>
      </c>
      <c r="W101">
        <f t="shared" si="5"/>
        <v>1.2023295402047002E-3</v>
      </c>
      <c r="X101">
        <f t="shared" si="5"/>
        <v>4.1143076956830999E-3</v>
      </c>
      <c r="Y101">
        <f t="shared" si="5"/>
        <v>1.3800454370940499E-3</v>
      </c>
      <c r="Z101">
        <f t="shared" si="5"/>
        <v>-3.8100400028049926E-3</v>
      </c>
      <c r="AA101">
        <f t="shared" si="5"/>
        <v>-3.0959343059254233E-3</v>
      </c>
      <c r="AB101">
        <f t="shared" si="5"/>
        <v>1.6910858505575751E-3</v>
      </c>
      <c r="AC101">
        <f t="shared" si="5"/>
        <v>1.1716796984571074E-3</v>
      </c>
      <c r="AD101">
        <f t="shared" si="5"/>
        <v>2.3666088043287612E-3</v>
      </c>
      <c r="AE101">
        <f t="shared" si="5"/>
        <v>3.2130797400298657E-3</v>
      </c>
      <c r="AF101">
        <f t="shared" si="5"/>
        <v>0.22037404350565323</v>
      </c>
      <c r="AG101">
        <f t="shared" si="5"/>
        <v>1.6031705711414745E-3</v>
      </c>
      <c r="AH101">
        <f t="shared" si="5"/>
        <v>1.5184450798202455E-3</v>
      </c>
      <c r="AI101">
        <f t="shared" si="5"/>
        <v>2.7481542048672284E-4</v>
      </c>
      <c r="AJ101">
        <f t="shared" si="5"/>
        <v>1.3990502885238602E-3</v>
      </c>
      <c r="AK101">
        <f t="shared" si="5"/>
        <v>1.5684717462020428E-4</v>
      </c>
      <c r="AL101">
        <f t="shared" si="5"/>
        <v>5.5137405346042884E-3</v>
      </c>
      <c r="AM101">
        <f t="shared" si="5"/>
        <v>3.9519003346970448E-3</v>
      </c>
      <c r="AN101">
        <f t="shared" si="5"/>
        <v>1.3827865565218773E-2</v>
      </c>
      <c r="AO101">
        <f t="shared" si="5"/>
        <v>1.4112306317628163E-2</v>
      </c>
      <c r="AP101">
        <f t="shared" si="5"/>
        <v>2.4059652372032274E-2</v>
      </c>
      <c r="AQ101">
        <f t="shared" si="5"/>
        <v>2.2721240792724419E-4</v>
      </c>
    </row>
    <row r="102" spans="1:43" x14ac:dyDescent="0.3">
      <c r="A102" t="s">
        <v>6</v>
      </c>
      <c r="B102">
        <f t="shared" ref="B102:AQ102" si="6">B56-B10</f>
        <v>6.63454080492238E-3</v>
      </c>
      <c r="C102">
        <f t="shared" si="6"/>
        <v>-1.1027185470691265E-3</v>
      </c>
      <c r="D102">
        <f t="shared" si="6"/>
        <v>-5.6409951333076828E-4</v>
      </c>
      <c r="E102">
        <f t="shared" si="6"/>
        <v>6.4865380066222922E-3</v>
      </c>
      <c r="F102">
        <f t="shared" si="6"/>
        <v>4.1000700841770906E-3</v>
      </c>
      <c r="G102">
        <f t="shared" si="6"/>
        <v>3.7748983752470245E-3</v>
      </c>
      <c r="H102">
        <f t="shared" si="6"/>
        <v>0.20943327341446927</v>
      </c>
      <c r="I102">
        <f t="shared" si="6"/>
        <v>8.0888837995672647E-3</v>
      </c>
      <c r="J102">
        <f t="shared" si="6"/>
        <v>1.1333032465287884E-2</v>
      </c>
      <c r="K102">
        <f t="shared" si="6"/>
        <v>1.7086035117315297E-3</v>
      </c>
      <c r="L102">
        <f t="shared" si="6"/>
        <v>3.870930677763589E-3</v>
      </c>
      <c r="M102">
        <f t="shared" si="6"/>
        <v>6.1666920152994766E-3</v>
      </c>
      <c r="N102">
        <f t="shared" si="6"/>
        <v>2.6222238365600378E-2</v>
      </c>
      <c r="O102">
        <f t="shared" si="6"/>
        <v>3.8021276032769154E-4</v>
      </c>
      <c r="P102">
        <f t="shared" si="6"/>
        <v>1.0091239753510408E-3</v>
      </c>
      <c r="Q102">
        <f t="shared" si="6"/>
        <v>1.7934798360621528E-4</v>
      </c>
      <c r="R102">
        <f t="shared" si="6"/>
        <v>-9.956498958807446E-5</v>
      </c>
      <c r="S102">
        <f t="shared" si="6"/>
        <v>7.9275434660183459E-3</v>
      </c>
      <c r="T102">
        <f t="shared" si="6"/>
        <v>3.5542861668975026E-3</v>
      </c>
      <c r="U102">
        <f t="shared" si="6"/>
        <v>5.4131198334953362E-3</v>
      </c>
      <c r="V102">
        <f t="shared" si="6"/>
        <v>5.3405124911270361E-3</v>
      </c>
      <c r="W102">
        <f t="shared" si="6"/>
        <v>5.8944368880988343E-3</v>
      </c>
      <c r="X102">
        <f t="shared" si="6"/>
        <v>1.32130558219646E-2</v>
      </c>
      <c r="Y102">
        <f t="shared" si="6"/>
        <v>3.7279520260279378E-2</v>
      </c>
      <c r="Z102">
        <f t="shared" si="6"/>
        <v>-7.8750912295523967E-4</v>
      </c>
      <c r="AA102">
        <f t="shared" si="6"/>
        <v>-4.09302284920758E-4</v>
      </c>
      <c r="AB102">
        <f t="shared" si="6"/>
        <v>6.117646610086451E-3</v>
      </c>
      <c r="AC102">
        <f t="shared" si="6"/>
        <v>2.1887980655444896E-3</v>
      </c>
      <c r="AD102">
        <f t="shared" si="6"/>
        <v>5.6338395645035306E-3</v>
      </c>
      <c r="AE102">
        <f t="shared" si="6"/>
        <v>7.0088735075832737E-3</v>
      </c>
      <c r="AF102">
        <f t="shared" si="6"/>
        <v>6.6432283507505989E-3</v>
      </c>
      <c r="AG102">
        <f t="shared" si="6"/>
        <v>1.9574457837591031E-3</v>
      </c>
      <c r="AH102">
        <f t="shared" si="6"/>
        <v>1.6709345145552951E-3</v>
      </c>
      <c r="AI102">
        <f t="shared" si="6"/>
        <v>-1.480383598490922E-4</v>
      </c>
      <c r="AJ102">
        <f t="shared" si="6"/>
        <v>2.0503102939285717E-3</v>
      </c>
      <c r="AK102">
        <f t="shared" si="6"/>
        <v>6.2469819538836686E-4</v>
      </c>
      <c r="AL102">
        <f t="shared" si="6"/>
        <v>8.4115960869247004E-3</v>
      </c>
      <c r="AM102">
        <f t="shared" si="6"/>
        <v>5.3625876409670939E-3</v>
      </c>
      <c r="AN102">
        <f t="shared" si="6"/>
        <v>2.1421728541162321E-3</v>
      </c>
      <c r="AO102">
        <f t="shared" si="6"/>
        <v>6.7715797787286794E-3</v>
      </c>
      <c r="AP102">
        <f t="shared" si="6"/>
        <v>2.4937250955683599E-2</v>
      </c>
      <c r="AQ102">
        <f t="shared" si="6"/>
        <v>-3.802007070553053E-6</v>
      </c>
    </row>
    <row r="103" spans="1:43" x14ac:dyDescent="0.3">
      <c r="A103" t="s">
        <v>7</v>
      </c>
      <c r="B103">
        <f t="shared" ref="B103:AQ103" si="7">B57-B11</f>
        <v>1.125930637704027E-3</v>
      </c>
      <c r="C103">
        <f t="shared" si="7"/>
        <v>3.8890076300264215E-3</v>
      </c>
      <c r="D103">
        <f t="shared" si="7"/>
        <v>-4.1706852148076972E-5</v>
      </c>
      <c r="E103">
        <f t="shared" si="7"/>
        <v>1.2437538203859508E-3</v>
      </c>
      <c r="F103">
        <f t="shared" si="7"/>
        <v>8.0458980272055916E-4</v>
      </c>
      <c r="G103">
        <f t="shared" si="7"/>
        <v>9.4211420393217667E-4</v>
      </c>
      <c r="H103">
        <f t="shared" si="7"/>
        <v>8.8195986616322792E-4</v>
      </c>
      <c r="I103">
        <f t="shared" si="7"/>
        <v>0.14038842207940405</v>
      </c>
      <c r="J103">
        <f t="shared" si="7"/>
        <v>1.3460117550394587E-3</v>
      </c>
      <c r="K103">
        <f t="shared" si="7"/>
        <v>3.5150593369915424E-4</v>
      </c>
      <c r="L103">
        <f t="shared" si="7"/>
        <v>1.7077006137450465E-5</v>
      </c>
      <c r="M103">
        <f t="shared" si="7"/>
        <v>4.0323074109818892E-4</v>
      </c>
      <c r="N103">
        <f t="shared" si="7"/>
        <v>1.7397701037855744E-3</v>
      </c>
      <c r="O103">
        <f t="shared" si="7"/>
        <v>6.667116137623161E-3</v>
      </c>
      <c r="P103">
        <f t="shared" si="7"/>
        <v>3.4005419533322183E-3</v>
      </c>
      <c r="Q103">
        <f t="shared" si="7"/>
        <v>4.7238218940042685E-4</v>
      </c>
      <c r="R103">
        <f t="shared" si="7"/>
        <v>3.0171585637891246E-3</v>
      </c>
      <c r="S103">
        <f t="shared" si="7"/>
        <v>1.773261297605989E-3</v>
      </c>
      <c r="T103">
        <f t="shared" si="7"/>
        <v>-3.5159351811923039E-5</v>
      </c>
      <c r="U103">
        <f t="shared" si="7"/>
        <v>6.5599032923970599E-4</v>
      </c>
      <c r="V103">
        <f t="shared" si="7"/>
        <v>8.7168705622693999E-4</v>
      </c>
      <c r="W103">
        <f t="shared" si="7"/>
        <v>4.7272803611898931E-4</v>
      </c>
      <c r="X103">
        <f t="shared" si="7"/>
        <v>8.8842117286622884E-4</v>
      </c>
      <c r="Y103">
        <f t="shared" si="7"/>
        <v>2.8197849748516485E-2</v>
      </c>
      <c r="Z103">
        <f t="shared" si="7"/>
        <v>3.7201473313683368E-4</v>
      </c>
      <c r="AA103">
        <f t="shared" si="7"/>
        <v>-3.1743205311068848E-6</v>
      </c>
      <c r="AB103">
        <f t="shared" si="7"/>
        <v>5.9942312210153643E-4</v>
      </c>
      <c r="AC103">
        <f t="shared" si="7"/>
        <v>1.2361692816598813E-2</v>
      </c>
      <c r="AD103">
        <f t="shared" si="7"/>
        <v>9.35914387644468E-4</v>
      </c>
      <c r="AE103">
        <f t="shared" si="7"/>
        <v>3.7505870758012172E-4</v>
      </c>
      <c r="AF103">
        <f t="shared" si="7"/>
        <v>1.5243990257113804E-3</v>
      </c>
      <c r="AG103">
        <f t="shared" si="7"/>
        <v>7.1073266616203902E-5</v>
      </c>
      <c r="AH103">
        <f t="shared" si="7"/>
        <v>1.0619753086953353E-4</v>
      </c>
      <c r="AI103">
        <f t="shared" si="7"/>
        <v>7.1299289230288424E-5</v>
      </c>
      <c r="AJ103">
        <f t="shared" si="7"/>
        <v>2.0318293849953136E-5</v>
      </c>
      <c r="AK103">
        <f t="shared" si="7"/>
        <v>3.481775259460014E-5</v>
      </c>
      <c r="AL103">
        <f t="shared" si="7"/>
        <v>4.6315162318019644E-4</v>
      </c>
      <c r="AM103">
        <f t="shared" si="7"/>
        <v>1.7143433059673535E-5</v>
      </c>
      <c r="AN103">
        <f t="shared" si="7"/>
        <v>3.9212381808109188E-4</v>
      </c>
      <c r="AO103">
        <f t="shared" si="7"/>
        <v>3.812069268806305E-4</v>
      </c>
      <c r="AP103">
        <f t="shared" si="7"/>
        <v>1.9517261942349903E-3</v>
      </c>
      <c r="AQ103">
        <f t="shared" si="7"/>
        <v>-1.1090777787108079E-4</v>
      </c>
    </row>
    <row r="104" spans="1:43" x14ac:dyDescent="0.3">
      <c r="A104" t="s">
        <v>8</v>
      </c>
      <c r="B104">
        <f t="shared" ref="B104:AQ104" si="8">B58-B12</f>
        <v>6.4694377460357689E-4</v>
      </c>
      <c r="C104">
        <f t="shared" si="8"/>
        <v>-3.7473797131930183E-4</v>
      </c>
      <c r="D104">
        <f t="shared" si="8"/>
        <v>-3.3742442000686209E-4</v>
      </c>
      <c r="E104">
        <f t="shared" si="8"/>
        <v>3.0029577833498079E-3</v>
      </c>
      <c r="F104">
        <f t="shared" si="8"/>
        <v>2.9897583726063407E-3</v>
      </c>
      <c r="G104">
        <f t="shared" si="8"/>
        <v>1.8110361223920152E-2</v>
      </c>
      <c r="H104">
        <f t="shared" si="8"/>
        <v>1.0128046626822991E-2</v>
      </c>
      <c r="I104">
        <f t="shared" si="8"/>
        <v>1.3490179216072718E-2</v>
      </c>
      <c r="J104">
        <f t="shared" si="8"/>
        <v>0.25377433701098207</v>
      </c>
      <c r="K104">
        <f t="shared" si="8"/>
        <v>2.3459115767962445E-3</v>
      </c>
      <c r="L104">
        <f t="shared" si="8"/>
        <v>6.4603724285196189E-3</v>
      </c>
      <c r="M104">
        <f t="shared" si="8"/>
        <v>1.4983361081206481E-2</v>
      </c>
      <c r="N104">
        <f t="shared" si="8"/>
        <v>9.4619677936414598E-3</v>
      </c>
      <c r="O104">
        <f t="shared" si="8"/>
        <v>7.8058489578112745E-3</v>
      </c>
      <c r="P104">
        <f t="shared" si="8"/>
        <v>5.2171600848606135E-3</v>
      </c>
      <c r="Q104">
        <f t="shared" si="8"/>
        <v>3.0251146484622726E-4</v>
      </c>
      <c r="R104">
        <f t="shared" si="8"/>
        <v>1.3771957351144395E-3</v>
      </c>
      <c r="S104">
        <f t="shared" si="8"/>
        <v>5.6656386737742453E-3</v>
      </c>
      <c r="T104">
        <f t="shared" si="8"/>
        <v>1.6054336180030158E-3</v>
      </c>
      <c r="U104">
        <f t="shared" si="8"/>
        <v>6.4360748022584532E-3</v>
      </c>
      <c r="V104">
        <f t="shared" si="8"/>
        <v>2.4853172027523088E-3</v>
      </c>
      <c r="W104">
        <f t="shared" si="8"/>
        <v>1.4856468767928835E-3</v>
      </c>
      <c r="X104">
        <f t="shared" si="8"/>
        <v>2.5343372050578928E-3</v>
      </c>
      <c r="Y104">
        <f t="shared" si="8"/>
        <v>8.9649757357699277E-3</v>
      </c>
      <c r="Z104">
        <f t="shared" si="8"/>
        <v>-3.5210008585204205E-4</v>
      </c>
      <c r="AA104">
        <f t="shared" si="8"/>
        <v>-3.5417264892732733E-4</v>
      </c>
      <c r="AB104">
        <f t="shared" si="8"/>
        <v>2.8755308351668283E-3</v>
      </c>
      <c r="AC104">
        <f t="shared" si="8"/>
        <v>2.8064867138132034E-3</v>
      </c>
      <c r="AD104">
        <f t="shared" si="8"/>
        <v>1.0172999118349317E-2</v>
      </c>
      <c r="AE104">
        <f t="shared" si="8"/>
        <v>2.4462456649355642E-3</v>
      </c>
      <c r="AF104">
        <f t="shared" si="8"/>
        <v>4.8191821976236813E-3</v>
      </c>
      <c r="AG104">
        <f t="shared" si="8"/>
        <v>2.4532897975643887E-2</v>
      </c>
      <c r="AH104">
        <f t="shared" si="8"/>
        <v>3.7162465632182094E-3</v>
      </c>
      <c r="AI104">
        <f t="shared" si="8"/>
        <v>4.4798477893716795E-3</v>
      </c>
      <c r="AJ104">
        <f t="shared" si="8"/>
        <v>8.1468793344551833E-3</v>
      </c>
      <c r="AK104">
        <f t="shared" si="8"/>
        <v>6.338242634627674E-4</v>
      </c>
      <c r="AL104">
        <f t="shared" si="8"/>
        <v>9.5061788480530519E-3</v>
      </c>
      <c r="AM104">
        <f t="shared" si="8"/>
        <v>4.5047006344302015E-3</v>
      </c>
      <c r="AN104">
        <f t="shared" si="8"/>
        <v>5.4128802001902647E-3</v>
      </c>
      <c r="AO104">
        <f t="shared" si="8"/>
        <v>3.6834855710581879E-3</v>
      </c>
      <c r="AP104">
        <f t="shared" si="8"/>
        <v>1.1762012666589857E-2</v>
      </c>
      <c r="AQ104">
        <f t="shared" si="8"/>
        <v>-9.2671482110921369E-5</v>
      </c>
    </row>
    <row r="105" spans="1:43" x14ac:dyDescent="0.3">
      <c r="A105" t="s">
        <v>9</v>
      </c>
      <c r="B105">
        <f t="shared" ref="B105:AQ105" si="9">B59-B13</f>
        <v>1.8643731007419513E-2</v>
      </c>
      <c r="C105">
        <f t="shared" si="9"/>
        <v>-6.0468051615052577E-3</v>
      </c>
      <c r="D105">
        <f t="shared" si="9"/>
        <v>-3.4710816303302051E-3</v>
      </c>
      <c r="E105">
        <f t="shared" si="9"/>
        <v>3.5561019027156769E-2</v>
      </c>
      <c r="F105">
        <f t="shared" si="9"/>
        <v>3.1890966192743037E-2</v>
      </c>
      <c r="G105">
        <f t="shared" si="9"/>
        <v>2.6557276960178749E-3</v>
      </c>
      <c r="H105">
        <f t="shared" si="9"/>
        <v>7.8676602751466714E-3</v>
      </c>
      <c r="I105">
        <f t="shared" si="9"/>
        <v>6.7685500511841931E-3</v>
      </c>
      <c r="J105">
        <f t="shared" si="9"/>
        <v>8.7135739952680126E-3</v>
      </c>
      <c r="K105">
        <f t="shared" si="9"/>
        <v>0.10160015273067202</v>
      </c>
      <c r="L105">
        <f t="shared" si="9"/>
        <v>0.10578120946342717</v>
      </c>
      <c r="M105">
        <f t="shared" si="9"/>
        <v>1.4187347081365469E-2</v>
      </c>
      <c r="N105">
        <f t="shared" si="9"/>
        <v>2.6823402578960216E-2</v>
      </c>
      <c r="O105">
        <f t="shared" si="9"/>
        <v>-7.387029754082737E-3</v>
      </c>
      <c r="P105">
        <f t="shared" si="9"/>
        <v>-1.2295565210536551E-2</v>
      </c>
      <c r="Q105">
        <f t="shared" si="9"/>
        <v>-2.0410984827109332E-3</v>
      </c>
      <c r="R105">
        <f t="shared" si="9"/>
        <v>-2.7733454821430091E-3</v>
      </c>
      <c r="S105">
        <f t="shared" si="9"/>
        <v>1.0671402528216392E-2</v>
      </c>
      <c r="T105">
        <f t="shared" si="9"/>
        <v>4.8664372231874203E-3</v>
      </c>
      <c r="U105">
        <f t="shared" si="9"/>
        <v>7.8147140861721618E-3</v>
      </c>
      <c r="V105">
        <f t="shared" si="9"/>
        <v>5.2083460497411608E-3</v>
      </c>
      <c r="W105">
        <f t="shared" si="9"/>
        <v>4.5570309970673533E-3</v>
      </c>
      <c r="X105">
        <f t="shared" si="9"/>
        <v>9.0598547553723194E-3</v>
      </c>
      <c r="Y105">
        <f t="shared" si="9"/>
        <v>4.8861182848713956E-3</v>
      </c>
      <c r="Z105">
        <f t="shared" si="9"/>
        <v>-9.7588024291860274E-3</v>
      </c>
      <c r="AA105">
        <f t="shared" si="9"/>
        <v>-7.5588734127896825E-3</v>
      </c>
      <c r="AB105">
        <f t="shared" si="9"/>
        <v>1.7302886861052202E-2</v>
      </c>
      <c r="AC105">
        <f t="shared" si="9"/>
        <v>1.0643682847939446E-2</v>
      </c>
      <c r="AD105">
        <f t="shared" si="9"/>
        <v>1.3881060196252692E-2</v>
      </c>
      <c r="AE105">
        <f t="shared" si="9"/>
        <v>7.1430902192934548E-2</v>
      </c>
      <c r="AF105">
        <f t="shared" si="9"/>
        <v>9.6298395362964962E-3</v>
      </c>
      <c r="AG105">
        <f t="shared" si="9"/>
        <v>3.8281162281098647E-3</v>
      </c>
      <c r="AH105">
        <f t="shared" si="9"/>
        <v>3.3099080459086687E-3</v>
      </c>
      <c r="AI105">
        <f t="shared" si="9"/>
        <v>1.8732805236570315E-3</v>
      </c>
      <c r="AJ105">
        <f t="shared" si="9"/>
        <v>1.2901524111470378E-3</v>
      </c>
      <c r="AK105">
        <f t="shared" si="9"/>
        <v>2.4595059244787109E-3</v>
      </c>
      <c r="AL105">
        <f t="shared" si="9"/>
        <v>7.7456670310291067E-3</v>
      </c>
      <c r="AM105">
        <f t="shared" si="9"/>
        <v>9.1538822952478716E-3</v>
      </c>
      <c r="AN105">
        <f t="shared" si="9"/>
        <v>1.0207041483743864E-2</v>
      </c>
      <c r="AO105">
        <f t="shared" si="9"/>
        <v>9.9821152344310923E-3</v>
      </c>
      <c r="AP105">
        <f t="shared" si="9"/>
        <v>1.3122526178189202E-2</v>
      </c>
      <c r="AQ105">
        <f t="shared" si="9"/>
        <v>4.0621075018372959E-4</v>
      </c>
    </row>
    <row r="106" spans="1:43" x14ac:dyDescent="0.3">
      <c r="A106" t="s">
        <v>65</v>
      </c>
      <c r="B106">
        <f t="shared" ref="B106:AQ106" si="10">B60-B14</f>
        <v>2.2851053184380611E-2</v>
      </c>
      <c r="C106">
        <f t="shared" si="10"/>
        <v>1.3675818739596082E-2</v>
      </c>
      <c r="D106">
        <f t="shared" si="10"/>
        <v>1.8568657626145221E-2</v>
      </c>
      <c r="E106">
        <f t="shared" si="10"/>
        <v>2.3966320958956681E-2</v>
      </c>
      <c r="F106">
        <f t="shared" si="10"/>
        <v>1.8822955770468681E-2</v>
      </c>
      <c r="G106">
        <f t="shared" si="10"/>
        <v>9.0873430210408352E-3</v>
      </c>
      <c r="H106">
        <f t="shared" si="10"/>
        <v>4.0714042570784606E-2</v>
      </c>
      <c r="I106">
        <f t="shared" si="10"/>
        <v>4.5554823097391547E-2</v>
      </c>
      <c r="J106">
        <f t="shared" si="10"/>
        <v>3.1897809115096681E-2</v>
      </c>
      <c r="K106">
        <f t="shared" si="10"/>
        <v>2.8442105218768016E-2</v>
      </c>
      <c r="L106">
        <f t="shared" si="10"/>
        <v>0.18846309983655629</v>
      </c>
      <c r="M106">
        <f t="shared" si="10"/>
        <v>4.7127497134474804E-2</v>
      </c>
      <c r="N106">
        <f t="shared" si="10"/>
        <v>0.15560598502487746</v>
      </c>
      <c r="O106">
        <f t="shared" si="10"/>
        <v>2.8977805911797813E-2</v>
      </c>
      <c r="P106">
        <f t="shared" si="10"/>
        <v>2.9081529481010993E-2</v>
      </c>
      <c r="Q106">
        <f t="shared" si="10"/>
        <v>7.5592737170093677E-3</v>
      </c>
      <c r="R106">
        <f t="shared" si="10"/>
        <v>1.1699169302767204E-2</v>
      </c>
      <c r="S106">
        <f t="shared" si="10"/>
        <v>2.0253218886315962E-2</v>
      </c>
      <c r="T106">
        <f t="shared" si="10"/>
        <v>2.1965495530377663E-2</v>
      </c>
      <c r="U106">
        <f t="shared" si="10"/>
        <v>2.6319455753250329E-2</v>
      </c>
      <c r="V106">
        <f t="shared" si="10"/>
        <v>7.3034308449356463E-3</v>
      </c>
      <c r="W106">
        <f t="shared" si="10"/>
        <v>9.5033618517081763E-3</v>
      </c>
      <c r="X106">
        <f t="shared" si="10"/>
        <v>1.305882644069022E-2</v>
      </c>
      <c r="Y106">
        <f t="shared" si="10"/>
        <v>1.9257491634687374E-2</v>
      </c>
      <c r="Z106">
        <f t="shared" si="10"/>
        <v>6.676905921705524E-2</v>
      </c>
      <c r="AA106">
        <f t="shared" si="10"/>
        <v>5.5701694700528159E-2</v>
      </c>
      <c r="AB106">
        <f t="shared" si="10"/>
        <v>1.5568121062559757E-2</v>
      </c>
      <c r="AC106">
        <f t="shared" si="10"/>
        <v>8.1009692832231077E-3</v>
      </c>
      <c r="AD106">
        <f t="shared" si="10"/>
        <v>4.8578502323307661E-3</v>
      </c>
      <c r="AE106">
        <f t="shared" si="10"/>
        <v>4.1557896559595098E-3</v>
      </c>
      <c r="AF106">
        <f t="shared" si="10"/>
        <v>6.015384202998326E-3</v>
      </c>
      <c r="AG106">
        <f t="shared" si="10"/>
        <v>8.14176593017912E-3</v>
      </c>
      <c r="AH106">
        <f t="shared" si="10"/>
        <v>3.3999185176625062E-3</v>
      </c>
      <c r="AI106">
        <f t="shared" si="10"/>
        <v>2.5492983497527062E-3</v>
      </c>
      <c r="AJ106">
        <f t="shared" si="10"/>
        <v>2.2147126327696797E-3</v>
      </c>
      <c r="AK106">
        <f t="shared" si="10"/>
        <v>9.8984625855864363E-4</v>
      </c>
      <c r="AL106">
        <f t="shared" si="10"/>
        <v>-5.9047284281540102E-3</v>
      </c>
      <c r="AM106">
        <f t="shared" si="10"/>
        <v>2.7858933796754996E-3</v>
      </c>
      <c r="AN106">
        <f t="shared" si="10"/>
        <v>3.5472991640264091E-3</v>
      </c>
      <c r="AO106">
        <f t="shared" si="10"/>
        <v>1.1712956846071867E-2</v>
      </c>
      <c r="AP106">
        <f t="shared" si="10"/>
        <v>-9.8556265888756871E-3</v>
      </c>
      <c r="AQ106">
        <f t="shared" si="10"/>
        <v>-2.0722258820018249E-3</v>
      </c>
    </row>
    <row r="107" spans="1:43" x14ac:dyDescent="0.3">
      <c r="A107" t="s">
        <v>66</v>
      </c>
      <c r="B107">
        <f t="shared" ref="B107:AQ107" si="11">B61-B15</f>
        <v>-5.2829251104927145E-4</v>
      </c>
      <c r="C107">
        <f t="shared" si="11"/>
        <v>-2.8951462910993216E-4</v>
      </c>
      <c r="D107">
        <f t="shared" si="11"/>
        <v>-7.5703313402438038E-5</v>
      </c>
      <c r="E107">
        <f t="shared" si="11"/>
        <v>8.095479499873945E-4</v>
      </c>
      <c r="F107">
        <f t="shared" si="11"/>
        <v>7.6954257977586947E-4</v>
      </c>
      <c r="G107">
        <f t="shared" si="11"/>
        <v>1.8886689999978862E-3</v>
      </c>
      <c r="H107">
        <f t="shared" si="11"/>
        <v>3.0881687594042331E-3</v>
      </c>
      <c r="I107">
        <f t="shared" si="11"/>
        <v>1.6225263672903494E-3</v>
      </c>
      <c r="J107">
        <f t="shared" si="11"/>
        <v>9.5631140509208883E-4</v>
      </c>
      <c r="K107">
        <f t="shared" si="11"/>
        <v>3.9675677990472485E-4</v>
      </c>
      <c r="L107">
        <f t="shared" si="11"/>
        <v>6.8517874149816402E-4</v>
      </c>
      <c r="M107">
        <f t="shared" si="11"/>
        <v>4.8238414390984197E-2</v>
      </c>
      <c r="N107">
        <f t="shared" si="11"/>
        <v>-1.372527430990522E-3</v>
      </c>
      <c r="O107">
        <f t="shared" si="11"/>
        <v>2.7486734190033819E-5</v>
      </c>
      <c r="P107">
        <f t="shared" si="11"/>
        <v>-2.886793046146765E-5</v>
      </c>
      <c r="Q107">
        <f t="shared" si="11"/>
        <v>1.5121085133536813E-5</v>
      </c>
      <c r="R107">
        <f t="shared" si="11"/>
        <v>6.9645661642057179E-6</v>
      </c>
      <c r="S107">
        <f t="shared" si="11"/>
        <v>1.0970239740199026E-3</v>
      </c>
      <c r="T107">
        <f t="shared" si="11"/>
        <v>7.4808541078089932E-4</v>
      </c>
      <c r="U107">
        <f t="shared" si="11"/>
        <v>9.4551396946994371E-4</v>
      </c>
      <c r="V107">
        <f t="shared" si="11"/>
        <v>1.021054931919908E-3</v>
      </c>
      <c r="W107">
        <f t="shared" si="11"/>
        <v>6.8880950902693093E-4</v>
      </c>
      <c r="X107">
        <f t="shared" si="11"/>
        <v>1.7904026790742465E-3</v>
      </c>
      <c r="Y107">
        <f t="shared" si="11"/>
        <v>1.2142333355287284E-3</v>
      </c>
      <c r="Z107">
        <f t="shared" si="11"/>
        <v>-2.9518440210432865E-5</v>
      </c>
      <c r="AA107">
        <f t="shared" si="11"/>
        <v>-1.2433891838132793E-5</v>
      </c>
      <c r="AB107">
        <f t="shared" si="11"/>
        <v>1.1037746073733895E-3</v>
      </c>
      <c r="AC107">
        <f t="shared" si="11"/>
        <v>6.0801919972603075E-4</v>
      </c>
      <c r="AD107">
        <f t="shared" si="11"/>
        <v>1.2912419342045436E-3</v>
      </c>
      <c r="AE107">
        <f t="shared" si="11"/>
        <v>-1.894987838990096E-3</v>
      </c>
      <c r="AF107">
        <f t="shared" si="11"/>
        <v>6.6246739141231838E-4</v>
      </c>
      <c r="AG107">
        <f t="shared" si="11"/>
        <v>6.3842672750381196E-4</v>
      </c>
      <c r="AH107">
        <f t="shared" si="11"/>
        <v>6.1204192331035831E-4</v>
      </c>
      <c r="AI107">
        <f t="shared" si="11"/>
        <v>4.770112726379695E-4</v>
      </c>
      <c r="AJ107">
        <f t="shared" si="11"/>
        <v>3.4090084162711863E-4</v>
      </c>
      <c r="AK107">
        <f t="shared" si="11"/>
        <v>6.702634442024698E-5</v>
      </c>
      <c r="AL107">
        <f t="shared" si="11"/>
        <v>-2.5646713329136044E-3</v>
      </c>
      <c r="AM107">
        <f t="shared" si="11"/>
        <v>1.1232519880595678E-3</v>
      </c>
      <c r="AN107">
        <f t="shared" si="11"/>
        <v>7.0008355140962922E-4</v>
      </c>
      <c r="AO107">
        <f t="shared" si="11"/>
        <v>8.7701314287053814E-2</v>
      </c>
      <c r="AP107">
        <f t="shared" si="11"/>
        <v>-4.926009515304689E-3</v>
      </c>
      <c r="AQ107">
        <f t="shared" si="11"/>
        <v>-7.4233695305103593E-7</v>
      </c>
    </row>
    <row r="108" spans="1:43" x14ac:dyDescent="0.3">
      <c r="A108" t="s">
        <v>10</v>
      </c>
      <c r="B108">
        <f t="shared" ref="B108:AQ108" si="12">B62-B16</f>
        <v>4.6953893670211525E-3</v>
      </c>
      <c r="C108">
        <f t="shared" si="12"/>
        <v>8.4069972708327714E-4</v>
      </c>
      <c r="D108">
        <f t="shared" si="12"/>
        <v>-8.2356436617541425E-4</v>
      </c>
      <c r="E108">
        <f t="shared" si="12"/>
        <v>9.2611820044972218E-3</v>
      </c>
      <c r="F108">
        <f t="shared" si="12"/>
        <v>6.8002334431737218E-3</v>
      </c>
      <c r="G108">
        <f t="shared" si="12"/>
        <v>2.0211742009955985E-2</v>
      </c>
      <c r="H108">
        <f t="shared" si="12"/>
        <v>2.2588331264416655E-2</v>
      </c>
      <c r="I108">
        <f t="shared" si="12"/>
        <v>1.2700924403736656E-2</v>
      </c>
      <c r="J108">
        <f t="shared" si="12"/>
        <v>1.0732489392442118E-2</v>
      </c>
      <c r="K108">
        <f t="shared" si="12"/>
        <v>2.7061219589645945E-3</v>
      </c>
      <c r="L108">
        <f t="shared" si="12"/>
        <v>1.2707937449562825E-2</v>
      </c>
      <c r="M108">
        <f t="shared" si="12"/>
        <v>1.3863666643711069E-2</v>
      </c>
      <c r="N108">
        <f t="shared" si="12"/>
        <v>0.14064647345642156</v>
      </c>
      <c r="O108">
        <f t="shared" si="12"/>
        <v>1.4892384820072378E-2</v>
      </c>
      <c r="P108">
        <f t="shared" si="12"/>
        <v>1.8857755515224327E-3</v>
      </c>
      <c r="Q108">
        <f t="shared" si="12"/>
        <v>1.0504400443072642E-3</v>
      </c>
      <c r="R108">
        <f t="shared" si="12"/>
        <v>1.8513849565449884E-3</v>
      </c>
      <c r="S108">
        <f t="shared" si="12"/>
        <v>1.6990556315821748E-2</v>
      </c>
      <c r="T108">
        <f t="shared" si="12"/>
        <v>1.847415650715006E-2</v>
      </c>
      <c r="U108">
        <f t="shared" si="12"/>
        <v>3.9346343055875581E-2</v>
      </c>
      <c r="V108">
        <f t="shared" si="12"/>
        <v>2.3175256388686713E-2</v>
      </c>
      <c r="W108">
        <f t="shared" si="12"/>
        <v>5.3766613394988387E-2</v>
      </c>
      <c r="X108">
        <f t="shared" si="12"/>
        <v>1.6511426339760701E-2</v>
      </c>
      <c r="Y108">
        <f t="shared" si="12"/>
        <v>5.0827316410570096E-2</v>
      </c>
      <c r="Z108">
        <f t="shared" si="12"/>
        <v>1.8688099018629306E-3</v>
      </c>
      <c r="AA108">
        <f t="shared" si="12"/>
        <v>-8.9241536538228012E-4</v>
      </c>
      <c r="AB108">
        <f t="shared" si="12"/>
        <v>6.0492793193207568E-3</v>
      </c>
      <c r="AC108">
        <f t="shared" si="12"/>
        <v>2.9241947737380574E-2</v>
      </c>
      <c r="AD108">
        <f t="shared" si="12"/>
        <v>6.5732224575089275E-3</v>
      </c>
      <c r="AE108">
        <f t="shared" si="12"/>
        <v>1.0276909413793387E-2</v>
      </c>
      <c r="AF108">
        <f t="shared" si="12"/>
        <v>1.0232569227614756E-2</v>
      </c>
      <c r="AG108">
        <f t="shared" si="12"/>
        <v>2.263578829015866E-3</v>
      </c>
      <c r="AH108">
        <f t="shared" si="12"/>
        <v>1.4667436456319478E-3</v>
      </c>
      <c r="AI108">
        <f t="shared" si="12"/>
        <v>6.4202360990153881E-4</v>
      </c>
      <c r="AJ108">
        <f t="shared" si="12"/>
        <v>7.3246591800134146E-4</v>
      </c>
      <c r="AK108">
        <f t="shared" si="12"/>
        <v>5.7399263208845152E-4</v>
      </c>
      <c r="AL108">
        <f t="shared" si="12"/>
        <v>5.5804062514449712E-3</v>
      </c>
      <c r="AM108">
        <f t="shared" si="12"/>
        <v>1.0635742524154478E-3</v>
      </c>
      <c r="AN108">
        <f t="shared" si="12"/>
        <v>2.1650125951970462E-3</v>
      </c>
      <c r="AO108">
        <f t="shared" si="12"/>
        <v>2.4768701097437509E-3</v>
      </c>
      <c r="AP108">
        <f t="shared" si="12"/>
        <v>8.4516583910045941E-3</v>
      </c>
      <c r="AQ108">
        <f t="shared" si="12"/>
        <v>-2.3321270705554221E-4</v>
      </c>
    </row>
    <row r="109" spans="1:43" x14ac:dyDescent="0.3">
      <c r="A109" t="s">
        <v>79</v>
      </c>
      <c r="B109">
        <f t="shared" ref="B109:AQ109" si="13">B63-B17</f>
        <v>3.9635804950372493E-5</v>
      </c>
      <c r="C109">
        <f t="shared" si="13"/>
        <v>5.1788802755641026E-4</v>
      </c>
      <c r="D109">
        <f t="shared" si="13"/>
        <v>9.2020453798660789E-5</v>
      </c>
      <c r="E109">
        <f t="shared" si="13"/>
        <v>-7.9902191226055401E-4</v>
      </c>
      <c r="F109">
        <f t="shared" si="13"/>
        <v>-7.8855371880117938E-4</v>
      </c>
      <c r="G109">
        <f t="shared" si="13"/>
        <v>2.8624819983101143E-3</v>
      </c>
      <c r="H109">
        <f t="shared" si="13"/>
        <v>-1.1654712304735428E-3</v>
      </c>
      <c r="I109">
        <f t="shared" si="13"/>
        <v>-4.3051487431081532E-4</v>
      </c>
      <c r="J109">
        <f t="shared" si="13"/>
        <v>-5.0251176586410681E-4</v>
      </c>
      <c r="K109">
        <f t="shared" si="13"/>
        <v>-7.0182915328020573E-5</v>
      </c>
      <c r="L109">
        <f t="shared" si="13"/>
        <v>5.4212256159869422E-4</v>
      </c>
      <c r="M109">
        <f t="shared" si="13"/>
        <v>1.0946884097893397E-3</v>
      </c>
      <c r="N109">
        <f t="shared" si="13"/>
        <v>3.5508391391375336E-3</v>
      </c>
      <c r="O109">
        <f t="shared" si="13"/>
        <v>0.10870898183409816</v>
      </c>
      <c r="P109">
        <f t="shared" si="13"/>
        <v>5.4103195090940165E-4</v>
      </c>
      <c r="Q109">
        <f t="shared" si="13"/>
        <v>1.7068306635414248E-4</v>
      </c>
      <c r="R109">
        <f t="shared" si="13"/>
        <v>2.3569168893403997E-4</v>
      </c>
      <c r="S109">
        <f t="shared" si="13"/>
        <v>-1.5735822282113738E-4</v>
      </c>
      <c r="T109">
        <f t="shared" si="13"/>
        <v>3.3876065977381527E-2</v>
      </c>
      <c r="U109">
        <f t="shared" si="13"/>
        <v>3.8963558547900814E-3</v>
      </c>
      <c r="V109">
        <f t="shared" si="13"/>
        <v>-4.0809190785906437E-5</v>
      </c>
      <c r="W109">
        <f t="shared" si="13"/>
        <v>1.859872565285177E-3</v>
      </c>
      <c r="X109">
        <f t="shared" si="13"/>
        <v>-8.4480105156455553E-4</v>
      </c>
      <c r="Y109">
        <f t="shared" si="13"/>
        <v>6.6179028067882596E-3</v>
      </c>
      <c r="Z109">
        <f t="shared" si="13"/>
        <v>2.429083506803003E-4</v>
      </c>
      <c r="AA109">
        <f t="shared" si="13"/>
        <v>6.3153297417647332E-6</v>
      </c>
      <c r="AB109">
        <f t="shared" si="13"/>
        <v>-2.7636243351294689E-4</v>
      </c>
      <c r="AC109">
        <f t="shared" si="13"/>
        <v>3.3611732386299746E-3</v>
      </c>
      <c r="AD109">
        <f t="shared" si="13"/>
        <v>-6.1053976035065028E-4</v>
      </c>
      <c r="AE109">
        <f t="shared" si="13"/>
        <v>-5.8077264122221803E-4</v>
      </c>
      <c r="AF109">
        <f t="shared" si="13"/>
        <v>2.6106182414672763E-4</v>
      </c>
      <c r="AG109">
        <f t="shared" si="13"/>
        <v>-9.8774182195087638E-4</v>
      </c>
      <c r="AH109">
        <f t="shared" si="13"/>
        <v>-1.7619646101404839E-3</v>
      </c>
      <c r="AI109">
        <f t="shared" si="13"/>
        <v>-1.6639072275952871E-3</v>
      </c>
      <c r="AJ109">
        <f t="shared" si="13"/>
        <v>-1.6620303994700178E-4</v>
      </c>
      <c r="AK109">
        <f t="shared" si="13"/>
        <v>-2.4823957454674637E-4</v>
      </c>
      <c r="AL109">
        <f t="shared" si="13"/>
        <v>-3.0551603044426715E-4</v>
      </c>
      <c r="AM109">
        <f t="shared" si="13"/>
        <v>4.1772782269887453E-4</v>
      </c>
      <c r="AN109">
        <f t="shared" si="13"/>
        <v>3.1903492895622791E-4</v>
      </c>
      <c r="AO109">
        <f t="shared" si="13"/>
        <v>5.8369428851425605E-4</v>
      </c>
      <c r="AP109">
        <f t="shared" si="13"/>
        <v>1.4455314922133026E-3</v>
      </c>
      <c r="AQ109">
        <f t="shared" si="13"/>
        <v>7.9520816067815397E-3</v>
      </c>
    </row>
    <row r="110" spans="1:43" x14ac:dyDescent="0.3">
      <c r="A110" t="s">
        <v>80</v>
      </c>
      <c r="B110">
        <f t="shared" ref="B110:AQ110" si="14">B64-B18</f>
        <v>6.995574631885397E-5</v>
      </c>
      <c r="C110">
        <f t="shared" si="14"/>
        <v>1.7305175206200972E-4</v>
      </c>
      <c r="D110">
        <f t="shared" si="14"/>
        <v>5.9642866344901638E-6</v>
      </c>
      <c r="E110">
        <f t="shared" si="14"/>
        <v>-4.6917473440275529E-4</v>
      </c>
      <c r="F110">
        <f t="shared" si="14"/>
        <v>-1.0603971034136863E-3</v>
      </c>
      <c r="G110">
        <f t="shared" si="14"/>
        <v>-1.3417867446248533E-4</v>
      </c>
      <c r="H110">
        <f t="shared" si="14"/>
        <v>-1.5985828053961538E-4</v>
      </c>
      <c r="I110">
        <f t="shared" si="14"/>
        <v>1.66632656179377E-4</v>
      </c>
      <c r="J110">
        <f t="shared" si="14"/>
        <v>1.6137527608941151E-3</v>
      </c>
      <c r="K110">
        <f t="shared" si="14"/>
        <v>7.8610933000103565E-6</v>
      </c>
      <c r="L110">
        <f t="shared" si="14"/>
        <v>1.1022308756390028E-3</v>
      </c>
      <c r="M110">
        <f t="shared" si="14"/>
        <v>1.8881198551324811E-3</v>
      </c>
      <c r="N110">
        <f t="shared" si="14"/>
        <v>1.2450691628170484E-4</v>
      </c>
      <c r="O110">
        <f t="shared" si="14"/>
        <v>2.7250947884346704E-3</v>
      </c>
      <c r="P110">
        <f t="shared" si="14"/>
        <v>0.11148576919900532</v>
      </c>
      <c r="Q110">
        <f t="shared" si="14"/>
        <v>3.5981153073990071E-3</v>
      </c>
      <c r="R110">
        <f t="shared" si="14"/>
        <v>1.0394328614298102E-3</v>
      </c>
      <c r="S110">
        <f t="shared" si="14"/>
        <v>6.7945859335201604E-4</v>
      </c>
      <c r="T110">
        <f t="shared" si="14"/>
        <v>1.1453699087583264E-3</v>
      </c>
      <c r="U110">
        <f t="shared" si="14"/>
        <v>1.737113801739466E-3</v>
      </c>
      <c r="V110">
        <f t="shared" si="14"/>
        <v>6.5632344755159073E-4</v>
      </c>
      <c r="W110">
        <f t="shared" si="14"/>
        <v>1.0211350001070346E-4</v>
      </c>
      <c r="X110">
        <f t="shared" si="14"/>
        <v>2.9459458777137976E-4</v>
      </c>
      <c r="Y110">
        <f t="shared" si="14"/>
        <v>1.4510717958971919E-3</v>
      </c>
      <c r="Z110">
        <f t="shared" si="14"/>
        <v>-1.093728281623239E-6</v>
      </c>
      <c r="AA110">
        <f t="shared" si="14"/>
        <v>-6.6107733583512833E-5</v>
      </c>
      <c r="AB110">
        <f t="shared" si="14"/>
        <v>-1.0608544967437053E-4</v>
      </c>
      <c r="AC110">
        <f t="shared" si="14"/>
        <v>4.9931305026997767E-2</v>
      </c>
      <c r="AD110">
        <f t="shared" si="14"/>
        <v>-2.9042779183964339E-4</v>
      </c>
      <c r="AE110">
        <f t="shared" si="14"/>
        <v>-1.1187082608584525E-4</v>
      </c>
      <c r="AF110">
        <f t="shared" si="14"/>
        <v>-1.5652606257648085E-4</v>
      </c>
      <c r="AG110">
        <f t="shared" si="14"/>
        <v>-3.2268787167907055E-4</v>
      </c>
      <c r="AH110">
        <f t="shared" si="14"/>
        <v>-3.9887566834012579E-4</v>
      </c>
      <c r="AI110">
        <f t="shared" si="14"/>
        <v>-1.8339198121500777E-4</v>
      </c>
      <c r="AJ110">
        <f t="shared" si="14"/>
        <v>-1.3452073872438852E-4</v>
      </c>
      <c r="AK110">
        <f t="shared" si="14"/>
        <v>-2.2161735996722304E-3</v>
      </c>
      <c r="AL110">
        <f t="shared" si="14"/>
        <v>6.3103616088732773E-5</v>
      </c>
      <c r="AM110">
        <f t="shared" si="14"/>
        <v>7.7065936912075743E-4</v>
      </c>
      <c r="AN110">
        <f t="shared" si="14"/>
        <v>2.2804722384966421E-5</v>
      </c>
      <c r="AO110">
        <f t="shared" si="14"/>
        <v>-7.0546584165447594E-5</v>
      </c>
      <c r="AP110">
        <f t="shared" si="14"/>
        <v>4.1783331252725554E-4</v>
      </c>
      <c r="AQ110">
        <f t="shared" si="14"/>
        <v>4.5140041270418145E-4</v>
      </c>
    </row>
    <row r="111" spans="1:43" x14ac:dyDescent="0.3">
      <c r="A111" t="s">
        <v>81</v>
      </c>
      <c r="B111">
        <f t="shared" ref="B111:AQ111" si="15">B65-B19</f>
        <v>-1.228655434054665E-3</v>
      </c>
      <c r="C111">
        <f t="shared" si="15"/>
        <v>1.3705221583382943E-2</v>
      </c>
      <c r="D111">
        <f t="shared" si="15"/>
        <v>4.2141262443285191E-4</v>
      </c>
      <c r="E111">
        <f t="shared" si="15"/>
        <v>-9.1668777128682613E-3</v>
      </c>
      <c r="F111">
        <f t="shared" si="15"/>
        <v>-1.3631164289385168E-2</v>
      </c>
      <c r="G111">
        <f t="shared" si="15"/>
        <v>-2.184487552308859E-3</v>
      </c>
      <c r="H111">
        <f t="shared" si="15"/>
        <v>-3.621188506395691E-3</v>
      </c>
      <c r="I111">
        <f t="shared" si="15"/>
        <v>-5.2141202099251164E-3</v>
      </c>
      <c r="J111">
        <f t="shared" si="15"/>
        <v>-1.5747463309356013E-3</v>
      </c>
      <c r="K111">
        <f t="shared" si="15"/>
        <v>-4.4751489875601485E-4</v>
      </c>
      <c r="L111">
        <f t="shared" si="15"/>
        <v>-5.6015856465803102E-3</v>
      </c>
      <c r="M111">
        <f t="shared" si="15"/>
        <v>-4.7573510120183819E-3</v>
      </c>
      <c r="N111">
        <f t="shared" si="15"/>
        <v>3.696886795001653E-3</v>
      </c>
      <c r="O111">
        <f t="shared" si="15"/>
        <v>9.4805896642758064E-4</v>
      </c>
      <c r="P111">
        <f t="shared" si="15"/>
        <v>4.0607738900477327E-3</v>
      </c>
      <c r="Q111">
        <f t="shared" si="15"/>
        <v>0.4977736894301219</v>
      </c>
      <c r="R111">
        <f t="shared" si="15"/>
        <v>3.5991625807945253E-3</v>
      </c>
      <c r="S111">
        <f t="shared" si="15"/>
        <v>0.21515952546151706</v>
      </c>
      <c r="T111">
        <f t="shared" si="15"/>
        <v>9.2284374328136572E-3</v>
      </c>
      <c r="U111">
        <f t="shared" si="15"/>
        <v>2.9919386418123566E-2</v>
      </c>
      <c r="V111">
        <f t="shared" si="15"/>
        <v>0.11133314098475366</v>
      </c>
      <c r="W111">
        <f t="shared" si="15"/>
        <v>2.148090571670699E-2</v>
      </c>
      <c r="X111">
        <f t="shared" si="15"/>
        <v>-1.4370390858817916E-2</v>
      </c>
      <c r="Y111">
        <f t="shared" si="15"/>
        <v>3.0045021742772349E-2</v>
      </c>
      <c r="Z111">
        <f t="shared" si="15"/>
        <v>1.2110427502043616E-3</v>
      </c>
      <c r="AA111">
        <f t="shared" si="15"/>
        <v>6.6862088884462809E-4</v>
      </c>
      <c r="AB111">
        <f t="shared" si="15"/>
        <v>-1.4249500600222371E-3</v>
      </c>
      <c r="AC111">
        <f t="shared" si="15"/>
        <v>7.4645628169813724E-2</v>
      </c>
      <c r="AD111">
        <f t="shared" si="15"/>
        <v>-2.5188087278036975E-3</v>
      </c>
      <c r="AE111">
        <f t="shared" si="15"/>
        <v>-3.1791102871495404E-3</v>
      </c>
      <c r="AF111">
        <f t="shared" si="15"/>
        <v>-2.478681710492865E-3</v>
      </c>
      <c r="AG111">
        <f t="shared" si="15"/>
        <v>-2.3596244590181723E-3</v>
      </c>
      <c r="AH111">
        <f t="shared" si="15"/>
        <v>-3.4160396277001259E-3</v>
      </c>
      <c r="AI111">
        <f t="shared" si="15"/>
        <v>-1.7650244376356638E-3</v>
      </c>
      <c r="AJ111">
        <f t="shared" si="15"/>
        <v>-8.7151043864016166E-4</v>
      </c>
      <c r="AK111">
        <f t="shared" si="15"/>
        <v>-4.8351744944351857E-3</v>
      </c>
      <c r="AL111">
        <f t="shared" si="15"/>
        <v>-7.8061323578707659E-4</v>
      </c>
      <c r="AM111">
        <f t="shared" si="15"/>
        <v>5.6236294756679354E-3</v>
      </c>
      <c r="AN111">
        <f t="shared" si="15"/>
        <v>-4.1085659039246514E-4</v>
      </c>
      <c r="AO111">
        <f t="shared" si="15"/>
        <v>3.6430660373702896E-4</v>
      </c>
      <c r="AP111">
        <f t="shared" si="15"/>
        <v>1.9457470156309584E-3</v>
      </c>
      <c r="AQ111">
        <f t="shared" si="15"/>
        <v>3.6219549235995775E-2</v>
      </c>
    </row>
    <row r="112" spans="1:43" x14ac:dyDescent="0.3">
      <c r="A112" t="s">
        <v>82</v>
      </c>
      <c r="B112">
        <f t="shared" ref="B112:AQ112" si="16">B66-B20</f>
        <v>-1.4060165588960472E-4</v>
      </c>
      <c r="C112">
        <f t="shared" si="16"/>
        <v>1.6523059682822E-4</v>
      </c>
      <c r="D112">
        <f t="shared" si="16"/>
        <v>1.1994022415490295E-5</v>
      </c>
      <c r="E112">
        <f t="shared" si="16"/>
        <v>-8.4421672382197768E-4</v>
      </c>
      <c r="F112">
        <f t="shared" si="16"/>
        <v>-9.9969566149328559E-4</v>
      </c>
      <c r="G112">
        <f t="shared" si="16"/>
        <v>-2.6776310346055015E-4</v>
      </c>
      <c r="H112">
        <f t="shared" si="16"/>
        <v>-5.4637190732349252E-4</v>
      </c>
      <c r="I112">
        <f t="shared" si="16"/>
        <v>-4.5562256629898723E-4</v>
      </c>
      <c r="J112">
        <f t="shared" si="16"/>
        <v>-1.9749617602189418E-4</v>
      </c>
      <c r="K112">
        <f t="shared" si="16"/>
        <v>-1.0921393852291596E-4</v>
      </c>
      <c r="L112">
        <f t="shared" si="16"/>
        <v>9.8408908074155521E-4</v>
      </c>
      <c r="M112">
        <f t="shared" si="16"/>
        <v>-1.427575963459552E-4</v>
      </c>
      <c r="N112">
        <f t="shared" si="16"/>
        <v>6.1862105357738469E-4</v>
      </c>
      <c r="O112">
        <f t="shared" si="16"/>
        <v>2.0802032164685358E-4</v>
      </c>
      <c r="P112">
        <f t="shared" si="16"/>
        <v>2.1469351150222058E-4</v>
      </c>
      <c r="Q112">
        <f t="shared" si="16"/>
        <v>1.2088089440742665E-3</v>
      </c>
      <c r="R112">
        <f t="shared" si="16"/>
        <v>0.25800799522924789</v>
      </c>
      <c r="S112">
        <f t="shared" si="16"/>
        <v>1.1484079280439041E-2</v>
      </c>
      <c r="T112">
        <f t="shared" si="16"/>
        <v>4.3343395257700087E-3</v>
      </c>
      <c r="U112">
        <f t="shared" si="16"/>
        <v>2.6924619155594794E-2</v>
      </c>
      <c r="V112">
        <f t="shared" si="16"/>
        <v>3.9576707537550817E-3</v>
      </c>
      <c r="W112">
        <f t="shared" si="16"/>
        <v>-7.2445569769792573E-4</v>
      </c>
      <c r="X112">
        <f t="shared" si="16"/>
        <v>-1.7596878140096639E-3</v>
      </c>
      <c r="Y112">
        <f t="shared" si="16"/>
        <v>3.3591468603017688E-4</v>
      </c>
      <c r="Z112">
        <f t="shared" si="16"/>
        <v>4.5237223659723474E-6</v>
      </c>
      <c r="AA112">
        <f t="shared" si="16"/>
        <v>-5.4613202831670907E-5</v>
      </c>
      <c r="AB112">
        <f t="shared" si="16"/>
        <v>-4.2426243009511459E-4</v>
      </c>
      <c r="AC112">
        <f t="shared" si="16"/>
        <v>2.4607807582456985E-3</v>
      </c>
      <c r="AD112">
        <f t="shared" si="16"/>
        <v>-3.0771626470685212E-4</v>
      </c>
      <c r="AE112">
        <f t="shared" si="16"/>
        <v>-3.4034391372734054E-4</v>
      </c>
      <c r="AF112">
        <f t="shared" si="16"/>
        <v>-3.0525467501263501E-4</v>
      </c>
      <c r="AG112">
        <f t="shared" si="16"/>
        <v>-4.0101993659794516E-4</v>
      </c>
      <c r="AH112">
        <f t="shared" si="16"/>
        <v>-9.0267530308241509E-4</v>
      </c>
      <c r="AI112">
        <f t="shared" si="16"/>
        <v>-4.189917529425756E-4</v>
      </c>
      <c r="AJ112">
        <f t="shared" si="16"/>
        <v>-1.2780300792738521E-4</v>
      </c>
      <c r="AK112">
        <f t="shared" si="16"/>
        <v>-2.8677951043199818E-4</v>
      </c>
      <c r="AL112">
        <f t="shared" si="16"/>
        <v>-9.3737324466325702E-5</v>
      </c>
      <c r="AM112">
        <f t="shared" si="16"/>
        <v>2.3420973423205559E-4</v>
      </c>
      <c r="AN112">
        <f t="shared" si="16"/>
        <v>-3.8445830756266759E-5</v>
      </c>
      <c r="AO112">
        <f t="shared" si="16"/>
        <v>5.1562491860170122E-4</v>
      </c>
      <c r="AP112">
        <f t="shared" si="16"/>
        <v>-8.0018685063290328E-6</v>
      </c>
      <c r="AQ112">
        <f t="shared" si="16"/>
        <v>1.8839592951428077E-3</v>
      </c>
    </row>
    <row r="113" spans="1:43" x14ac:dyDescent="0.3">
      <c r="A113" t="s">
        <v>11</v>
      </c>
      <c r="B113">
        <f t="shared" ref="B113:AQ113" si="17">B67-B21</f>
        <v>5.0351117504119245E-3</v>
      </c>
      <c r="C113">
        <f t="shared" si="17"/>
        <v>3.408544401483514E-2</v>
      </c>
      <c r="D113">
        <f t="shared" si="17"/>
        <v>-4.9017740405043152E-5</v>
      </c>
      <c r="E113">
        <f t="shared" si="17"/>
        <v>1.5311692694973513E-2</v>
      </c>
      <c r="F113">
        <f t="shared" si="17"/>
        <v>2.3708656752482651E-2</v>
      </c>
      <c r="G113">
        <f t="shared" si="17"/>
        <v>1.1645731340949718E-2</v>
      </c>
      <c r="H113">
        <f t="shared" si="17"/>
        <v>1.1484062127910888E-2</v>
      </c>
      <c r="I113">
        <f t="shared" si="17"/>
        <v>2.7208553888272393E-2</v>
      </c>
      <c r="J113">
        <f t="shared" si="17"/>
        <v>4.8253092317901043E-3</v>
      </c>
      <c r="K113">
        <f t="shared" si="17"/>
        <v>1.5545947885790124E-2</v>
      </c>
      <c r="L113">
        <f t="shared" si="17"/>
        <v>3.424437920624373E-3</v>
      </c>
      <c r="M113">
        <f t="shared" si="17"/>
        <v>7.9837563066140899E-3</v>
      </c>
      <c r="N113">
        <f t="shared" si="17"/>
        <v>1.9378188684035919E-2</v>
      </c>
      <c r="O113">
        <f t="shared" si="17"/>
        <v>1.4020252228608678E-2</v>
      </c>
      <c r="P113">
        <f t="shared" si="17"/>
        <v>7.0862391675981162E-3</v>
      </c>
      <c r="Q113">
        <f t="shared" si="17"/>
        <v>5.0188631257313248E-3</v>
      </c>
      <c r="R113">
        <f t="shared" si="17"/>
        <v>6.9849595117273964E-3</v>
      </c>
      <c r="S113">
        <f t="shared" si="17"/>
        <v>0.12732598749729529</v>
      </c>
      <c r="T113">
        <f t="shared" si="17"/>
        <v>8.7833747859593098E-3</v>
      </c>
      <c r="U113">
        <f t="shared" si="17"/>
        <v>3.2020332926389103E-2</v>
      </c>
      <c r="V113">
        <f t="shared" si="17"/>
        <v>8.15742310151224E-2</v>
      </c>
      <c r="W113">
        <f t="shared" si="17"/>
        <v>4.3182546610986049E-2</v>
      </c>
      <c r="X113">
        <f t="shared" si="17"/>
        <v>0.10831818406991034</v>
      </c>
      <c r="Y113">
        <f t="shared" si="17"/>
        <v>4.5418243867266485E-2</v>
      </c>
      <c r="Z113">
        <f t="shared" si="17"/>
        <v>4.3198781651741401E-3</v>
      </c>
      <c r="AA113">
        <f t="shared" si="17"/>
        <v>-2.2673395722514248E-4</v>
      </c>
      <c r="AB113">
        <f t="shared" si="17"/>
        <v>6.8988262953493555E-3</v>
      </c>
      <c r="AC113">
        <f t="shared" si="17"/>
        <v>7.9140779598183691E-2</v>
      </c>
      <c r="AD113">
        <f t="shared" si="17"/>
        <v>2.0161022898825096E-3</v>
      </c>
      <c r="AE113">
        <f t="shared" si="17"/>
        <v>4.4234368145166965E-3</v>
      </c>
      <c r="AF113">
        <f t="shared" si="17"/>
        <v>6.3974331808333415E-3</v>
      </c>
      <c r="AG113">
        <f t="shared" si="17"/>
        <v>1.4619143694358748E-3</v>
      </c>
      <c r="AH113">
        <f t="shared" si="17"/>
        <v>1.6035148715636209E-3</v>
      </c>
      <c r="AI113">
        <f t="shared" si="17"/>
        <v>1.1739155132604079E-3</v>
      </c>
      <c r="AJ113">
        <f t="shared" si="17"/>
        <v>1.379479359053931E-3</v>
      </c>
      <c r="AK113">
        <f t="shared" si="17"/>
        <v>7.1139890105903969E-4</v>
      </c>
      <c r="AL113">
        <f t="shared" si="17"/>
        <v>5.9644973565697165E-3</v>
      </c>
      <c r="AM113">
        <f t="shared" si="17"/>
        <v>3.838133222617226E-3</v>
      </c>
      <c r="AN113">
        <f t="shared" si="17"/>
        <v>2.5726019746996117E-3</v>
      </c>
      <c r="AO113">
        <f t="shared" si="17"/>
        <v>2.3304211150708249E-3</v>
      </c>
      <c r="AP113">
        <f t="shared" si="17"/>
        <v>6.7332378579059195E-3</v>
      </c>
      <c r="AQ113">
        <f t="shared" si="17"/>
        <v>-5.7977459879463532E-4</v>
      </c>
    </row>
    <row r="114" spans="1:43" x14ac:dyDescent="0.3">
      <c r="A114" t="s">
        <v>12</v>
      </c>
      <c r="B114">
        <f t="shared" ref="B114:AQ114" si="18">B68-B22</f>
        <v>6.3578524590376922E-3</v>
      </c>
      <c r="C114">
        <f t="shared" si="18"/>
        <v>-6.6500867456626301E-3</v>
      </c>
      <c r="D114">
        <f t="shared" si="18"/>
        <v>-9.9333129735692974E-4</v>
      </c>
      <c r="E114">
        <f t="shared" si="18"/>
        <v>8.1586382334830933E-3</v>
      </c>
      <c r="F114">
        <f t="shared" si="18"/>
        <v>8.7478443001048657E-3</v>
      </c>
      <c r="G114">
        <f t="shared" si="18"/>
        <v>1.0216628065299858E-2</v>
      </c>
      <c r="H114">
        <f t="shared" si="18"/>
        <v>3.1780723659355935E-2</v>
      </c>
      <c r="I114">
        <f t="shared" si="18"/>
        <v>1.4037230353611124E-2</v>
      </c>
      <c r="J114">
        <f t="shared" si="18"/>
        <v>1.0710627467457963E-2</v>
      </c>
      <c r="K114">
        <f t="shared" si="18"/>
        <v>8.3261756780514395E-3</v>
      </c>
      <c r="L114">
        <f t="shared" si="18"/>
        <v>1.1428683030905292E-2</v>
      </c>
      <c r="M114">
        <f t="shared" si="18"/>
        <v>1.7220746627495551E-2</v>
      </c>
      <c r="N114">
        <f t="shared" si="18"/>
        <v>1.2122005842278957E-2</v>
      </c>
      <c r="O114">
        <f t="shared" si="18"/>
        <v>-3.5313312292277717E-3</v>
      </c>
      <c r="P114">
        <f t="shared" si="18"/>
        <v>-4.272139704247729E-3</v>
      </c>
      <c r="Q114">
        <f t="shared" si="18"/>
        <v>6.1565584116415233E-4</v>
      </c>
      <c r="R114">
        <f t="shared" si="18"/>
        <v>-1.1233020138029816E-3</v>
      </c>
      <c r="S114">
        <f t="shared" si="18"/>
        <v>1.5858174979817844E-2</v>
      </c>
      <c r="T114">
        <f t="shared" si="18"/>
        <v>0.14346403131018204</v>
      </c>
      <c r="U114">
        <f t="shared" si="18"/>
        <v>5.124147820436295E-2</v>
      </c>
      <c r="V114">
        <f t="shared" si="18"/>
        <v>4.1298514401482127E-2</v>
      </c>
      <c r="W114">
        <f t="shared" si="18"/>
        <v>2.9185918166937674E-2</v>
      </c>
      <c r="X114">
        <f t="shared" si="18"/>
        <v>3.8894196457469901E-2</v>
      </c>
      <c r="Y114">
        <f t="shared" si="18"/>
        <v>2.5483650975488593E-2</v>
      </c>
      <c r="Z114">
        <f t="shared" si="18"/>
        <v>-5.8535457513323439E-4</v>
      </c>
      <c r="AA114">
        <f t="shared" si="18"/>
        <v>-1.0356630489526217E-3</v>
      </c>
      <c r="AB114">
        <f t="shared" si="18"/>
        <v>9.9198743320959015E-3</v>
      </c>
      <c r="AC114">
        <f t="shared" si="18"/>
        <v>1.052390130801433E-2</v>
      </c>
      <c r="AD114">
        <f t="shared" si="18"/>
        <v>6.7578130019405446E-3</v>
      </c>
      <c r="AE114">
        <f t="shared" si="18"/>
        <v>8.6001014625587246E-3</v>
      </c>
      <c r="AF114">
        <f t="shared" si="18"/>
        <v>5.2132688666838116E-3</v>
      </c>
      <c r="AG114">
        <f t="shared" si="18"/>
        <v>1.6171582352886762E-2</v>
      </c>
      <c r="AH114">
        <f t="shared" si="18"/>
        <v>3.5847320767712604E-2</v>
      </c>
      <c r="AI114">
        <f t="shared" si="18"/>
        <v>3.95332283625442E-2</v>
      </c>
      <c r="AJ114">
        <f t="shared" si="18"/>
        <v>3.6196711850264851E-3</v>
      </c>
      <c r="AK114">
        <f t="shared" si="18"/>
        <v>1.5531505649679961E-3</v>
      </c>
      <c r="AL114">
        <f t="shared" si="18"/>
        <v>2.1008982854621692E-2</v>
      </c>
      <c r="AM114">
        <f t="shared" si="18"/>
        <v>4.4243799375272928E-3</v>
      </c>
      <c r="AN114">
        <f t="shared" si="18"/>
        <v>8.4502228723790963E-3</v>
      </c>
      <c r="AO114">
        <f t="shared" si="18"/>
        <v>2.3558208342465383E-2</v>
      </c>
      <c r="AP114">
        <f t="shared" si="18"/>
        <v>2.9258641233581208E-2</v>
      </c>
      <c r="AQ114">
        <f t="shared" si="18"/>
        <v>1.0894171806098492E-5</v>
      </c>
    </row>
    <row r="115" spans="1:43" x14ac:dyDescent="0.3">
      <c r="A115" t="s">
        <v>13</v>
      </c>
      <c r="B115">
        <f t="shared" ref="B115:AQ115" si="19">B69-B23</f>
        <v>9.8991277888576439E-4</v>
      </c>
      <c r="C115">
        <f t="shared" si="19"/>
        <v>3.6028496592743122E-3</v>
      </c>
      <c r="D115">
        <f t="shared" si="19"/>
        <v>-5.5941589682904306E-4</v>
      </c>
      <c r="E115">
        <f t="shared" si="19"/>
        <v>8.9922461193163196E-3</v>
      </c>
      <c r="F115">
        <f t="shared" si="19"/>
        <v>6.7430676129780929E-3</v>
      </c>
      <c r="G115">
        <f t="shared" si="19"/>
        <v>3.5385371472819484E-3</v>
      </c>
      <c r="H115">
        <f t="shared" si="19"/>
        <v>1.0409892852818946E-2</v>
      </c>
      <c r="I115">
        <f t="shared" si="19"/>
        <v>6.7307686950308816E-3</v>
      </c>
      <c r="J115">
        <f t="shared" si="19"/>
        <v>4.4796742434735958E-3</v>
      </c>
      <c r="K115">
        <f t="shared" si="19"/>
        <v>3.7553969741611899E-3</v>
      </c>
      <c r="L115">
        <f t="shared" si="19"/>
        <v>3.643645224773521E-3</v>
      </c>
      <c r="M115">
        <f t="shared" si="19"/>
        <v>4.7338632168413093E-3</v>
      </c>
      <c r="N115">
        <f t="shared" si="19"/>
        <v>3.320951650736773E-3</v>
      </c>
      <c r="O115">
        <f t="shared" si="19"/>
        <v>1.7735883218699701E-3</v>
      </c>
      <c r="P115">
        <f t="shared" si="19"/>
        <v>-1.6324055357251764E-3</v>
      </c>
      <c r="Q115">
        <f t="shared" si="19"/>
        <v>5.1914814293058881E-3</v>
      </c>
      <c r="R115">
        <f t="shared" si="19"/>
        <v>1.1997386150246214E-3</v>
      </c>
      <c r="S115">
        <f t="shared" si="19"/>
        <v>9.3952574347601087E-3</v>
      </c>
      <c r="T115">
        <f t="shared" si="19"/>
        <v>1.8176408627798377E-2</v>
      </c>
      <c r="U115">
        <f t="shared" si="19"/>
        <v>0.12123921456042552</v>
      </c>
      <c r="V115">
        <f t="shared" si="19"/>
        <v>3.3616939446621592E-2</v>
      </c>
      <c r="W115">
        <f t="shared" si="19"/>
        <v>5.2134789475518049E-2</v>
      </c>
      <c r="X115">
        <f t="shared" si="19"/>
        <v>3.2723711689200762E-2</v>
      </c>
      <c r="Y115">
        <f t="shared" si="19"/>
        <v>2.4314057560749384E-2</v>
      </c>
      <c r="Z115">
        <f t="shared" si="19"/>
        <v>1.569169313639774E-2</v>
      </c>
      <c r="AA115">
        <f t="shared" si="19"/>
        <v>-2.7771356704497056E-4</v>
      </c>
      <c r="AB115">
        <f t="shared" si="19"/>
        <v>8.7585446663499631E-3</v>
      </c>
      <c r="AC115">
        <f t="shared" si="19"/>
        <v>3.456982345202933E-2</v>
      </c>
      <c r="AD115">
        <f t="shared" si="19"/>
        <v>3.4176440396991416E-3</v>
      </c>
      <c r="AE115">
        <f t="shared" si="19"/>
        <v>2.7534472039633358E-3</v>
      </c>
      <c r="AF115">
        <f t="shared" si="19"/>
        <v>5.7398361555984021E-3</v>
      </c>
      <c r="AG115">
        <f t="shared" si="19"/>
        <v>5.0861596726167468E-3</v>
      </c>
      <c r="AH115">
        <f t="shared" si="19"/>
        <v>1.7652789580166868E-2</v>
      </c>
      <c r="AI115">
        <f t="shared" si="19"/>
        <v>3.8095836412809139E-3</v>
      </c>
      <c r="AJ115">
        <f t="shared" si="19"/>
        <v>2.1363317116303445E-3</v>
      </c>
      <c r="AK115">
        <f t="shared" si="19"/>
        <v>1.687352899514693E-3</v>
      </c>
      <c r="AL115">
        <f t="shared" si="19"/>
        <v>3.2492692540299845E-3</v>
      </c>
      <c r="AM115">
        <f t="shared" si="19"/>
        <v>3.1887187333560067E-3</v>
      </c>
      <c r="AN115">
        <f t="shared" si="19"/>
        <v>3.7967939871286016E-3</v>
      </c>
      <c r="AO115">
        <f t="shared" si="19"/>
        <v>3.271766190242672E-3</v>
      </c>
      <c r="AP115">
        <f t="shared" si="19"/>
        <v>6.319302187010674E-3</v>
      </c>
      <c r="AQ115">
        <f t="shared" si="19"/>
        <v>-5.8847421938297909E-4</v>
      </c>
    </row>
    <row r="116" spans="1:43" x14ac:dyDescent="0.3">
      <c r="A116" t="s">
        <v>14</v>
      </c>
      <c r="B116">
        <f t="shared" ref="B116:AQ116" si="20">B70-B24</f>
        <v>8.4518367510287244E-3</v>
      </c>
      <c r="C116">
        <f t="shared" si="20"/>
        <v>2.6875295384509931E-2</v>
      </c>
      <c r="D116">
        <f t="shared" si="20"/>
        <v>-3.9400146318999989E-5</v>
      </c>
      <c r="E116">
        <f t="shared" si="20"/>
        <v>1.7665414436802297E-2</v>
      </c>
      <c r="F116">
        <f t="shared" si="20"/>
        <v>2.6954537357225552E-2</v>
      </c>
      <c r="G116">
        <f t="shared" si="20"/>
        <v>3.1062679504628822E-3</v>
      </c>
      <c r="H116">
        <f t="shared" si="20"/>
        <v>1.4586583147400103E-2</v>
      </c>
      <c r="I116">
        <f t="shared" si="20"/>
        <v>6.6302392113728667E-3</v>
      </c>
      <c r="J116">
        <f t="shared" si="20"/>
        <v>4.6080617671443135E-3</v>
      </c>
      <c r="K116">
        <f t="shared" si="20"/>
        <v>1.0225810409472718E-2</v>
      </c>
      <c r="L116">
        <f t="shared" si="20"/>
        <v>8.8754807700671822E-4</v>
      </c>
      <c r="M116">
        <f t="shared" si="20"/>
        <v>5.3454783653627642E-3</v>
      </c>
      <c r="N116">
        <f t="shared" si="20"/>
        <v>1.2104861617057993E-2</v>
      </c>
      <c r="O116">
        <f t="shared" si="20"/>
        <v>9.3852859491336069E-3</v>
      </c>
      <c r="P116">
        <f t="shared" si="20"/>
        <v>1.6695420341211187E-3</v>
      </c>
      <c r="Q116">
        <f t="shared" si="20"/>
        <v>5.357283336365367E-3</v>
      </c>
      <c r="R116">
        <f t="shared" si="20"/>
        <v>4.656366385129884E-3</v>
      </c>
      <c r="S116">
        <f t="shared" si="20"/>
        <v>2.3284664894273981E-2</v>
      </c>
      <c r="T116">
        <f t="shared" si="20"/>
        <v>7.562781547559968E-3</v>
      </c>
      <c r="U116">
        <f t="shared" si="20"/>
        <v>2.1614934509433623E-2</v>
      </c>
      <c r="V116">
        <f t="shared" si="20"/>
        <v>0.12944747246112565</v>
      </c>
      <c r="W116">
        <f t="shared" si="20"/>
        <v>1.9330805566136599E-2</v>
      </c>
      <c r="X116">
        <f t="shared" si="20"/>
        <v>6.4273698772171942E-2</v>
      </c>
      <c r="Y116">
        <f t="shared" si="20"/>
        <v>2.6698250435822014E-2</v>
      </c>
      <c r="Z116">
        <f t="shared" si="20"/>
        <v>8.9673925505863953E-3</v>
      </c>
      <c r="AA116">
        <f t="shared" si="20"/>
        <v>-5.3017446856702429E-5</v>
      </c>
      <c r="AB116">
        <f t="shared" si="20"/>
        <v>1.9480248876807278E-2</v>
      </c>
      <c r="AC116">
        <f t="shared" si="20"/>
        <v>2.1801611653009187E-2</v>
      </c>
      <c r="AD116">
        <f t="shared" si="20"/>
        <v>1.8222793026932606E-3</v>
      </c>
      <c r="AE116">
        <f t="shared" si="20"/>
        <v>5.5712011476418974E-3</v>
      </c>
      <c r="AF116">
        <f t="shared" si="20"/>
        <v>1.4370259475642267E-3</v>
      </c>
      <c r="AG116">
        <f t="shared" si="20"/>
        <v>9.0253032021277765E-4</v>
      </c>
      <c r="AH116">
        <f t="shared" si="20"/>
        <v>1.8091694171688539E-3</v>
      </c>
      <c r="AI116">
        <f t="shared" si="20"/>
        <v>9.176636227061722E-4</v>
      </c>
      <c r="AJ116">
        <f t="shared" si="20"/>
        <v>7.3812915475150699E-4</v>
      </c>
      <c r="AK116">
        <f t="shared" si="20"/>
        <v>7.2541244329262671E-4</v>
      </c>
      <c r="AL116">
        <f t="shared" si="20"/>
        <v>4.017807695765146E-3</v>
      </c>
      <c r="AM116">
        <f t="shared" si="20"/>
        <v>1.5836608593530262E-3</v>
      </c>
      <c r="AN116">
        <f t="shared" si="20"/>
        <v>2.4564678400302185E-3</v>
      </c>
      <c r="AO116">
        <f t="shared" si="20"/>
        <v>2.2594214907639349E-3</v>
      </c>
      <c r="AP116">
        <f t="shared" si="20"/>
        <v>5.3279534784404677E-3</v>
      </c>
      <c r="AQ116">
        <f t="shared" si="20"/>
        <v>-6.0816981337171372E-4</v>
      </c>
    </row>
    <row r="117" spans="1:43" x14ac:dyDescent="0.3">
      <c r="A117" t="s">
        <v>15</v>
      </c>
      <c r="B117">
        <f t="shared" ref="B117:AQ117" si="21">B71-B25</f>
        <v>2.6158241115963759E-3</v>
      </c>
      <c r="C117">
        <f t="shared" si="21"/>
        <v>-8.9974767484973643E-4</v>
      </c>
      <c r="D117">
        <f t="shared" si="21"/>
        <v>-2.1359934426202947E-4</v>
      </c>
      <c r="E117">
        <f t="shared" si="21"/>
        <v>1.6915367644879518E-2</v>
      </c>
      <c r="F117">
        <f t="shared" si="21"/>
        <v>6.6994864272824917E-3</v>
      </c>
      <c r="G117">
        <f t="shared" si="21"/>
        <v>3.9453587657594363E-3</v>
      </c>
      <c r="H117">
        <f t="shared" si="21"/>
        <v>1.1165169084385517E-2</v>
      </c>
      <c r="I117">
        <f t="shared" si="21"/>
        <v>7.1126221746626948E-3</v>
      </c>
      <c r="J117">
        <f t="shared" si="21"/>
        <v>5.1421588011896346E-3</v>
      </c>
      <c r="K117">
        <f t="shared" si="21"/>
        <v>3.3578657925982733E-3</v>
      </c>
      <c r="L117">
        <f t="shared" si="21"/>
        <v>4.4665904985399778E-3</v>
      </c>
      <c r="M117">
        <f t="shared" si="21"/>
        <v>6.0975152277250675E-3</v>
      </c>
      <c r="N117">
        <f t="shared" si="21"/>
        <v>5.5951122325987581E-3</v>
      </c>
      <c r="O117">
        <f t="shared" si="21"/>
        <v>2.770204019183045E-3</v>
      </c>
      <c r="P117">
        <f t="shared" si="21"/>
        <v>1.231437461031441E-2</v>
      </c>
      <c r="Q117">
        <f t="shared" si="21"/>
        <v>8.6361068242072942E-4</v>
      </c>
      <c r="R117">
        <f t="shared" si="21"/>
        <v>2.6577049988315087E-3</v>
      </c>
      <c r="S117">
        <f t="shared" si="21"/>
        <v>8.7121054524406365E-3</v>
      </c>
      <c r="T117">
        <f t="shared" si="21"/>
        <v>5.3175146435248807E-3</v>
      </c>
      <c r="U117">
        <f t="shared" si="21"/>
        <v>2.3278975798856377E-2</v>
      </c>
      <c r="V117">
        <f t="shared" si="21"/>
        <v>1.7351656917249575E-2</v>
      </c>
      <c r="W117">
        <f t="shared" si="21"/>
        <v>0.28817280802140621</v>
      </c>
      <c r="X117">
        <f t="shared" si="21"/>
        <v>1.3389396718370354E-2</v>
      </c>
      <c r="Y117">
        <f t="shared" si="21"/>
        <v>8.0848394293056517E-3</v>
      </c>
      <c r="Z117">
        <f t="shared" si="21"/>
        <v>3.3008999682599478E-4</v>
      </c>
      <c r="AA117">
        <f t="shared" si="21"/>
        <v>1.5199590625705674E-4</v>
      </c>
      <c r="AB117">
        <f t="shared" si="21"/>
        <v>1.3025227776655565E-2</v>
      </c>
      <c r="AC117">
        <f t="shared" si="21"/>
        <v>7.4230345801793466E-3</v>
      </c>
      <c r="AD117">
        <f t="shared" si="21"/>
        <v>4.4987750084855014E-3</v>
      </c>
      <c r="AE117">
        <f t="shared" si="21"/>
        <v>1.7994631539857881E-2</v>
      </c>
      <c r="AF117">
        <f t="shared" si="21"/>
        <v>1.9600808173705301E-3</v>
      </c>
      <c r="AG117">
        <f t="shared" si="21"/>
        <v>2.9704491589985838E-3</v>
      </c>
      <c r="AH117">
        <f t="shared" si="21"/>
        <v>4.5530331636098658E-3</v>
      </c>
      <c r="AI117">
        <f t="shared" si="21"/>
        <v>1.66843670780478E-3</v>
      </c>
      <c r="AJ117">
        <f t="shared" si="21"/>
        <v>1.3185446753379312E-3</v>
      </c>
      <c r="AK117">
        <f t="shared" si="21"/>
        <v>7.6154028283455992E-4</v>
      </c>
      <c r="AL117">
        <f t="shared" si="21"/>
        <v>3.65542724999523E-3</v>
      </c>
      <c r="AM117">
        <f t="shared" si="21"/>
        <v>4.0448974249560551E-3</v>
      </c>
      <c r="AN117">
        <f t="shared" si="21"/>
        <v>2.0127525309353491E-3</v>
      </c>
      <c r="AO117">
        <f t="shared" si="21"/>
        <v>2.7261524349154191E-3</v>
      </c>
      <c r="AP117">
        <f t="shared" si="21"/>
        <v>3.3420117040960148E-3</v>
      </c>
      <c r="AQ117">
        <f t="shared" si="21"/>
        <v>-1.0913135555613603E-4</v>
      </c>
    </row>
    <row r="118" spans="1:43" x14ac:dyDescent="0.3">
      <c r="A118" t="s">
        <v>16</v>
      </c>
      <c r="B118">
        <f t="shared" ref="B118:AQ118" si="22">B72-B26</f>
        <v>8.2946999466332566E-4</v>
      </c>
      <c r="C118">
        <f t="shared" si="22"/>
        <v>4.9547724624344425E-2</v>
      </c>
      <c r="D118">
        <f t="shared" si="22"/>
        <v>1.4703156953243193E-4</v>
      </c>
      <c r="E118">
        <f t="shared" si="22"/>
        <v>1.3277260726793496E-2</v>
      </c>
      <c r="F118">
        <f t="shared" si="22"/>
        <v>2.4057647206849582E-3</v>
      </c>
      <c r="G118">
        <f t="shared" si="22"/>
        <v>2.7851371932941021E-3</v>
      </c>
      <c r="H118">
        <f t="shared" si="22"/>
        <v>1.0743040542147602E-2</v>
      </c>
      <c r="I118">
        <f t="shared" si="22"/>
        <v>4.7328148846442304E-3</v>
      </c>
      <c r="J118">
        <f t="shared" si="22"/>
        <v>2.4991366677531617E-3</v>
      </c>
      <c r="K118">
        <f t="shared" si="22"/>
        <v>1.2119900972969459E-3</v>
      </c>
      <c r="L118">
        <f t="shared" si="22"/>
        <v>-4.9895202659517484E-3</v>
      </c>
      <c r="M118">
        <f t="shared" si="22"/>
        <v>2.6395461558221338E-3</v>
      </c>
      <c r="N118">
        <f t="shared" si="22"/>
        <v>2.8169963009938375E-3</v>
      </c>
      <c r="O118">
        <f t="shared" si="22"/>
        <v>9.7628651954958587E-5</v>
      </c>
      <c r="P118">
        <f t="shared" si="22"/>
        <v>-6.3578537852703083E-4</v>
      </c>
      <c r="Q118">
        <f t="shared" si="22"/>
        <v>4.88759859933295E-4</v>
      </c>
      <c r="R118">
        <f t="shared" si="22"/>
        <v>-5.2772050995417784E-5</v>
      </c>
      <c r="S118">
        <f t="shared" si="22"/>
        <v>6.1280301637563457E-3</v>
      </c>
      <c r="T118">
        <f t="shared" si="22"/>
        <v>2.1070502910695591E-3</v>
      </c>
      <c r="U118">
        <f t="shared" si="22"/>
        <v>3.5224825242452769E-3</v>
      </c>
      <c r="V118">
        <f t="shared" si="22"/>
        <v>5.4859577620064177E-3</v>
      </c>
      <c r="W118">
        <f t="shared" si="22"/>
        <v>2.5811438189294938E-3</v>
      </c>
      <c r="X118">
        <f t="shared" si="22"/>
        <v>6.8787049410332535E-2</v>
      </c>
      <c r="Y118">
        <f t="shared" si="22"/>
        <v>4.2217845596552242E-3</v>
      </c>
      <c r="Z118">
        <f t="shared" si="22"/>
        <v>4.6929657547366304E-4</v>
      </c>
      <c r="AA118">
        <f t="shared" si="22"/>
        <v>3.3790623954684304E-4</v>
      </c>
      <c r="AB118">
        <f t="shared" si="22"/>
        <v>1.2677363101785098E-3</v>
      </c>
      <c r="AC118">
        <f t="shared" si="22"/>
        <v>2.6411011827706123E-3</v>
      </c>
      <c r="AD118">
        <f t="shared" si="22"/>
        <v>5.4912381192896145E-4</v>
      </c>
      <c r="AE118">
        <f t="shared" si="22"/>
        <v>5.7979463383841748E-3</v>
      </c>
      <c r="AF118">
        <f t="shared" si="22"/>
        <v>9.4390384234111695E-4</v>
      </c>
      <c r="AG118">
        <f t="shared" si="22"/>
        <v>5.9042804971905119E-4</v>
      </c>
      <c r="AH118">
        <f t="shared" si="22"/>
        <v>4.275206701581593E-4</v>
      </c>
      <c r="AI118">
        <f t="shared" si="22"/>
        <v>3.7357229166861018E-4</v>
      </c>
      <c r="AJ118">
        <f t="shared" si="22"/>
        <v>1.2361729572813815E-4</v>
      </c>
      <c r="AK118">
        <f t="shared" si="22"/>
        <v>9.4878728178908808E-5</v>
      </c>
      <c r="AL118">
        <f t="shared" si="22"/>
        <v>8.3666792176125644E-4</v>
      </c>
      <c r="AM118">
        <f t="shared" si="22"/>
        <v>1.5068285834923433E-2</v>
      </c>
      <c r="AN118">
        <f t="shared" si="22"/>
        <v>3.8750438063878936E-4</v>
      </c>
      <c r="AO118">
        <f t="shared" si="22"/>
        <v>1.2781736710461094E-3</v>
      </c>
      <c r="AP118">
        <f t="shared" si="22"/>
        <v>2.7778290953025945E-4</v>
      </c>
      <c r="AQ118">
        <f t="shared" si="22"/>
        <v>-6.5469521385303576E-5</v>
      </c>
    </row>
    <row r="119" spans="1:43" x14ac:dyDescent="0.3">
      <c r="A119" t="s">
        <v>17</v>
      </c>
      <c r="B119">
        <f t="shared" ref="B119:AQ119" si="23">B73-B27</f>
        <v>-5.8855492757639539E-4</v>
      </c>
      <c r="C119">
        <f t="shared" si="23"/>
        <v>-1.3729372291395254E-3</v>
      </c>
      <c r="D119">
        <f t="shared" si="23"/>
        <v>-2.8547648209114218E-4</v>
      </c>
      <c r="E119">
        <f t="shared" si="23"/>
        <v>5.8306026241080906E-3</v>
      </c>
      <c r="F119">
        <f t="shared" si="23"/>
        <v>4.9967851796528778E-3</v>
      </c>
      <c r="G119">
        <f t="shared" si="23"/>
        <v>7.3235597595957824E-3</v>
      </c>
      <c r="H119">
        <f t="shared" si="23"/>
        <v>3.2546282301964193E-2</v>
      </c>
      <c r="I119">
        <f t="shared" si="23"/>
        <v>1.1880307694194377E-2</v>
      </c>
      <c r="J119">
        <f t="shared" si="23"/>
        <v>6.5730482555463174E-3</v>
      </c>
      <c r="K119">
        <f t="shared" si="23"/>
        <v>1.4639925125632751E-3</v>
      </c>
      <c r="L119">
        <f t="shared" si="23"/>
        <v>3.7324053116729568E-3</v>
      </c>
      <c r="M119">
        <f t="shared" si="23"/>
        <v>6.4778848145765145E-3</v>
      </c>
      <c r="N119">
        <f t="shared" si="23"/>
        <v>-1.8935250057094579E-3</v>
      </c>
      <c r="O119">
        <f t="shared" si="23"/>
        <v>1.0405684570579089E-4</v>
      </c>
      <c r="P119">
        <f t="shared" si="23"/>
        <v>-4.2298174853207986E-4</v>
      </c>
      <c r="Q119">
        <f t="shared" si="23"/>
        <v>6.9920993484691549E-5</v>
      </c>
      <c r="R119">
        <f t="shared" si="23"/>
        <v>3.2484619722377464E-4</v>
      </c>
      <c r="S119">
        <f t="shared" si="23"/>
        <v>8.7734908419336444E-3</v>
      </c>
      <c r="T119">
        <f t="shared" si="23"/>
        <v>4.6320800952291599E-3</v>
      </c>
      <c r="U119">
        <f t="shared" si="23"/>
        <v>6.7730733025357726E-3</v>
      </c>
      <c r="V119">
        <f t="shared" si="23"/>
        <v>8.126918346513903E-3</v>
      </c>
      <c r="W119">
        <f t="shared" si="23"/>
        <v>4.1003467303898497E-3</v>
      </c>
      <c r="X119">
        <f t="shared" si="23"/>
        <v>1.5636152031361105E-2</v>
      </c>
      <c r="Y119">
        <f t="shared" si="23"/>
        <v>2.8978400845754426E-2</v>
      </c>
      <c r="Z119">
        <f t="shared" si="23"/>
        <v>-2.1341680301042819E-4</v>
      </c>
      <c r="AA119">
        <f t="shared" si="23"/>
        <v>-1.1157140804402559E-4</v>
      </c>
      <c r="AB119">
        <f t="shared" si="23"/>
        <v>3.3453083766986969E-3</v>
      </c>
      <c r="AC119">
        <f t="shared" si="23"/>
        <v>8.0766257753046578E-3</v>
      </c>
      <c r="AD119">
        <f t="shared" si="23"/>
        <v>2.2084892165772862E-3</v>
      </c>
      <c r="AE119">
        <f t="shared" si="23"/>
        <v>1.6847508905609185E-3</v>
      </c>
      <c r="AF119">
        <f t="shared" si="23"/>
        <v>6.7156405080149549E-3</v>
      </c>
      <c r="AG119">
        <f t="shared" si="23"/>
        <v>4.032471001931201E-3</v>
      </c>
      <c r="AH119">
        <f t="shared" si="23"/>
        <v>2.1349887697359152E-3</v>
      </c>
      <c r="AI119">
        <f t="shared" si="23"/>
        <v>2.0660570381878574E-3</v>
      </c>
      <c r="AJ119">
        <f t="shared" si="23"/>
        <v>2.2675353440724053E-3</v>
      </c>
      <c r="AK119">
        <f t="shared" si="23"/>
        <v>2.5686634990928544E-3</v>
      </c>
      <c r="AL119">
        <f t="shared" si="23"/>
        <v>-4.3907254013466468E-5</v>
      </c>
      <c r="AM119">
        <f t="shared" si="23"/>
        <v>3.7712035876697114E-3</v>
      </c>
      <c r="AN119">
        <f t="shared" si="23"/>
        <v>1.2874750377168051E-2</v>
      </c>
      <c r="AO119">
        <f t="shared" si="23"/>
        <v>5.4353729258453786E-3</v>
      </c>
      <c r="AP119">
        <f t="shared" si="23"/>
        <v>-1.3884216437344658E-3</v>
      </c>
      <c r="AQ119">
        <f t="shared" si="23"/>
        <v>-2.4389889754336633E-6</v>
      </c>
    </row>
    <row r="120" spans="1:43" x14ac:dyDescent="0.3">
      <c r="A120" t="s">
        <v>83</v>
      </c>
      <c r="B120">
        <f t="shared" ref="B120:AQ120" si="24">B74-B28</f>
        <v>6.4542116173876645E-4</v>
      </c>
      <c r="C120">
        <f t="shared" si="24"/>
        <v>-4.3663638571228622E-5</v>
      </c>
      <c r="D120">
        <f t="shared" si="24"/>
        <v>-2.2934551632929369E-4</v>
      </c>
      <c r="E120">
        <f t="shared" si="24"/>
        <v>-5.2231201678161043E-4</v>
      </c>
      <c r="F120">
        <f t="shared" si="24"/>
        <v>-7.7978667513280619E-4</v>
      </c>
      <c r="G120">
        <f t="shared" si="24"/>
        <v>5.8023043269655713E-4</v>
      </c>
      <c r="H120">
        <f t="shared" si="24"/>
        <v>2.6984374029583205E-3</v>
      </c>
      <c r="I120">
        <f t="shared" si="24"/>
        <v>3.7830105499120914E-3</v>
      </c>
      <c r="J120">
        <f t="shared" si="24"/>
        <v>3.2664818663239738E-3</v>
      </c>
      <c r="K120">
        <f t="shared" si="24"/>
        <v>2.5503171447226799E-3</v>
      </c>
      <c r="L120">
        <f t="shared" si="24"/>
        <v>1.2844489260213308E-2</v>
      </c>
      <c r="M120">
        <f t="shared" si="24"/>
        <v>5.8643309463598421E-3</v>
      </c>
      <c r="N120">
        <f t="shared" si="24"/>
        <v>-5.9002531402534304E-4</v>
      </c>
      <c r="O120">
        <f t="shared" si="24"/>
        <v>8.2950946247521793E-4</v>
      </c>
      <c r="P120">
        <f t="shared" si="24"/>
        <v>1.2278805466493219E-3</v>
      </c>
      <c r="Q120">
        <f t="shared" si="24"/>
        <v>2.4969123488314082E-3</v>
      </c>
      <c r="R120">
        <f t="shared" si="24"/>
        <v>4.6373155859577939E-3</v>
      </c>
      <c r="S120">
        <f t="shared" si="24"/>
        <v>1.5690333706728347E-3</v>
      </c>
      <c r="T120">
        <f t="shared" si="24"/>
        <v>1.5444205543176381E-3</v>
      </c>
      <c r="U120">
        <f t="shared" si="24"/>
        <v>3.3116363379981925E-4</v>
      </c>
      <c r="V120">
        <f t="shared" si="24"/>
        <v>7.496135276318488E-4</v>
      </c>
      <c r="W120">
        <f t="shared" si="24"/>
        <v>3.7297942964156056E-4</v>
      </c>
      <c r="X120">
        <f t="shared" si="24"/>
        <v>-3.34440965703885E-4</v>
      </c>
      <c r="Y120">
        <f t="shared" si="24"/>
        <v>1.025237231711976E-3</v>
      </c>
      <c r="Z120">
        <f t="shared" si="24"/>
        <v>3.7935311027348373E-4</v>
      </c>
      <c r="AA120">
        <f t="shared" si="24"/>
        <v>-8.5814774286245489E-4</v>
      </c>
      <c r="AB120">
        <f t="shared" si="24"/>
        <v>4.8837100464792452E-3</v>
      </c>
      <c r="AC120">
        <f t="shared" si="24"/>
        <v>3.4925617683536134E-4</v>
      </c>
      <c r="AD120">
        <f t="shared" si="24"/>
        <v>-6.290042003523769E-4</v>
      </c>
      <c r="AE120">
        <f t="shared" si="24"/>
        <v>-4.5085495949566542E-4</v>
      </c>
      <c r="AF120">
        <f t="shared" si="24"/>
        <v>4.4932500213544431E-4</v>
      </c>
      <c r="AG120">
        <f t="shared" si="24"/>
        <v>-6.5453110784519325E-4</v>
      </c>
      <c r="AH120">
        <f t="shared" si="24"/>
        <v>-4.2854685739454043E-4</v>
      </c>
      <c r="AI120">
        <f t="shared" si="24"/>
        <v>-7.1515698661419079E-5</v>
      </c>
      <c r="AJ120">
        <f t="shared" si="24"/>
        <v>4.0610935900717846E-4</v>
      </c>
      <c r="AK120">
        <f t="shared" si="24"/>
        <v>2.1236947981573143E-3</v>
      </c>
      <c r="AL120">
        <f t="shared" si="24"/>
        <v>1.153729843942331E-3</v>
      </c>
      <c r="AM120">
        <f t="shared" si="24"/>
        <v>1.9470469165741252E-3</v>
      </c>
      <c r="AN120">
        <f t="shared" si="24"/>
        <v>4.9179953927966542E-3</v>
      </c>
      <c r="AO120">
        <f t="shared" si="24"/>
        <v>2.668405509402629E-3</v>
      </c>
      <c r="AP120">
        <f t="shared" si="24"/>
        <v>1.84645929721711E-3</v>
      </c>
      <c r="AQ120">
        <f t="shared" si="24"/>
        <v>1.230493251906422E-2</v>
      </c>
    </row>
    <row r="121" spans="1:43" x14ac:dyDescent="0.3">
      <c r="A121" t="s">
        <v>84</v>
      </c>
      <c r="B121">
        <f t="shared" ref="B121:AQ121" si="25">B75-B29</f>
        <v>9.7488907174607216E-5</v>
      </c>
      <c r="C121">
        <f t="shared" si="25"/>
        <v>2.6324852097496461E-4</v>
      </c>
      <c r="D121">
        <f t="shared" si="25"/>
        <v>3.0517151630737296E-5</v>
      </c>
      <c r="E121">
        <f t="shared" si="25"/>
        <v>-3.9484715955504093E-4</v>
      </c>
      <c r="F121">
        <f t="shared" si="25"/>
        <v>-4.6212622092272211E-4</v>
      </c>
      <c r="G121">
        <f t="shared" si="25"/>
        <v>1.7420570434714954E-4</v>
      </c>
      <c r="H121">
        <f t="shared" si="25"/>
        <v>1.3218514751842949E-3</v>
      </c>
      <c r="I121">
        <f t="shared" si="25"/>
        <v>1.2318443979256676E-3</v>
      </c>
      <c r="J121">
        <f t="shared" si="25"/>
        <v>8.4110276845029833E-4</v>
      </c>
      <c r="K121">
        <f t="shared" si="25"/>
        <v>5.0635091903394845E-3</v>
      </c>
      <c r="L121">
        <f t="shared" si="25"/>
        <v>2.111270126990682E-4</v>
      </c>
      <c r="M121">
        <f t="shared" si="25"/>
        <v>6.7826340244549939E-5</v>
      </c>
      <c r="N121">
        <f t="shared" si="25"/>
        <v>1.2460497921698711E-3</v>
      </c>
      <c r="O121">
        <f t="shared" si="25"/>
        <v>3.7190073307126555E-3</v>
      </c>
      <c r="P121">
        <f t="shared" si="25"/>
        <v>5.1798451690625888E-4</v>
      </c>
      <c r="Q121">
        <f t="shared" si="25"/>
        <v>3.8308551012721358E-3</v>
      </c>
      <c r="R121">
        <f t="shared" si="25"/>
        <v>3.7883293929282516E-3</v>
      </c>
      <c r="S121">
        <f t="shared" si="25"/>
        <v>2.0098517675598408E-3</v>
      </c>
      <c r="T121">
        <f t="shared" si="25"/>
        <v>1.3623930065791775E-3</v>
      </c>
      <c r="U121">
        <f t="shared" si="25"/>
        <v>1.7945308463098457E-3</v>
      </c>
      <c r="V121">
        <f t="shared" si="25"/>
        <v>7.7399754987747277E-4</v>
      </c>
      <c r="W121">
        <f t="shared" si="25"/>
        <v>8.3866975821783539E-5</v>
      </c>
      <c r="X121">
        <f t="shared" si="25"/>
        <v>-4.0551242770330139E-4</v>
      </c>
      <c r="Y121">
        <f t="shared" si="25"/>
        <v>4.7972927904536464E-4</v>
      </c>
      <c r="Z121">
        <f t="shared" si="25"/>
        <v>9.070767098445022E-2</v>
      </c>
      <c r="AA121">
        <f t="shared" si="25"/>
        <v>2.1523663067801735E-3</v>
      </c>
      <c r="AB121">
        <f t="shared" si="25"/>
        <v>3.2327276767008563E-3</v>
      </c>
      <c r="AC121">
        <f t="shared" si="25"/>
        <v>3.2408274454945031E-4</v>
      </c>
      <c r="AD121">
        <f t="shared" si="25"/>
        <v>-3.5418978988491418E-4</v>
      </c>
      <c r="AE121">
        <f t="shared" si="25"/>
        <v>-5.8477362003364608E-4</v>
      </c>
      <c r="AF121">
        <f t="shared" si="25"/>
        <v>1.2884793942210607E-4</v>
      </c>
      <c r="AG121">
        <f t="shared" si="25"/>
        <v>-2.9647727885172346E-4</v>
      </c>
      <c r="AH121">
        <f t="shared" si="25"/>
        <v>-2.7030852376406264E-4</v>
      </c>
      <c r="AI121">
        <f t="shared" si="25"/>
        <v>-1.2646919321529442E-4</v>
      </c>
      <c r="AJ121">
        <f t="shared" si="25"/>
        <v>1.3147662825858716E-4</v>
      </c>
      <c r="AK121">
        <f t="shared" si="25"/>
        <v>7.5220632960234417E-4</v>
      </c>
      <c r="AL121">
        <f t="shared" si="25"/>
        <v>5.8176556910252805E-4</v>
      </c>
      <c r="AM121">
        <f t="shared" si="25"/>
        <v>1.6499812607278768E-3</v>
      </c>
      <c r="AN121">
        <f t="shared" si="25"/>
        <v>4.621870851336249E-3</v>
      </c>
      <c r="AO121">
        <f t="shared" si="25"/>
        <v>6.6311322003826762E-3</v>
      </c>
      <c r="AP121">
        <f t="shared" si="25"/>
        <v>1.0344229334805376E-3</v>
      </c>
      <c r="AQ121">
        <f t="shared" si="25"/>
        <v>5.1441456997538314E-3</v>
      </c>
    </row>
    <row r="122" spans="1:43" x14ac:dyDescent="0.3">
      <c r="A122" t="s">
        <v>85</v>
      </c>
      <c r="B122">
        <f t="shared" ref="B122:AQ122" si="26">B76-B30</f>
        <v>-8.1267110601490481E-4</v>
      </c>
      <c r="C122">
        <f t="shared" si="26"/>
        <v>-2.5419640247067894E-3</v>
      </c>
      <c r="D122">
        <f t="shared" si="26"/>
        <v>-1.1791299222013683E-3</v>
      </c>
      <c r="E122">
        <f t="shared" si="26"/>
        <v>4.5795497408266921E-3</v>
      </c>
      <c r="F122">
        <f t="shared" si="26"/>
        <v>6.1624710592052719E-3</v>
      </c>
      <c r="G122">
        <f t="shared" si="26"/>
        <v>3.8789789720429227E-3</v>
      </c>
      <c r="H122">
        <f t="shared" si="26"/>
        <v>2.8608748535074438E-3</v>
      </c>
      <c r="I122">
        <f t="shared" si="26"/>
        <v>3.3631589171654016E-3</v>
      </c>
      <c r="J122">
        <f t="shared" si="26"/>
        <v>9.9695022428379979E-3</v>
      </c>
      <c r="K122">
        <f t="shared" si="26"/>
        <v>1.5610925407367863E-3</v>
      </c>
      <c r="L122">
        <f t="shared" si="26"/>
        <v>5.3411531852310132E-3</v>
      </c>
      <c r="M122">
        <f t="shared" si="26"/>
        <v>1.8838629826982219E-3</v>
      </c>
      <c r="N122">
        <f t="shared" si="26"/>
        <v>2.794693831871481E-3</v>
      </c>
      <c r="O122">
        <f t="shared" si="26"/>
        <v>2.381008377915967E-2</v>
      </c>
      <c r="P122">
        <f t="shared" si="26"/>
        <v>-7.5772855369921023E-4</v>
      </c>
      <c r="Q122">
        <f t="shared" si="26"/>
        <v>1.3414549441696521E-3</v>
      </c>
      <c r="R122">
        <f t="shared" si="26"/>
        <v>2.6958595488312674E-3</v>
      </c>
      <c r="S122">
        <f t="shared" si="26"/>
        <v>7.1236688786963575E-3</v>
      </c>
      <c r="T122">
        <f t="shared" si="26"/>
        <v>3.9296924070687534E-5</v>
      </c>
      <c r="U122">
        <f t="shared" si="26"/>
        <v>3.0276801869986315E-3</v>
      </c>
      <c r="V122">
        <f t="shared" si="26"/>
        <v>4.261856091097584E-3</v>
      </c>
      <c r="W122">
        <f t="shared" si="26"/>
        <v>2.1638461282215225E-3</v>
      </c>
      <c r="X122">
        <f t="shared" si="26"/>
        <v>3.2171845117208073E-3</v>
      </c>
      <c r="Y122">
        <f t="shared" si="26"/>
        <v>2.8946583567108857E-3</v>
      </c>
      <c r="Z122">
        <f t="shared" si="26"/>
        <v>1.9049735281402982E-2</v>
      </c>
      <c r="AA122">
        <f t="shared" si="26"/>
        <v>-4.6547010479752987E-4</v>
      </c>
      <c r="AB122">
        <f t="shared" si="26"/>
        <v>3.2012803275272117E-2</v>
      </c>
      <c r="AC122">
        <f t="shared" si="26"/>
        <v>2.9131705163908208E-3</v>
      </c>
      <c r="AD122">
        <f t="shared" si="26"/>
        <v>1.2767610103851541E-3</v>
      </c>
      <c r="AE122">
        <f t="shared" si="26"/>
        <v>-1.1083460385033351E-3</v>
      </c>
      <c r="AF122">
        <f t="shared" si="26"/>
        <v>1.2285834928245341E-2</v>
      </c>
      <c r="AG122">
        <f t="shared" si="26"/>
        <v>2.2640423105610525E-3</v>
      </c>
      <c r="AH122">
        <f t="shared" si="26"/>
        <v>2.7536463804164746E-3</v>
      </c>
      <c r="AI122">
        <f t="shared" si="26"/>
        <v>9.8752607050123556E-4</v>
      </c>
      <c r="AJ122">
        <f t="shared" si="26"/>
        <v>1.8075351012108141E-3</v>
      </c>
      <c r="AK122">
        <f t="shared" si="26"/>
        <v>3.5748193621451337E-3</v>
      </c>
      <c r="AL122">
        <f t="shared" si="26"/>
        <v>-7.9779628933681571E-4</v>
      </c>
      <c r="AM122">
        <f t="shared" si="26"/>
        <v>3.0939438538899649E-3</v>
      </c>
      <c r="AN122">
        <f t="shared" si="26"/>
        <v>5.0754290904180439E-3</v>
      </c>
      <c r="AO122">
        <f t="shared" si="26"/>
        <v>9.7497030302550539E-3</v>
      </c>
      <c r="AP122">
        <f t="shared" si="26"/>
        <v>4.5314302562716011E-5</v>
      </c>
      <c r="AQ122">
        <f t="shared" si="26"/>
        <v>-5.5013699766777132E-4</v>
      </c>
    </row>
    <row r="123" spans="1:43" x14ac:dyDescent="0.3">
      <c r="A123" t="s">
        <v>18</v>
      </c>
      <c r="B123">
        <f t="shared" ref="B123:AQ123" si="27">B77-B31</f>
        <v>-2.1459346141838726E-4</v>
      </c>
      <c r="C123">
        <f t="shared" si="27"/>
        <v>-1.0452506718832415E-3</v>
      </c>
      <c r="D123">
        <f t="shared" si="27"/>
        <v>-3.5883160725316772E-4</v>
      </c>
      <c r="E123">
        <f t="shared" si="27"/>
        <v>5.962346528499184E-3</v>
      </c>
      <c r="F123">
        <f t="shared" si="27"/>
        <v>1.7793992826741878E-2</v>
      </c>
      <c r="G123">
        <f t="shared" si="27"/>
        <v>1.8638079801243162E-3</v>
      </c>
      <c r="H123">
        <f t="shared" si="27"/>
        <v>1.3213882251783557E-3</v>
      </c>
      <c r="I123">
        <f t="shared" si="27"/>
        <v>2.0547889952820114E-3</v>
      </c>
      <c r="J123">
        <f t="shared" si="27"/>
        <v>1.6710620976320273E-3</v>
      </c>
      <c r="K123">
        <f t="shared" si="27"/>
        <v>1.6787958533002515E-3</v>
      </c>
      <c r="L123">
        <f t="shared" si="27"/>
        <v>1.8374431059798039E-3</v>
      </c>
      <c r="M123">
        <f t="shared" si="27"/>
        <v>1.4143473403579127E-3</v>
      </c>
      <c r="N123">
        <f t="shared" si="27"/>
        <v>-8.1271388853651233E-4</v>
      </c>
      <c r="O123">
        <f t="shared" si="27"/>
        <v>-4.2677395822948694E-4</v>
      </c>
      <c r="P123">
        <f t="shared" si="27"/>
        <v>-1.2061128703445227E-3</v>
      </c>
      <c r="Q123">
        <f t="shared" si="27"/>
        <v>-1.1936443171785238E-4</v>
      </c>
      <c r="R123">
        <f t="shared" si="27"/>
        <v>9.9265091608982951E-5</v>
      </c>
      <c r="S123">
        <f t="shared" si="27"/>
        <v>2.5852649273196237E-3</v>
      </c>
      <c r="T123">
        <f t="shared" si="27"/>
        <v>8.9214486723111839E-4</v>
      </c>
      <c r="U123">
        <f t="shared" si="27"/>
        <v>2.1159702932814117E-3</v>
      </c>
      <c r="V123">
        <f t="shared" si="27"/>
        <v>1.5683131192143435E-3</v>
      </c>
      <c r="W123">
        <f t="shared" si="27"/>
        <v>1.1865359088985236E-3</v>
      </c>
      <c r="X123">
        <f t="shared" si="27"/>
        <v>1.7526726009750339E-3</v>
      </c>
      <c r="Y123">
        <f t="shared" si="27"/>
        <v>1.6820265611233291E-3</v>
      </c>
      <c r="Z123">
        <f t="shared" si="27"/>
        <v>1.680245119517726E-4</v>
      </c>
      <c r="AA123">
        <f t="shared" si="27"/>
        <v>-2.1364552006553268E-4</v>
      </c>
      <c r="AB123">
        <f t="shared" si="27"/>
        <v>3.1600746514834385E-3</v>
      </c>
      <c r="AC123">
        <f t="shared" si="27"/>
        <v>2.4582406515937238E-3</v>
      </c>
      <c r="AD123">
        <f t="shared" si="27"/>
        <v>3.4011687423498968E-3</v>
      </c>
      <c r="AE123">
        <f t="shared" si="27"/>
        <v>4.9868499442070919E-4</v>
      </c>
      <c r="AF123">
        <f t="shared" si="27"/>
        <v>3.7244577792469899E-3</v>
      </c>
      <c r="AG123">
        <f t="shared" si="27"/>
        <v>3.0893978758648089E-3</v>
      </c>
      <c r="AH123">
        <f t="shared" si="27"/>
        <v>4.9537460967737906E-3</v>
      </c>
      <c r="AI123">
        <f t="shared" si="27"/>
        <v>1.813955688927953E-3</v>
      </c>
      <c r="AJ123">
        <f t="shared" si="27"/>
        <v>1.9768520987625739E-3</v>
      </c>
      <c r="AK123">
        <f t="shared" si="27"/>
        <v>5.2929278888780996E-2</v>
      </c>
      <c r="AL123">
        <f t="shared" si="27"/>
        <v>3.6908039211766135E-4</v>
      </c>
      <c r="AM123">
        <f t="shared" si="27"/>
        <v>6.4184352607002861E-3</v>
      </c>
      <c r="AN123">
        <f t="shared" si="27"/>
        <v>2.7988531272183153E-3</v>
      </c>
      <c r="AO123">
        <f t="shared" si="27"/>
        <v>1.6431062672622627E-3</v>
      </c>
      <c r="AP123">
        <f t="shared" si="27"/>
        <v>7.6550212158434908E-4</v>
      </c>
      <c r="AQ123">
        <f t="shared" si="27"/>
        <v>1.299711790302976E-5</v>
      </c>
    </row>
    <row r="124" spans="1:43" x14ac:dyDescent="0.3">
      <c r="A124" t="s">
        <v>19</v>
      </c>
      <c r="B124">
        <f t="shared" ref="B124:AQ124" si="28">B78-B32</f>
        <v>4.8570693369286239E-2</v>
      </c>
      <c r="C124">
        <f t="shared" si="28"/>
        <v>-2.6080445661399367E-2</v>
      </c>
      <c r="D124">
        <f t="shared" si="28"/>
        <v>-1.3509926507037019E-2</v>
      </c>
      <c r="E124">
        <f t="shared" si="28"/>
        <v>2.9291352063263529E-2</v>
      </c>
      <c r="F124">
        <f t="shared" si="28"/>
        <v>3.7069098862879818E-2</v>
      </c>
      <c r="G124">
        <f t="shared" si="28"/>
        <v>0.16344197489137019</v>
      </c>
      <c r="H124">
        <f t="shared" si="28"/>
        <v>0.11796483231393466</v>
      </c>
      <c r="I124">
        <f t="shared" si="28"/>
        <v>8.9689434081387173E-2</v>
      </c>
      <c r="J124">
        <f t="shared" si="28"/>
        <v>8.4784595630717496E-2</v>
      </c>
      <c r="K124">
        <f t="shared" si="28"/>
        <v>5.397512122022724E-2</v>
      </c>
      <c r="L124">
        <f t="shared" si="28"/>
        <v>8.4959577923931384E-2</v>
      </c>
      <c r="M124">
        <f t="shared" si="28"/>
        <v>0.17185834218111037</v>
      </c>
      <c r="N124">
        <f t="shared" si="28"/>
        <v>4.7476780740984138E-2</v>
      </c>
      <c r="O124">
        <f t="shared" si="28"/>
        <v>-9.58356461321201E-3</v>
      </c>
      <c r="P124">
        <f t="shared" si="28"/>
        <v>-9.8723947251107731E-3</v>
      </c>
      <c r="Q124">
        <f t="shared" si="28"/>
        <v>-3.4549100050389682E-3</v>
      </c>
      <c r="R124">
        <f t="shared" si="28"/>
        <v>-5.3886554281559031E-3</v>
      </c>
      <c r="S124">
        <f t="shared" si="28"/>
        <v>5.6625603290612177E-2</v>
      </c>
      <c r="T124">
        <f t="shared" si="28"/>
        <v>6.2275003411242216E-2</v>
      </c>
      <c r="U124">
        <f t="shared" si="28"/>
        <v>7.0383849695395573E-2</v>
      </c>
      <c r="V124">
        <f t="shared" si="28"/>
        <v>5.6668412756893681E-2</v>
      </c>
      <c r="W124">
        <f t="shared" si="28"/>
        <v>6.7520991064549549E-2</v>
      </c>
      <c r="X124">
        <f t="shared" si="28"/>
        <v>5.3134996053726812E-2</v>
      </c>
      <c r="Y124">
        <f t="shared" si="28"/>
        <v>0.10833060310754025</v>
      </c>
      <c r="Z124">
        <f t="shared" si="28"/>
        <v>-1.1706004810413381E-2</v>
      </c>
      <c r="AA124">
        <f t="shared" si="28"/>
        <v>-8.2539493463225193E-3</v>
      </c>
      <c r="AB124">
        <f t="shared" si="28"/>
        <v>2.4319854930879882E-2</v>
      </c>
      <c r="AC124">
        <f t="shared" si="28"/>
        <v>5.4072560737292705E-2</v>
      </c>
      <c r="AD124">
        <f t="shared" si="28"/>
        <v>5.7878688790412691E-2</v>
      </c>
      <c r="AE124">
        <f t="shared" si="28"/>
        <v>1.7775082411875646E-2</v>
      </c>
      <c r="AF124">
        <f t="shared" si="28"/>
        <v>0.12308155443564557</v>
      </c>
      <c r="AG124">
        <f t="shared" si="28"/>
        <v>2.569885520584746E-2</v>
      </c>
      <c r="AH124">
        <f t="shared" si="28"/>
        <v>0.16423491983811167</v>
      </c>
      <c r="AI124">
        <f t="shared" si="28"/>
        <v>1.1080676704344013E-2</v>
      </c>
      <c r="AJ124">
        <f t="shared" si="28"/>
        <v>1.0219122026190837E-2</v>
      </c>
      <c r="AK124">
        <f t="shared" si="28"/>
        <v>4.9384465689970231E-3</v>
      </c>
      <c r="AL124">
        <f t="shared" si="28"/>
        <v>1.9522178231660473E-2</v>
      </c>
      <c r="AM124">
        <f t="shared" si="28"/>
        <v>1.4097170737428987E-2</v>
      </c>
      <c r="AN124">
        <f t="shared" si="28"/>
        <v>2.2379981023053351E-2</v>
      </c>
      <c r="AO124">
        <f t="shared" si="28"/>
        <v>5.9343714969726014E-2</v>
      </c>
      <c r="AP124">
        <f t="shared" si="28"/>
        <v>3.3034717109235438E-2</v>
      </c>
      <c r="AQ124">
        <f t="shared" si="28"/>
        <v>5.7210596994684024E-4</v>
      </c>
    </row>
    <row r="125" spans="1:43" x14ac:dyDescent="0.3">
      <c r="A125" t="s">
        <v>20</v>
      </c>
      <c r="B125">
        <f t="shared" ref="B125:AQ125" si="29">B79-B33</f>
        <v>5.9351634462856372E-3</v>
      </c>
      <c r="C125">
        <f t="shared" si="29"/>
        <v>-5.7317141800714878E-4</v>
      </c>
      <c r="D125">
        <f t="shared" si="29"/>
        <v>2.2168185500356837E-4</v>
      </c>
      <c r="E125">
        <f t="shared" si="29"/>
        <v>3.540673813175068E-2</v>
      </c>
      <c r="F125">
        <f t="shared" si="29"/>
        <v>8.1982516336715611E-4</v>
      </c>
      <c r="G125">
        <f t="shared" si="29"/>
        <v>9.1221649793827748E-3</v>
      </c>
      <c r="H125">
        <f t="shared" si="29"/>
        <v>7.2594335728240599E-3</v>
      </c>
      <c r="I125">
        <f t="shared" si="29"/>
        <v>2.8365772708577919E-2</v>
      </c>
      <c r="J125">
        <f t="shared" si="29"/>
        <v>2.1534008757255835E-2</v>
      </c>
      <c r="K125">
        <f t="shared" si="29"/>
        <v>1.1976440083981252E-2</v>
      </c>
      <c r="L125">
        <f t="shared" si="29"/>
        <v>-5.9553007348057321E-3</v>
      </c>
      <c r="M125">
        <f t="shared" si="29"/>
        <v>-6.9416921585767326E-3</v>
      </c>
      <c r="N125">
        <f t="shared" si="29"/>
        <v>1.6686358832316599E-2</v>
      </c>
      <c r="O125">
        <f t="shared" si="29"/>
        <v>6.5730148400427787E-3</v>
      </c>
      <c r="P125">
        <f t="shared" si="29"/>
        <v>4.1550644447203189E-2</v>
      </c>
      <c r="Q125">
        <f t="shared" si="29"/>
        <v>5.8874185111727328E-3</v>
      </c>
      <c r="R125">
        <f t="shared" si="29"/>
        <v>3.446846594801393E-3</v>
      </c>
      <c r="S125">
        <f t="shared" si="29"/>
        <v>1.0989835946603849E-2</v>
      </c>
      <c r="T125">
        <f t="shared" si="29"/>
        <v>7.3335636376378752E-3</v>
      </c>
      <c r="U125">
        <f t="shared" si="29"/>
        <v>8.8782829293439017E-3</v>
      </c>
      <c r="V125">
        <f t="shared" si="29"/>
        <v>9.5311532226811831E-3</v>
      </c>
      <c r="W125">
        <f t="shared" si="29"/>
        <v>5.1635419973400723E-3</v>
      </c>
      <c r="X125">
        <f t="shared" si="29"/>
        <v>1.1227225264288742E-2</v>
      </c>
      <c r="Y125">
        <f t="shared" si="29"/>
        <v>1.5062468454097427E-2</v>
      </c>
      <c r="Z125">
        <f t="shared" si="29"/>
        <v>4.3812496740650459E-4</v>
      </c>
      <c r="AA125">
        <f t="shared" si="29"/>
        <v>5.5875057779681387E-4</v>
      </c>
      <c r="AB125">
        <f t="shared" si="29"/>
        <v>2.1236995224664856E-3</v>
      </c>
      <c r="AC125">
        <f t="shared" si="29"/>
        <v>1.2094031460978937E-2</v>
      </c>
      <c r="AD125">
        <f t="shared" si="29"/>
        <v>3.8473581688830361E-2</v>
      </c>
      <c r="AE125">
        <f t="shared" si="29"/>
        <v>0.11283386850616584</v>
      </c>
      <c r="AF125">
        <f t="shared" si="29"/>
        <v>2.8775912978215657E-3</v>
      </c>
      <c r="AG125">
        <f t="shared" si="29"/>
        <v>1.9775580987921534E-2</v>
      </c>
      <c r="AH125">
        <f t="shared" si="29"/>
        <v>6.7903112190885323E-3</v>
      </c>
      <c r="AI125">
        <f t="shared" si="29"/>
        <v>1.301483722788967E-2</v>
      </c>
      <c r="AJ125">
        <f t="shared" si="29"/>
        <v>1.1686121371974636E-2</v>
      </c>
      <c r="AK125">
        <f t="shared" si="29"/>
        <v>7.4594944428607276E-4</v>
      </c>
      <c r="AL125">
        <f t="shared" si="29"/>
        <v>1.5587090930246133E-2</v>
      </c>
      <c r="AM125">
        <f t="shared" si="29"/>
        <v>1.1092479418771799E-2</v>
      </c>
      <c r="AN125">
        <f t="shared" si="29"/>
        <v>1.0299166737227035E-2</v>
      </c>
      <c r="AO125">
        <f t="shared" si="29"/>
        <v>8.4053561907841464E-3</v>
      </c>
      <c r="AP125">
        <f t="shared" si="29"/>
        <v>1.4045988743366995E-2</v>
      </c>
      <c r="AQ125">
        <f t="shared" si="29"/>
        <v>-5.365381172376647E-4</v>
      </c>
    </row>
    <row r="126" spans="1:43" x14ac:dyDescent="0.3">
      <c r="A126" t="s">
        <v>21</v>
      </c>
      <c r="B126">
        <f t="shared" ref="B126:AQ126" si="30">B80-B34</f>
        <v>-4.0464162084069876E-3</v>
      </c>
      <c r="C126">
        <f t="shared" si="30"/>
        <v>0.13163502399557994</v>
      </c>
      <c r="D126">
        <f t="shared" si="30"/>
        <v>8.3663758561982091E-2</v>
      </c>
      <c r="E126">
        <f t="shared" si="30"/>
        <v>2.8638705932618559E-2</v>
      </c>
      <c r="F126">
        <f t="shared" si="30"/>
        <v>9.2302798829177208E-3</v>
      </c>
      <c r="G126">
        <f t="shared" si="30"/>
        <v>9.4717662697787128E-3</v>
      </c>
      <c r="H126">
        <f t="shared" si="30"/>
        <v>9.3652847775435571E-3</v>
      </c>
      <c r="I126">
        <f t="shared" si="30"/>
        <v>1.5462585463114306E-2</v>
      </c>
      <c r="J126">
        <f t="shared" si="30"/>
        <v>1.3196023665813442E-2</v>
      </c>
      <c r="K126">
        <f t="shared" si="30"/>
        <v>7.9984010810866483E-3</v>
      </c>
      <c r="L126">
        <f t="shared" si="30"/>
        <v>-1.8592110562430961E-2</v>
      </c>
      <c r="M126">
        <f t="shared" si="30"/>
        <v>9.3532004994574432E-3</v>
      </c>
      <c r="N126">
        <f t="shared" si="30"/>
        <v>-5.5786691699100024E-4</v>
      </c>
      <c r="O126">
        <f t="shared" si="30"/>
        <v>1.566148006439947E-2</v>
      </c>
      <c r="P126">
        <f t="shared" si="30"/>
        <v>6.8713640003569675E-3</v>
      </c>
      <c r="Q126">
        <f t="shared" si="30"/>
        <v>7.7973077466988614E-3</v>
      </c>
      <c r="R126">
        <f t="shared" si="30"/>
        <v>1.6183089235277837E-2</v>
      </c>
      <c r="S126">
        <f t="shared" si="30"/>
        <v>9.4218477330308154E-3</v>
      </c>
      <c r="T126">
        <f t="shared" si="30"/>
        <v>4.6316183720690393E-3</v>
      </c>
      <c r="U126">
        <f t="shared" si="30"/>
        <v>8.3127146770087621E-3</v>
      </c>
      <c r="V126">
        <f t="shared" si="30"/>
        <v>7.5079841671502577E-3</v>
      </c>
      <c r="W126">
        <f t="shared" si="30"/>
        <v>6.7089531451647918E-3</v>
      </c>
      <c r="X126">
        <f t="shared" si="30"/>
        <v>8.350946083417134E-3</v>
      </c>
      <c r="Y126">
        <f t="shared" si="30"/>
        <v>1.1757647258714608E-2</v>
      </c>
      <c r="Z126">
        <f t="shared" si="30"/>
        <v>1.7380020115169786E-2</v>
      </c>
      <c r="AA126">
        <f t="shared" si="30"/>
        <v>1.7260035263783498E-2</v>
      </c>
      <c r="AB126">
        <f t="shared" si="30"/>
        <v>1.9658961181965473E-2</v>
      </c>
      <c r="AC126">
        <f t="shared" si="30"/>
        <v>7.5164258550830653E-3</v>
      </c>
      <c r="AD126">
        <f t="shared" si="30"/>
        <v>4.2520209412921395E-2</v>
      </c>
      <c r="AE126">
        <f t="shared" si="30"/>
        <v>3.5337394720980787E-3</v>
      </c>
      <c r="AF126">
        <f t="shared" si="30"/>
        <v>1.1352006626898614E-2</v>
      </c>
      <c r="AG126">
        <f t="shared" si="30"/>
        <v>2.1759244541166758E-2</v>
      </c>
      <c r="AH126">
        <f t="shared" si="30"/>
        <v>1.484647610051279E-2</v>
      </c>
      <c r="AI126">
        <f t="shared" si="30"/>
        <v>1.239390499128446E-2</v>
      </c>
      <c r="AJ126">
        <f t="shared" si="30"/>
        <v>2.3092627164942217E-2</v>
      </c>
      <c r="AK126">
        <f t="shared" si="30"/>
        <v>5.5461683466736774E-3</v>
      </c>
      <c r="AL126">
        <f t="shared" si="30"/>
        <v>7.8518531912000963E-3</v>
      </c>
      <c r="AM126">
        <f t="shared" si="30"/>
        <v>1.6265124416144527E-2</v>
      </c>
      <c r="AN126">
        <f t="shared" si="30"/>
        <v>5.4772380056044852E-2</v>
      </c>
      <c r="AO126">
        <f t="shared" si="30"/>
        <v>3.2220267426960346E-2</v>
      </c>
      <c r="AP126">
        <f t="shared" si="30"/>
        <v>6.7252330516972825E-3</v>
      </c>
      <c r="AQ126">
        <f t="shared" si="30"/>
        <v>-1.1533558773606564E-3</v>
      </c>
    </row>
    <row r="127" spans="1:43" x14ac:dyDescent="0.3">
      <c r="A127" t="s">
        <v>22</v>
      </c>
      <c r="B127">
        <f t="shared" ref="B127:AQ127" si="31">B81-B35</f>
        <v>-8.3668615541393585E-4</v>
      </c>
      <c r="C127">
        <f t="shared" si="31"/>
        <v>-2.0122736196649484E-3</v>
      </c>
      <c r="D127">
        <f t="shared" si="31"/>
        <v>-5.017998160504408E-4</v>
      </c>
      <c r="E127">
        <f t="shared" si="31"/>
        <v>4.7587826311632497E-3</v>
      </c>
      <c r="F127">
        <f t="shared" si="31"/>
        <v>6.335450201883276E-3</v>
      </c>
      <c r="G127">
        <f t="shared" si="31"/>
        <v>2.6317830708046325E-3</v>
      </c>
      <c r="H127">
        <f t="shared" si="31"/>
        <v>1.4315473065855096E-3</v>
      </c>
      <c r="I127">
        <f t="shared" si="31"/>
        <v>1.9846682664067337E-3</v>
      </c>
      <c r="J127">
        <f t="shared" si="31"/>
        <v>2.6175009936923524E-3</v>
      </c>
      <c r="K127">
        <f t="shared" si="31"/>
        <v>4.0274109669812637E-3</v>
      </c>
      <c r="L127">
        <f t="shared" si="31"/>
        <v>4.0014931749233424E-3</v>
      </c>
      <c r="M127">
        <f t="shared" si="31"/>
        <v>4.4751197706310109E-3</v>
      </c>
      <c r="N127">
        <f t="shared" si="31"/>
        <v>-1.338058881998913E-3</v>
      </c>
      <c r="O127">
        <f t="shared" si="31"/>
        <v>-1.6538012049245178E-3</v>
      </c>
      <c r="P127">
        <f t="shared" si="31"/>
        <v>-1.7683720937198086E-3</v>
      </c>
      <c r="Q127">
        <f t="shared" si="31"/>
        <v>-6.6658560952750261E-4</v>
      </c>
      <c r="R127">
        <f t="shared" si="31"/>
        <v>-9.1324452091371279E-4</v>
      </c>
      <c r="S127">
        <f t="shared" si="31"/>
        <v>3.0435670329426847E-3</v>
      </c>
      <c r="T127">
        <f t="shared" si="31"/>
        <v>1.7162718334005303E-3</v>
      </c>
      <c r="U127">
        <f t="shared" si="31"/>
        <v>2.7265547336968489E-3</v>
      </c>
      <c r="V127">
        <f t="shared" si="31"/>
        <v>2.2406099707628808E-3</v>
      </c>
      <c r="W127">
        <f t="shared" si="31"/>
        <v>2.2139612571290242E-3</v>
      </c>
      <c r="X127">
        <f t="shared" si="31"/>
        <v>2.3095583171761887E-3</v>
      </c>
      <c r="Y127">
        <f t="shared" si="31"/>
        <v>2.142854616942416E-3</v>
      </c>
      <c r="Z127">
        <f t="shared" si="31"/>
        <v>-1.6100203160086953E-3</v>
      </c>
      <c r="AA127">
        <f t="shared" si="31"/>
        <v>-4.6664352484714484E-4</v>
      </c>
      <c r="AB127">
        <f t="shared" si="31"/>
        <v>4.9614469400646169E-3</v>
      </c>
      <c r="AC127">
        <f t="shared" si="31"/>
        <v>4.3317933765870155E-3</v>
      </c>
      <c r="AD127">
        <f t="shared" si="31"/>
        <v>1.0189494480221545E-2</v>
      </c>
      <c r="AE127">
        <f t="shared" si="31"/>
        <v>2.914540591329491E-4</v>
      </c>
      <c r="AF127">
        <f t="shared" si="31"/>
        <v>3.3886877581525252E-3</v>
      </c>
      <c r="AG127">
        <f t="shared" si="31"/>
        <v>8.5140209689470558E-2</v>
      </c>
      <c r="AH127">
        <f t="shared" si="31"/>
        <v>1.5038017348328695E-2</v>
      </c>
      <c r="AI127">
        <f t="shared" si="31"/>
        <v>3.7109788399050415E-2</v>
      </c>
      <c r="AJ127">
        <f t="shared" si="31"/>
        <v>1.1738823889586726E-2</v>
      </c>
      <c r="AK127">
        <f t="shared" si="31"/>
        <v>1.3678605900099574E-3</v>
      </c>
      <c r="AL127">
        <f t="shared" si="31"/>
        <v>1.052243895342677E-2</v>
      </c>
      <c r="AM127">
        <f t="shared" si="31"/>
        <v>7.0264539030527274E-3</v>
      </c>
      <c r="AN127">
        <f t="shared" si="31"/>
        <v>1.2117462973253602E-2</v>
      </c>
      <c r="AO127">
        <f t="shared" si="31"/>
        <v>1.8614889856149851E-3</v>
      </c>
      <c r="AP127">
        <f t="shared" si="31"/>
        <v>1.1804011706624661E-2</v>
      </c>
      <c r="AQ127">
        <f t="shared" si="31"/>
        <v>9.099737018368054E-5</v>
      </c>
    </row>
    <row r="128" spans="1:43" x14ac:dyDescent="0.3">
      <c r="A128" t="s">
        <v>23</v>
      </c>
      <c r="B128">
        <f t="shared" ref="B128:AQ128" si="32">B82-B36</f>
        <v>1.2905529185486498E-3</v>
      </c>
      <c r="C128">
        <f t="shared" si="32"/>
        <v>3.0957775983740381E-2</v>
      </c>
      <c r="D128">
        <f t="shared" si="32"/>
        <v>2.7343266408355951E-3</v>
      </c>
      <c r="E128">
        <f t="shared" si="32"/>
        <v>4.0387423346904296E-3</v>
      </c>
      <c r="F128">
        <f t="shared" si="32"/>
        <v>6.3594405700276172E-3</v>
      </c>
      <c r="G128">
        <f t="shared" si="32"/>
        <v>1.5061444246109641E-3</v>
      </c>
      <c r="H128">
        <f t="shared" si="32"/>
        <v>1.5317670320568527E-3</v>
      </c>
      <c r="I128">
        <f t="shared" si="32"/>
        <v>4.1566835339592297E-3</v>
      </c>
      <c r="J128">
        <f t="shared" si="32"/>
        <v>2.2099206408904273E-3</v>
      </c>
      <c r="K128">
        <f t="shared" si="32"/>
        <v>2.6689481844538072E-3</v>
      </c>
      <c r="L128">
        <f t="shared" si="32"/>
        <v>-1.9755101152441655E-3</v>
      </c>
      <c r="M128">
        <f t="shared" si="32"/>
        <v>2.862701803796323E-3</v>
      </c>
      <c r="N128">
        <f t="shared" si="32"/>
        <v>3.5248528204141405E-3</v>
      </c>
      <c r="O128">
        <f t="shared" si="32"/>
        <v>2.3556035800581999E-2</v>
      </c>
      <c r="P128">
        <f t="shared" si="32"/>
        <v>2.6296915739672196E-2</v>
      </c>
      <c r="Q128">
        <f t="shared" si="32"/>
        <v>7.942523195724395E-3</v>
      </c>
      <c r="R128">
        <f t="shared" si="32"/>
        <v>9.6695717421986967E-3</v>
      </c>
      <c r="S128">
        <f t="shared" si="32"/>
        <v>-1.0848922303441321E-3</v>
      </c>
      <c r="T128">
        <f t="shared" si="32"/>
        <v>-2.9046383611267186E-4</v>
      </c>
      <c r="U128">
        <f t="shared" si="32"/>
        <v>1.1538928558329519E-3</v>
      </c>
      <c r="V128">
        <f t="shared" si="32"/>
        <v>-7.0960186291899757E-4</v>
      </c>
      <c r="W128">
        <f t="shared" si="32"/>
        <v>8.3147349298188318E-4</v>
      </c>
      <c r="X128">
        <f t="shared" si="32"/>
        <v>1.6393537520386068E-3</v>
      </c>
      <c r="Y128">
        <f t="shared" si="32"/>
        <v>1.194435115061731E-3</v>
      </c>
      <c r="Z128">
        <f t="shared" si="32"/>
        <v>1.7103712359824826E-2</v>
      </c>
      <c r="AA128">
        <f t="shared" si="32"/>
        <v>1.5200767622529439E-3</v>
      </c>
      <c r="AB128">
        <f t="shared" si="32"/>
        <v>5.2151177121657882E-3</v>
      </c>
      <c r="AC128">
        <f t="shared" si="32"/>
        <v>-6.5053682144628508E-4</v>
      </c>
      <c r="AD128">
        <f t="shared" si="32"/>
        <v>2.4398879252741361E-2</v>
      </c>
      <c r="AE128">
        <f t="shared" si="32"/>
        <v>7.8075991092228115E-3</v>
      </c>
      <c r="AF128">
        <f t="shared" si="32"/>
        <v>4.8527708649792013E-3</v>
      </c>
      <c r="AG128">
        <f t="shared" si="32"/>
        <v>1.4011745447494624E-2</v>
      </c>
      <c r="AH128">
        <f t="shared" si="32"/>
        <v>7.2925106580674637E-2</v>
      </c>
      <c r="AI128">
        <f t="shared" si="32"/>
        <v>1.4363957305280563E-2</v>
      </c>
      <c r="AJ128">
        <f t="shared" si="32"/>
        <v>1.8310943002551039E-2</v>
      </c>
      <c r="AK128">
        <f t="shared" si="32"/>
        <v>1.8196087942241735E-3</v>
      </c>
      <c r="AL128">
        <f t="shared" si="32"/>
        <v>1.6713580758451207E-2</v>
      </c>
      <c r="AM128">
        <f t="shared" si="32"/>
        <v>5.6139753177875474E-3</v>
      </c>
      <c r="AN128">
        <f t="shared" si="32"/>
        <v>5.8225241723030936E-3</v>
      </c>
      <c r="AO128">
        <f t="shared" si="32"/>
        <v>1.0001460642658964E-3</v>
      </c>
      <c r="AP128">
        <f t="shared" si="32"/>
        <v>1.6548760025162406E-2</v>
      </c>
      <c r="AQ128">
        <f t="shared" si="32"/>
        <v>-1.0696835962305433E-3</v>
      </c>
    </row>
    <row r="129" spans="1:43" x14ac:dyDescent="0.3">
      <c r="A129" t="s">
        <v>24</v>
      </c>
      <c r="B129">
        <f t="shared" ref="B129:AQ129" si="33">B83-B37</f>
        <v>5.9216035301241725E-4</v>
      </c>
      <c r="C129">
        <f t="shared" si="33"/>
        <v>1.7713230238497899E-4</v>
      </c>
      <c r="D129">
        <f t="shared" si="33"/>
        <v>-1.5607136848181386E-4</v>
      </c>
      <c r="E129">
        <f t="shared" si="33"/>
        <v>2.2681448785232569E-3</v>
      </c>
      <c r="F129">
        <f t="shared" si="33"/>
        <v>3.8655822502979735E-3</v>
      </c>
      <c r="G129">
        <f t="shared" si="33"/>
        <v>1.1577683511788776E-3</v>
      </c>
      <c r="H129">
        <f t="shared" si="33"/>
        <v>7.9990551359385468E-4</v>
      </c>
      <c r="I129">
        <f t="shared" si="33"/>
        <v>8.1795148753377586E-4</v>
      </c>
      <c r="J129">
        <f t="shared" si="33"/>
        <v>1.7015568965169075E-3</v>
      </c>
      <c r="K129">
        <f t="shared" si="33"/>
        <v>3.4673455977972472E-3</v>
      </c>
      <c r="L129">
        <f t="shared" si="33"/>
        <v>2.3609865595481511E-3</v>
      </c>
      <c r="M129">
        <f t="shared" si="33"/>
        <v>2.6103567356707785E-3</v>
      </c>
      <c r="N129">
        <f t="shared" si="33"/>
        <v>1.7791001127274704E-3</v>
      </c>
      <c r="O129">
        <f t="shared" si="33"/>
        <v>1.429595212421202E-3</v>
      </c>
      <c r="P129">
        <f t="shared" si="33"/>
        <v>-5.1479347357244107E-4</v>
      </c>
      <c r="Q129">
        <f t="shared" si="33"/>
        <v>1.2344733775919632E-3</v>
      </c>
      <c r="R129">
        <f t="shared" si="33"/>
        <v>1.9338506716982157E-3</v>
      </c>
      <c r="S129">
        <f t="shared" si="33"/>
        <v>1.2415315263271547E-3</v>
      </c>
      <c r="T129">
        <f t="shared" si="33"/>
        <v>1.3048405721389508E-3</v>
      </c>
      <c r="U129">
        <f t="shared" si="33"/>
        <v>1.2487674178492973E-3</v>
      </c>
      <c r="V129">
        <f t="shared" si="33"/>
        <v>1.3075270052873718E-3</v>
      </c>
      <c r="W129">
        <f t="shared" si="33"/>
        <v>1.4734174351905152E-3</v>
      </c>
      <c r="X129">
        <f t="shared" si="33"/>
        <v>1.3255828778358241E-3</v>
      </c>
      <c r="Y129">
        <f t="shared" si="33"/>
        <v>7.5217395645612673E-4</v>
      </c>
      <c r="Z129">
        <f t="shared" si="33"/>
        <v>3.9430882157437275E-3</v>
      </c>
      <c r="AA129">
        <f t="shared" si="33"/>
        <v>-9.0757935677191758E-5</v>
      </c>
      <c r="AB129">
        <f t="shared" si="33"/>
        <v>4.3673453093458466E-3</v>
      </c>
      <c r="AC129">
        <f t="shared" si="33"/>
        <v>1.6771779393750354E-3</v>
      </c>
      <c r="AD129">
        <f t="shared" si="33"/>
        <v>4.321022869283233E-3</v>
      </c>
      <c r="AE129">
        <f t="shared" si="33"/>
        <v>4.6357307132281079E-3</v>
      </c>
      <c r="AF129">
        <f t="shared" si="33"/>
        <v>7.4435027084772821E-4</v>
      </c>
      <c r="AG129">
        <f t="shared" si="33"/>
        <v>3.438005053536676E-2</v>
      </c>
      <c r="AH129">
        <f t="shared" si="33"/>
        <v>2.4157359409393162E-2</v>
      </c>
      <c r="AI129">
        <f t="shared" si="33"/>
        <v>5.9416115193017482E-2</v>
      </c>
      <c r="AJ129">
        <f t="shared" si="33"/>
        <v>1.8301885782306678E-2</v>
      </c>
      <c r="AK129">
        <f t="shared" si="33"/>
        <v>7.3494509825839847E-4</v>
      </c>
      <c r="AL129">
        <f t="shared" si="33"/>
        <v>1.2504298292163167E-2</v>
      </c>
      <c r="AM129">
        <f t="shared" si="33"/>
        <v>7.132014075945034E-3</v>
      </c>
      <c r="AN129">
        <f t="shared" si="33"/>
        <v>5.9146848492311055E-3</v>
      </c>
      <c r="AO129">
        <f t="shared" si="33"/>
        <v>7.7269501767816265E-4</v>
      </c>
      <c r="AP129">
        <f t="shared" si="33"/>
        <v>9.3432351041100401E-3</v>
      </c>
      <c r="AQ129">
        <f t="shared" si="33"/>
        <v>-1.5540381917799622E-4</v>
      </c>
    </row>
    <row r="130" spans="1:43" x14ac:dyDescent="0.3">
      <c r="A130" t="s">
        <v>25</v>
      </c>
      <c r="B130">
        <f t="shared" ref="B130:AQ130" si="34">B84-B38</f>
        <v>1.4792226414391518E-2</v>
      </c>
      <c r="C130">
        <f t="shared" si="34"/>
        <v>-3.9687435517399205E-3</v>
      </c>
      <c r="D130">
        <f t="shared" si="34"/>
        <v>-1.4243439337270076E-3</v>
      </c>
      <c r="E130">
        <f t="shared" si="34"/>
        <v>4.3122542599335012E-2</v>
      </c>
      <c r="F130">
        <f t="shared" si="34"/>
        <v>2.9773299768708312E-2</v>
      </c>
      <c r="G130">
        <f t="shared" si="34"/>
        <v>8.812733183385069E-3</v>
      </c>
      <c r="H130">
        <f t="shared" si="34"/>
        <v>9.6436325832987887E-3</v>
      </c>
      <c r="I130">
        <f t="shared" si="34"/>
        <v>1.8553423224579275E-2</v>
      </c>
      <c r="J130">
        <f t="shared" si="34"/>
        <v>1.4208968936724145E-2</v>
      </c>
      <c r="K130">
        <f t="shared" si="34"/>
        <v>6.4539668182740911E-3</v>
      </c>
      <c r="L130">
        <f t="shared" si="34"/>
        <v>1.1773432814800942E-2</v>
      </c>
      <c r="M130">
        <f t="shared" si="34"/>
        <v>1.6472314921478385E-2</v>
      </c>
      <c r="N130">
        <f t="shared" si="34"/>
        <v>1.6271246869943069E-2</v>
      </c>
      <c r="O130">
        <f t="shared" si="34"/>
        <v>4.1946071831063512E-5</v>
      </c>
      <c r="P130">
        <f t="shared" si="34"/>
        <v>-2.06004579165011E-3</v>
      </c>
      <c r="Q130">
        <f t="shared" si="34"/>
        <v>4.5719195432654377E-3</v>
      </c>
      <c r="R130">
        <f t="shared" si="34"/>
        <v>7.1091477856535861E-3</v>
      </c>
      <c r="S130">
        <f t="shared" si="34"/>
        <v>1.4886605642946986E-2</v>
      </c>
      <c r="T130">
        <f t="shared" si="34"/>
        <v>6.9494999975257847E-3</v>
      </c>
      <c r="U130">
        <f t="shared" si="34"/>
        <v>1.1387916485100192E-2</v>
      </c>
      <c r="V130">
        <f t="shared" si="34"/>
        <v>1.4298610395712945E-2</v>
      </c>
      <c r="W130">
        <f t="shared" si="34"/>
        <v>9.4568842745836705E-3</v>
      </c>
      <c r="X130">
        <f t="shared" si="34"/>
        <v>1.56838743787945E-2</v>
      </c>
      <c r="Y130">
        <f t="shared" si="34"/>
        <v>8.1654491748941807E-3</v>
      </c>
      <c r="Z130">
        <f t="shared" si="34"/>
        <v>-1.2598537925845705E-3</v>
      </c>
      <c r="AA130">
        <f t="shared" si="34"/>
        <v>3.1337659668479931E-4</v>
      </c>
      <c r="AB130">
        <f t="shared" si="34"/>
        <v>2.7800506123791834E-2</v>
      </c>
      <c r="AC130">
        <f t="shared" si="34"/>
        <v>2.1681380411821261E-2</v>
      </c>
      <c r="AD130">
        <f t="shared" si="34"/>
        <v>2.8627628355725285E-2</v>
      </c>
      <c r="AE130">
        <f t="shared" si="34"/>
        <v>3.0296218516979827E-2</v>
      </c>
      <c r="AF130">
        <f t="shared" si="34"/>
        <v>1.7257938446462538E-2</v>
      </c>
      <c r="AG130">
        <f t="shared" si="34"/>
        <v>1.2830426527896328E-2</v>
      </c>
      <c r="AH130">
        <f t="shared" si="34"/>
        <v>1.5131180996583216E-2</v>
      </c>
      <c r="AI130">
        <f t="shared" si="34"/>
        <v>5.6384303810218693E-3</v>
      </c>
      <c r="AJ130">
        <f t="shared" si="34"/>
        <v>0.13572410925805678</v>
      </c>
      <c r="AK130">
        <f t="shared" si="34"/>
        <v>0.12081669665049335</v>
      </c>
      <c r="AL130">
        <f t="shared" si="34"/>
        <v>2.984056619650358E-2</v>
      </c>
      <c r="AM130">
        <f t="shared" si="34"/>
        <v>2.9869511122540382E-2</v>
      </c>
      <c r="AN130">
        <f t="shared" si="34"/>
        <v>1.2887594317394524E-2</v>
      </c>
      <c r="AO130">
        <f t="shared" si="34"/>
        <v>2.1580493612189167E-2</v>
      </c>
      <c r="AP130">
        <f t="shared" si="34"/>
        <v>2.9979127200046668E-2</v>
      </c>
      <c r="AQ130">
        <f t="shared" si="34"/>
        <v>-3.3207801208499324E-4</v>
      </c>
    </row>
    <row r="131" spans="1:43" x14ac:dyDescent="0.3">
      <c r="A131" t="s">
        <v>26</v>
      </c>
      <c r="B131">
        <f t="shared" ref="B131:AQ131" si="35">B85-B39</f>
        <v>-1.1054241106380554E-3</v>
      </c>
      <c r="C131">
        <f t="shared" si="35"/>
        <v>-4.0135492669547976E-3</v>
      </c>
      <c r="D131">
        <f t="shared" si="35"/>
        <v>-2.914765474146389E-3</v>
      </c>
      <c r="E131">
        <f t="shared" si="35"/>
        <v>2.9017053870414242E-3</v>
      </c>
      <c r="F131">
        <f t="shared" si="35"/>
        <v>4.9561824830140228E-3</v>
      </c>
      <c r="G131">
        <f t="shared" si="35"/>
        <v>2.6354013666030317E-3</v>
      </c>
      <c r="H131">
        <f t="shared" si="35"/>
        <v>2.9642041836710391E-3</v>
      </c>
      <c r="I131">
        <f t="shared" si="35"/>
        <v>3.3654737774517743E-3</v>
      </c>
      <c r="J131">
        <f t="shared" si="35"/>
        <v>2.7516980268535219E-3</v>
      </c>
      <c r="K131">
        <f t="shared" si="35"/>
        <v>2.4317684050162106E-3</v>
      </c>
      <c r="L131">
        <f t="shared" si="35"/>
        <v>3.398052607310356E-3</v>
      </c>
      <c r="M131">
        <f t="shared" si="35"/>
        <v>3.6030356062690481E-3</v>
      </c>
      <c r="N131">
        <f t="shared" si="35"/>
        <v>8.3068107786834361E-4</v>
      </c>
      <c r="O131">
        <f t="shared" si="35"/>
        <v>2.611349914245299E-3</v>
      </c>
      <c r="P131">
        <f t="shared" si="35"/>
        <v>2.1507605781954263E-3</v>
      </c>
      <c r="Q131">
        <f t="shared" si="35"/>
        <v>9.8795971715322705E-4</v>
      </c>
      <c r="R131">
        <f t="shared" si="35"/>
        <v>1.1999872843060895E-3</v>
      </c>
      <c r="S131">
        <f t="shared" si="35"/>
        <v>2.3428461577561024E-3</v>
      </c>
      <c r="T131">
        <f t="shared" si="35"/>
        <v>1.1388499526842381E-3</v>
      </c>
      <c r="U131">
        <f t="shared" si="35"/>
        <v>2.453020279979718E-3</v>
      </c>
      <c r="V131">
        <f t="shared" si="35"/>
        <v>1.248325063404364E-3</v>
      </c>
      <c r="W131">
        <f t="shared" si="35"/>
        <v>1.6657056194740436E-3</v>
      </c>
      <c r="X131">
        <f t="shared" si="35"/>
        <v>1.7937910923771143E-3</v>
      </c>
      <c r="Y131">
        <f t="shared" si="35"/>
        <v>3.3033248548510552E-3</v>
      </c>
      <c r="Z131">
        <f t="shared" si="35"/>
        <v>3.5712947700751608E-3</v>
      </c>
      <c r="AA131">
        <f t="shared" si="35"/>
        <v>-6.0240915028890267E-4</v>
      </c>
      <c r="AB131">
        <f t="shared" si="35"/>
        <v>6.9742911152395051E-3</v>
      </c>
      <c r="AC131">
        <f t="shared" si="35"/>
        <v>3.1484289074847024E-3</v>
      </c>
      <c r="AD131">
        <f t="shared" si="35"/>
        <v>3.0917046398408511E-2</v>
      </c>
      <c r="AE131">
        <f t="shared" si="35"/>
        <v>4.4419569204717131E-3</v>
      </c>
      <c r="AF131">
        <f t="shared" si="35"/>
        <v>3.8526035281171399E-2</v>
      </c>
      <c r="AG131">
        <f t="shared" si="35"/>
        <v>7.4943891854913434E-3</v>
      </c>
      <c r="AH131">
        <f t="shared" si="35"/>
        <v>5.8282345910128748E-3</v>
      </c>
      <c r="AI131">
        <f t="shared" si="35"/>
        <v>7.6444539455648277E-3</v>
      </c>
      <c r="AJ131">
        <f t="shared" si="35"/>
        <v>2.1655124807850215E-2</v>
      </c>
      <c r="AK131">
        <f t="shared" si="35"/>
        <v>1.4493343550134319E-2</v>
      </c>
      <c r="AL131">
        <f t="shared" si="35"/>
        <v>8.1635633472803542E-3</v>
      </c>
      <c r="AM131">
        <f t="shared" si="35"/>
        <v>6.5041604782773779E-3</v>
      </c>
      <c r="AN131">
        <f t="shared" si="35"/>
        <v>1.0973922495222369E-2</v>
      </c>
      <c r="AO131">
        <f t="shared" si="35"/>
        <v>1.3540913388622717E-2</v>
      </c>
      <c r="AP131">
        <f t="shared" si="35"/>
        <v>1.1314791202989729E-2</v>
      </c>
      <c r="AQ131">
        <f t="shared" si="35"/>
        <v>-1.3815417299851423E-4</v>
      </c>
    </row>
    <row r="132" spans="1:43" x14ac:dyDescent="0.3">
      <c r="A132" t="s">
        <v>27</v>
      </c>
      <c r="B132">
        <f t="shared" ref="B132:AQ132" si="36">B86-B40</f>
        <v>8.0804077283397977E-3</v>
      </c>
      <c r="C132">
        <f t="shared" si="36"/>
        <v>-1.8131181361017497E-3</v>
      </c>
      <c r="D132">
        <f t="shared" si="36"/>
        <v>-1.1754096945682491E-3</v>
      </c>
      <c r="E132">
        <f t="shared" si="36"/>
        <v>1.7364497664214228E-2</v>
      </c>
      <c r="F132">
        <f t="shared" si="36"/>
        <v>-2.3788628846949634E-3</v>
      </c>
      <c r="G132">
        <f t="shared" si="36"/>
        <v>1.3984267914430302E-2</v>
      </c>
      <c r="H132">
        <f t="shared" si="36"/>
        <v>8.5700970292423261E-3</v>
      </c>
      <c r="I132">
        <f t="shared" si="36"/>
        <v>2.6494856756709099E-2</v>
      </c>
      <c r="J132">
        <f t="shared" si="36"/>
        <v>2.3906108497373468E-2</v>
      </c>
      <c r="K132">
        <f t="shared" si="36"/>
        <v>1.0821335381949924E-2</v>
      </c>
      <c r="L132">
        <f t="shared" si="36"/>
        <v>-1.3040741756615086E-2</v>
      </c>
      <c r="M132">
        <f t="shared" si="36"/>
        <v>-2.0166680006858121E-2</v>
      </c>
      <c r="N132">
        <f t="shared" si="36"/>
        <v>2.801393604954561E-2</v>
      </c>
      <c r="O132">
        <f t="shared" si="36"/>
        <v>1.8733206694892431E-2</v>
      </c>
      <c r="P132">
        <f t="shared" si="36"/>
        <v>-2.9828460662482455E-3</v>
      </c>
      <c r="Q132">
        <f t="shared" si="36"/>
        <v>5.3960150042546388E-3</v>
      </c>
      <c r="R132">
        <f t="shared" si="36"/>
        <v>5.2830861207552862E-3</v>
      </c>
      <c r="S132">
        <f t="shared" si="36"/>
        <v>1.9706030880879716E-2</v>
      </c>
      <c r="T132">
        <f t="shared" si="36"/>
        <v>2.420404057415855E-2</v>
      </c>
      <c r="U132">
        <f t="shared" si="36"/>
        <v>2.1706536426514371E-2</v>
      </c>
      <c r="V132">
        <f t="shared" si="36"/>
        <v>1.9538839982117955E-2</v>
      </c>
      <c r="W132">
        <f t="shared" si="36"/>
        <v>1.0914183694455966E-2</v>
      </c>
      <c r="X132">
        <f t="shared" si="36"/>
        <v>2.4999352043195214E-2</v>
      </c>
      <c r="Y132">
        <f t="shared" si="36"/>
        <v>3.2542544677104983E-2</v>
      </c>
      <c r="Z132">
        <f t="shared" si="36"/>
        <v>1.8728791229376245E-2</v>
      </c>
      <c r="AA132">
        <f t="shared" si="36"/>
        <v>1.7956009493133409E-3</v>
      </c>
      <c r="AB132">
        <f t="shared" si="36"/>
        <v>-3.4287948511090749E-3</v>
      </c>
      <c r="AC132">
        <f t="shared" si="36"/>
        <v>3.7707599154911481E-2</v>
      </c>
      <c r="AD132">
        <f t="shared" si="36"/>
        <v>5.7064652672716043E-2</v>
      </c>
      <c r="AE132">
        <f t="shared" si="36"/>
        <v>4.2397060382545558E-2</v>
      </c>
      <c r="AF132">
        <f t="shared" si="36"/>
        <v>2.0687115238144569E-2</v>
      </c>
      <c r="AG132">
        <f t="shared" si="36"/>
        <v>6.8370532540031587E-2</v>
      </c>
      <c r="AH132">
        <f t="shared" si="36"/>
        <v>4.9349945158761781E-2</v>
      </c>
      <c r="AI132">
        <f t="shared" si="36"/>
        <v>7.2107349982969679E-2</v>
      </c>
      <c r="AJ132">
        <f t="shared" si="36"/>
        <v>5.7595162684617715E-2</v>
      </c>
      <c r="AK132">
        <f t="shared" si="36"/>
        <v>1.2289581045039751E-2</v>
      </c>
      <c r="AL132">
        <f t="shared" si="36"/>
        <v>0.10117775660677875</v>
      </c>
      <c r="AM132">
        <f t="shared" si="36"/>
        <v>3.1116491838599866E-2</v>
      </c>
      <c r="AN132">
        <f t="shared" si="36"/>
        <v>2.8728601597078143E-2</v>
      </c>
      <c r="AO132">
        <f t="shared" si="36"/>
        <v>3.4300375687059334E-2</v>
      </c>
      <c r="AP132">
        <f t="shared" si="36"/>
        <v>5.1887534137402699E-2</v>
      </c>
      <c r="AQ132">
        <f t="shared" si="36"/>
        <v>-8.1382582657313026E-4</v>
      </c>
    </row>
    <row r="133" spans="1:43" x14ac:dyDescent="0.3">
      <c r="A133" t="s">
        <v>28</v>
      </c>
      <c r="B133">
        <f t="shared" ref="B133:AQ133" si="37">B87-B41</f>
        <v>1.3763397740637641E-3</v>
      </c>
      <c r="C133">
        <f t="shared" si="37"/>
        <v>-2.9967185808491562E-4</v>
      </c>
      <c r="D133">
        <f t="shared" si="37"/>
        <v>-7.5403156210013074E-5</v>
      </c>
      <c r="E133">
        <f t="shared" si="37"/>
        <v>8.7542653650410257E-5</v>
      </c>
      <c r="F133">
        <f t="shared" si="37"/>
        <v>8.8471049984318402E-4</v>
      </c>
      <c r="G133">
        <f t="shared" si="37"/>
        <v>4.9031884014611588E-4</v>
      </c>
      <c r="H133">
        <f t="shared" si="37"/>
        <v>3.1171206822315186E-4</v>
      </c>
      <c r="I133">
        <f t="shared" si="37"/>
        <v>-7.9967732971986683E-5</v>
      </c>
      <c r="J133">
        <f t="shared" si="37"/>
        <v>4.9781525618539709E-4</v>
      </c>
      <c r="K133">
        <f t="shared" si="37"/>
        <v>3.9168206495208892E-4</v>
      </c>
      <c r="L133">
        <f t="shared" si="37"/>
        <v>5.4503377043363605E-4</v>
      </c>
      <c r="M133">
        <f t="shared" si="37"/>
        <v>2.799261097742096E-3</v>
      </c>
      <c r="N133">
        <f t="shared" si="37"/>
        <v>1.917940970559759E-3</v>
      </c>
      <c r="O133">
        <f t="shared" si="37"/>
        <v>-3.815553761019431E-4</v>
      </c>
      <c r="P133">
        <f t="shared" si="37"/>
        <v>-4.2153195386142068E-4</v>
      </c>
      <c r="Q133">
        <f t="shared" si="37"/>
        <v>-1.5643903267040465E-4</v>
      </c>
      <c r="R133">
        <f t="shared" si="37"/>
        <v>-2.0144326962912018E-4</v>
      </c>
      <c r="S133">
        <f t="shared" si="37"/>
        <v>2.2605366150372608E-4</v>
      </c>
      <c r="T133">
        <f t="shared" si="37"/>
        <v>9.8541654267504761E-5</v>
      </c>
      <c r="U133">
        <f t="shared" si="37"/>
        <v>2.8713230190371465E-4</v>
      </c>
      <c r="V133">
        <f t="shared" si="37"/>
        <v>1.5468073379542005E-4</v>
      </c>
      <c r="W133">
        <f t="shared" si="37"/>
        <v>-3.8162864372831637E-5</v>
      </c>
      <c r="X133">
        <f t="shared" si="37"/>
        <v>5.2268380412826058E-5</v>
      </c>
      <c r="Y133">
        <f t="shared" si="37"/>
        <v>1.4669920762074007E-3</v>
      </c>
      <c r="Z133">
        <f t="shared" si="37"/>
        <v>-2.8259789389592629E-4</v>
      </c>
      <c r="AA133">
        <f t="shared" si="37"/>
        <v>-8.7232383274040117E-5</v>
      </c>
      <c r="AB133">
        <f t="shared" si="37"/>
        <v>1.0759641098765415E-3</v>
      </c>
      <c r="AC133">
        <f t="shared" si="37"/>
        <v>-2.3203185824885014E-7</v>
      </c>
      <c r="AD133">
        <f t="shared" si="37"/>
        <v>3.6695120550721218E-4</v>
      </c>
      <c r="AE133">
        <f t="shared" si="37"/>
        <v>4.7606217675351219E-3</v>
      </c>
      <c r="AF133">
        <f t="shared" si="37"/>
        <v>4.8638330377551408E-4</v>
      </c>
      <c r="AG133">
        <f t="shared" si="37"/>
        <v>2.787929524918781E-4</v>
      </c>
      <c r="AH133">
        <f t="shared" si="37"/>
        <v>5.7110740358469144E-4</v>
      </c>
      <c r="AI133">
        <f t="shared" si="37"/>
        <v>-2.5826078370983771E-5</v>
      </c>
      <c r="AJ133">
        <f t="shared" si="37"/>
        <v>1.1647884487761809E-3</v>
      </c>
      <c r="AK133">
        <f t="shared" si="37"/>
        <v>1.0136379304593965E-4</v>
      </c>
      <c r="AL133">
        <f t="shared" si="37"/>
        <v>4.0550035889651351E-3</v>
      </c>
      <c r="AM133">
        <f t="shared" si="37"/>
        <v>9.1365372765401798E-3</v>
      </c>
      <c r="AN133">
        <f t="shared" si="37"/>
        <v>6.3615676028130807E-5</v>
      </c>
      <c r="AO133">
        <f t="shared" si="37"/>
        <v>-3.431178742296104E-5</v>
      </c>
      <c r="AP133">
        <f t="shared" si="37"/>
        <v>7.784404590616887E-3</v>
      </c>
      <c r="AQ133">
        <f t="shared" si="37"/>
        <v>1.9847638553526853E-5</v>
      </c>
    </row>
    <row r="134" spans="1:43" x14ac:dyDescent="0.3">
      <c r="A134" t="s">
        <v>29</v>
      </c>
      <c r="B134">
        <f t="shared" ref="B134:AQ134" si="38">B88-B42</f>
        <v>1.8182912686793399E-4</v>
      </c>
      <c r="C134">
        <f t="shared" si="38"/>
        <v>-4.895831723441687E-4</v>
      </c>
      <c r="D134">
        <f t="shared" si="38"/>
        <v>-1.3293949664450655E-4</v>
      </c>
      <c r="E134">
        <f t="shared" si="38"/>
        <v>1.2431879543127013E-3</v>
      </c>
      <c r="F134">
        <f t="shared" si="38"/>
        <v>8.4603652841004488E-4</v>
      </c>
      <c r="G134">
        <f t="shared" si="38"/>
        <v>4.8995873236704903E-4</v>
      </c>
      <c r="H134">
        <f t="shared" si="38"/>
        <v>5.0708835650720564E-4</v>
      </c>
      <c r="I134">
        <f t="shared" si="38"/>
        <v>8.0979720224312937E-4</v>
      </c>
      <c r="J134">
        <f t="shared" si="38"/>
        <v>6.8449180995904533E-4</v>
      </c>
      <c r="K134">
        <f t="shared" si="38"/>
        <v>5.7606653915905179E-4</v>
      </c>
      <c r="L134">
        <f t="shared" si="38"/>
        <v>9.7396864888162299E-4</v>
      </c>
      <c r="M134">
        <f t="shared" si="38"/>
        <v>9.2669667337742583E-4</v>
      </c>
      <c r="N134">
        <f t="shared" si="38"/>
        <v>6.39210760710513E-4</v>
      </c>
      <c r="O134">
        <f t="shared" si="38"/>
        <v>-2.9646732021576397E-4</v>
      </c>
      <c r="P134">
        <f t="shared" si="38"/>
        <v>-4.8275624875838627E-4</v>
      </c>
      <c r="Q134">
        <f t="shared" si="38"/>
        <v>-4.6413278199859706E-5</v>
      </c>
      <c r="R134">
        <f t="shared" si="38"/>
        <v>-1.24965927751501E-4</v>
      </c>
      <c r="S134">
        <f t="shared" si="38"/>
        <v>1.1686681405261589E-3</v>
      </c>
      <c r="T134">
        <f t="shared" si="38"/>
        <v>3.151735703348814E-4</v>
      </c>
      <c r="U134">
        <f t="shared" si="38"/>
        <v>7.4993101336878992E-4</v>
      </c>
      <c r="V134">
        <f t="shared" si="38"/>
        <v>7.5120777475639927E-4</v>
      </c>
      <c r="W134">
        <f t="shared" si="38"/>
        <v>4.3268353589728976E-4</v>
      </c>
      <c r="X134">
        <f t="shared" si="38"/>
        <v>5.5136795995860955E-4</v>
      </c>
      <c r="Y134">
        <f t="shared" si="38"/>
        <v>8.9165714283928317E-4</v>
      </c>
      <c r="Z134">
        <f t="shared" si="38"/>
        <v>-3.0491546127293099E-4</v>
      </c>
      <c r="AA134">
        <f t="shared" si="38"/>
        <v>-1.1653239705661411E-4</v>
      </c>
      <c r="AB134">
        <f t="shared" si="38"/>
        <v>1.2566049568730712E-3</v>
      </c>
      <c r="AC134">
        <f t="shared" si="38"/>
        <v>5.5551574550186307E-4</v>
      </c>
      <c r="AD134">
        <f t="shared" si="38"/>
        <v>3.4540509109646056E-3</v>
      </c>
      <c r="AE134">
        <f t="shared" si="38"/>
        <v>1.8703705089722167E-3</v>
      </c>
      <c r="AF134">
        <f t="shared" si="38"/>
        <v>1.0122281163029664E-3</v>
      </c>
      <c r="AG134">
        <f t="shared" si="38"/>
        <v>1.0308404781830432E-3</v>
      </c>
      <c r="AH134">
        <f t="shared" si="38"/>
        <v>1.1667573025587732E-3</v>
      </c>
      <c r="AI134">
        <f t="shared" si="38"/>
        <v>4.6655001865321519E-4</v>
      </c>
      <c r="AJ134">
        <f t="shared" si="38"/>
        <v>2.0508332207339578E-3</v>
      </c>
      <c r="AK134">
        <f t="shared" si="38"/>
        <v>4.4856405671428115E-4</v>
      </c>
      <c r="AL134">
        <f t="shared" si="38"/>
        <v>4.7986912790094283E-3</v>
      </c>
      <c r="AM134">
        <f t="shared" si="38"/>
        <v>5.477340736757115E-4</v>
      </c>
      <c r="AN134">
        <f t="shared" si="38"/>
        <v>2.547853321867799E-3</v>
      </c>
      <c r="AO134">
        <f t="shared" si="38"/>
        <v>1.2576115265346597E-3</v>
      </c>
      <c r="AP134">
        <f t="shared" si="38"/>
        <v>4.6147762765719885E-3</v>
      </c>
      <c r="AQ134">
        <f t="shared" si="38"/>
        <v>1.155406839763872E-5</v>
      </c>
    </row>
    <row r="135" spans="1:43" x14ac:dyDescent="0.3">
      <c r="A135" t="s">
        <v>30</v>
      </c>
      <c r="B135">
        <f t="shared" ref="B135:AQ135" si="39">B89-B43</f>
        <v>7.7382786913265207E-3</v>
      </c>
      <c r="C135">
        <f t="shared" si="39"/>
        <v>-1.346099238708303E-3</v>
      </c>
      <c r="D135">
        <f t="shared" si="39"/>
        <v>-2.8465784964152842E-4</v>
      </c>
      <c r="E135">
        <f t="shared" si="39"/>
        <v>2.0713408455400395E-3</v>
      </c>
      <c r="F135">
        <f t="shared" si="39"/>
        <v>9.320594575206731E-4</v>
      </c>
      <c r="G135">
        <f t="shared" si="39"/>
        <v>-1.8193262260297596E-3</v>
      </c>
      <c r="H135">
        <f t="shared" si="39"/>
        <v>-1.5196503419841551E-5</v>
      </c>
      <c r="I135">
        <f t="shared" si="39"/>
        <v>1.6891181248614715E-4</v>
      </c>
      <c r="J135">
        <f t="shared" si="39"/>
        <v>-1.5091748076401676E-4</v>
      </c>
      <c r="K135">
        <f t="shared" si="39"/>
        <v>2.5515520375300808E-4</v>
      </c>
      <c r="L135">
        <f t="shared" si="39"/>
        <v>1.7112375626819247E-3</v>
      </c>
      <c r="M135">
        <f t="shared" si="39"/>
        <v>2.5003359467851557E-3</v>
      </c>
      <c r="N135">
        <f t="shared" si="39"/>
        <v>1.0251085957949019E-2</v>
      </c>
      <c r="O135">
        <f t="shared" si="39"/>
        <v>-1.8459551244287276E-3</v>
      </c>
      <c r="P135">
        <f t="shared" si="39"/>
        <v>-1.8875249496854178E-3</v>
      </c>
      <c r="Q135">
        <f t="shared" si="39"/>
        <v>-7.2011817753800476E-4</v>
      </c>
      <c r="R135">
        <f t="shared" si="39"/>
        <v>-8.0312848507269996E-4</v>
      </c>
      <c r="S135">
        <f t="shared" si="39"/>
        <v>1.1056108191648444E-3</v>
      </c>
      <c r="T135">
        <f t="shared" si="39"/>
        <v>-5.3237214848102005E-4</v>
      </c>
      <c r="U135">
        <f t="shared" si="39"/>
        <v>-2.8180473519785239E-5</v>
      </c>
      <c r="V135">
        <f t="shared" si="39"/>
        <v>4.9915484076622739E-4</v>
      </c>
      <c r="W135">
        <f t="shared" si="39"/>
        <v>4.7876890398410608E-5</v>
      </c>
      <c r="X135">
        <f t="shared" si="39"/>
        <v>-2.0358416906755868E-4</v>
      </c>
      <c r="Y135">
        <f t="shared" si="39"/>
        <v>-5.5680812951918433E-4</v>
      </c>
      <c r="Z135">
        <f t="shared" si="39"/>
        <v>-1.3320066201747186E-3</v>
      </c>
      <c r="AA135">
        <f t="shared" si="39"/>
        <v>-3.5264734532431552E-4</v>
      </c>
      <c r="AB135">
        <f t="shared" si="39"/>
        <v>2.8680950987177347E-3</v>
      </c>
      <c r="AC135">
        <f t="shared" si="39"/>
        <v>3.0514138851206571E-4</v>
      </c>
      <c r="AD135">
        <f t="shared" si="39"/>
        <v>1.5930041571375437E-3</v>
      </c>
      <c r="AE135">
        <f t="shared" si="39"/>
        <v>1.883564116462795E-2</v>
      </c>
      <c r="AF135">
        <f t="shared" si="39"/>
        <v>2.1467102315389473E-3</v>
      </c>
      <c r="AG135">
        <f t="shared" si="39"/>
        <v>-1.3523519550112345E-3</v>
      </c>
      <c r="AH135">
        <f t="shared" si="39"/>
        <v>-4.8822979749410192E-4</v>
      </c>
      <c r="AI135">
        <f t="shared" si="39"/>
        <v>-1.357697644541395E-3</v>
      </c>
      <c r="AJ135">
        <f t="shared" si="39"/>
        <v>7.3515243791565739E-4</v>
      </c>
      <c r="AK135">
        <f t="shared" si="39"/>
        <v>2.4345183845827416E-4</v>
      </c>
      <c r="AL135">
        <f t="shared" si="39"/>
        <v>2.6249572864180067E-2</v>
      </c>
      <c r="AM135">
        <f t="shared" si="39"/>
        <v>-5.1363768822001164E-4</v>
      </c>
      <c r="AN135">
        <f t="shared" si="39"/>
        <v>1.396312679123731E-3</v>
      </c>
      <c r="AO135">
        <f t="shared" si="39"/>
        <v>2.985238068837659E-3</v>
      </c>
      <c r="AP135">
        <f t="shared" si="39"/>
        <v>5.0957909416443493E-2</v>
      </c>
      <c r="AQ135">
        <f t="shared" si="39"/>
        <v>9.1831852185903098E-5</v>
      </c>
    </row>
    <row r="136" spans="1:43" x14ac:dyDescent="0.3">
      <c r="A136" t="s">
        <v>31</v>
      </c>
      <c r="B136">
        <f t="shared" ref="B136:AQ136" si="40">B90-B44</f>
        <v>1.3128651250672333E-3</v>
      </c>
      <c r="C136">
        <f t="shared" si="40"/>
        <v>9.3220649817949541E-3</v>
      </c>
      <c r="D136">
        <f t="shared" si="40"/>
        <v>-5.3146570731222952E-5</v>
      </c>
      <c r="E136">
        <f t="shared" si="40"/>
        <v>4.7443189006706995E-3</v>
      </c>
      <c r="F136">
        <f t="shared" si="40"/>
        <v>-3.8477390667291224E-4</v>
      </c>
      <c r="G136">
        <f t="shared" si="40"/>
        <v>1.2761257489642909E-3</v>
      </c>
      <c r="H136">
        <f t="shared" si="40"/>
        <v>1.0153725310193761E-3</v>
      </c>
      <c r="I136">
        <f t="shared" si="40"/>
        <v>3.4635599594282146E-3</v>
      </c>
      <c r="J136">
        <f t="shared" si="40"/>
        <v>2.4619835141017716E-3</v>
      </c>
      <c r="K136">
        <f t="shared" si="40"/>
        <v>5.9363446681655124E-4</v>
      </c>
      <c r="L136">
        <f t="shared" si="40"/>
        <v>-2.6393410207267258E-3</v>
      </c>
      <c r="M136">
        <f t="shared" si="40"/>
        <v>-2.0918022640995975E-3</v>
      </c>
      <c r="N136">
        <f t="shared" si="40"/>
        <v>1.9191891659598721E-3</v>
      </c>
      <c r="O136">
        <f t="shared" si="40"/>
        <v>8.6064950899190275E-3</v>
      </c>
      <c r="P136">
        <f t="shared" si="40"/>
        <v>4.5859157677295781E-3</v>
      </c>
      <c r="Q136">
        <f t="shared" si="40"/>
        <v>5.0039163300169354E-3</v>
      </c>
      <c r="R136">
        <f t="shared" si="40"/>
        <v>9.2507831311809726E-3</v>
      </c>
      <c r="S136">
        <f t="shared" si="40"/>
        <v>-7.3368235266656277E-4</v>
      </c>
      <c r="T136">
        <f t="shared" si="40"/>
        <v>7.2784388061925172E-4</v>
      </c>
      <c r="U136">
        <f t="shared" si="40"/>
        <v>7.8408948072054808E-4</v>
      </c>
      <c r="V136">
        <f t="shared" si="40"/>
        <v>1.9107483908536069E-4</v>
      </c>
      <c r="W136">
        <f t="shared" si="40"/>
        <v>7.5193675592913735E-4</v>
      </c>
      <c r="X136">
        <f t="shared" si="40"/>
        <v>3.2433017647942163E-3</v>
      </c>
      <c r="Y136">
        <f t="shared" si="40"/>
        <v>2.4986999228159665E-3</v>
      </c>
      <c r="Z136">
        <f t="shared" si="40"/>
        <v>5.9164653168375771E-3</v>
      </c>
      <c r="AA136">
        <f t="shared" si="40"/>
        <v>3.1211540246466095E-3</v>
      </c>
      <c r="AB136">
        <f t="shared" si="40"/>
        <v>1.2895092942280055E-2</v>
      </c>
      <c r="AC136">
        <f t="shared" si="40"/>
        <v>2.343811570889085E-3</v>
      </c>
      <c r="AD136">
        <f t="shared" si="40"/>
        <v>4.8670528703483266E-3</v>
      </c>
      <c r="AE136">
        <f t="shared" si="40"/>
        <v>4.2905471035286991E-3</v>
      </c>
      <c r="AF136">
        <f t="shared" si="40"/>
        <v>5.3312573371903866E-3</v>
      </c>
      <c r="AG136">
        <f t="shared" si="40"/>
        <v>2.3085170504349189E-2</v>
      </c>
      <c r="AH136">
        <f t="shared" si="40"/>
        <v>5.8415708925435338E-3</v>
      </c>
      <c r="AI136">
        <f t="shared" si="40"/>
        <v>8.3747537621945613E-3</v>
      </c>
      <c r="AJ136">
        <f t="shared" si="40"/>
        <v>4.7476859370293506E-3</v>
      </c>
      <c r="AK136">
        <f t="shared" si="40"/>
        <v>3.302447181206492E-4</v>
      </c>
      <c r="AL136">
        <f t="shared" si="40"/>
        <v>6.6547376027681071E-3</v>
      </c>
      <c r="AM136">
        <f t="shared" si="40"/>
        <v>4.0235064062403734E-3</v>
      </c>
      <c r="AN136">
        <f t="shared" si="40"/>
        <v>5.5929144337939938E-3</v>
      </c>
      <c r="AO136">
        <f t="shared" si="40"/>
        <v>1.2327728297744674E-2</v>
      </c>
      <c r="AP136">
        <f t="shared" si="40"/>
        <v>4.9008521137878458E-2</v>
      </c>
      <c r="AQ136">
        <f t="shared" si="40"/>
        <v>-5.6542700834385107E-4</v>
      </c>
    </row>
    <row r="137" spans="1:43" x14ac:dyDescent="0.3">
      <c r="A137" t="s">
        <v>32</v>
      </c>
      <c r="B137">
        <f t="shared" ref="B137:AQ137" si="41">B91-B45</f>
        <v>2.8673235167601253E-7</v>
      </c>
      <c r="C137">
        <f t="shared" si="41"/>
        <v>7.3707498671707041E-5</v>
      </c>
      <c r="D137">
        <f t="shared" si="41"/>
        <v>4.0052620456086184E-6</v>
      </c>
      <c r="E137">
        <f t="shared" si="41"/>
        <v>3.1892152683805623E-7</v>
      </c>
      <c r="F137">
        <f t="shared" si="41"/>
        <v>2.6319154419853675E-7</v>
      </c>
      <c r="G137">
        <f t="shared" si="41"/>
        <v>1.2002278687154214E-7</v>
      </c>
      <c r="H137">
        <f t="shared" si="41"/>
        <v>5.0509416051236836E-7</v>
      </c>
      <c r="I137">
        <f t="shared" si="41"/>
        <v>5.6389324519698214E-7</v>
      </c>
      <c r="J137">
        <f t="shared" si="41"/>
        <v>4.0061064243127766E-7</v>
      </c>
      <c r="K137">
        <f t="shared" si="41"/>
        <v>3.5486501030032533E-7</v>
      </c>
      <c r="L137">
        <f t="shared" si="41"/>
        <v>-1.0149068447274062E-5</v>
      </c>
      <c r="M137">
        <f t="shared" si="41"/>
        <v>-6.6296748117892336E-7</v>
      </c>
      <c r="N137">
        <f t="shared" si="41"/>
        <v>1.9373052205064994E-6</v>
      </c>
      <c r="O137">
        <f t="shared" si="41"/>
        <v>3.740287960244793E-7</v>
      </c>
      <c r="P137">
        <f t="shared" si="41"/>
        <v>3.6885527863644648E-7</v>
      </c>
      <c r="Q137">
        <f t="shared" si="41"/>
        <v>6.9001124378001568E-7</v>
      </c>
      <c r="R137">
        <f t="shared" si="41"/>
        <v>1.5224561985640478E-7</v>
      </c>
      <c r="S137">
        <f t="shared" si="41"/>
        <v>-1.5294621098900368E-7</v>
      </c>
      <c r="T137">
        <f t="shared" si="41"/>
        <v>2.5632541922747051E-7</v>
      </c>
      <c r="U137">
        <f t="shared" si="41"/>
        <v>2.7254877697551064E-7</v>
      </c>
      <c r="V137">
        <f t="shared" si="41"/>
        <v>-1.1811330200364135E-7</v>
      </c>
      <c r="W137">
        <f t="shared" si="41"/>
        <v>7.8467444403405258E-8</v>
      </c>
      <c r="X137">
        <f t="shared" si="41"/>
        <v>1.9366467527187623E-7</v>
      </c>
      <c r="Y137">
        <f t="shared" si="41"/>
        <v>1.6897865852097214E-7</v>
      </c>
      <c r="Z137">
        <f t="shared" si="41"/>
        <v>8.4286166705043708E-7</v>
      </c>
      <c r="AA137">
        <f t="shared" si="41"/>
        <v>6.967799661766825E-7</v>
      </c>
      <c r="AB137">
        <f t="shared" si="41"/>
        <v>1.8043280783514685E-7</v>
      </c>
      <c r="AC137">
        <f t="shared" si="41"/>
        <v>-3.9943556162661204E-8</v>
      </c>
      <c r="AD137">
        <f t="shared" si="41"/>
        <v>6.7912204790011435E-8</v>
      </c>
      <c r="AE137">
        <f t="shared" si="41"/>
        <v>5.6052034066166854E-8</v>
      </c>
      <c r="AF137">
        <f t="shared" si="41"/>
        <v>8.1029731697215684E-8</v>
      </c>
      <c r="AG137">
        <f t="shared" si="41"/>
        <v>1.0784260732688333E-7</v>
      </c>
      <c r="AH137">
        <f t="shared" si="41"/>
        <v>5.0313751051197232E-8</v>
      </c>
      <c r="AI137">
        <f t="shared" si="41"/>
        <v>3.6036949072857169E-8</v>
      </c>
      <c r="AJ137">
        <f t="shared" si="41"/>
        <v>2.9704533190384992E-8</v>
      </c>
      <c r="AK137">
        <f t="shared" si="41"/>
        <v>2.0646802145532095E-8</v>
      </c>
      <c r="AL137">
        <f t="shared" si="41"/>
        <v>-7.6308790413627461E-8</v>
      </c>
      <c r="AM137">
        <f t="shared" si="41"/>
        <v>2.4673802343453741E-8</v>
      </c>
      <c r="AN137">
        <f t="shared" si="41"/>
        <v>4.3475092873654366E-8</v>
      </c>
      <c r="AO137">
        <f t="shared" si="41"/>
        <v>2.6019731861657977E-7</v>
      </c>
      <c r="AP137">
        <f t="shared" si="41"/>
        <v>-1.3467907123595832E-7</v>
      </c>
      <c r="AQ137">
        <f t="shared" si="41"/>
        <v>-1.0210421907963507E-7</v>
      </c>
    </row>
    <row r="139" spans="1:43" x14ac:dyDescent="0.3">
      <c r="A139" s="1" t="s">
        <v>116</v>
      </c>
      <c r="D139" s="16"/>
      <c r="E139" s="16"/>
      <c r="F139" s="14"/>
      <c r="G139" s="14"/>
    </row>
    <row r="140" spans="1:43" x14ac:dyDescent="0.3">
      <c r="D140" s="16"/>
      <c r="E140" s="24"/>
    </row>
    <row r="141" spans="1:43" x14ac:dyDescent="0.3">
      <c r="B141" t="s">
        <v>2</v>
      </c>
      <c r="C141" s="32" t="s">
        <v>78</v>
      </c>
      <c r="D141" s="32" t="s">
        <v>77</v>
      </c>
      <c r="E141" t="s">
        <v>3</v>
      </c>
      <c r="F141" t="s">
        <v>4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s="32" t="s">
        <v>65</v>
      </c>
      <c r="M141" s="32" t="s">
        <v>66</v>
      </c>
      <c r="N141" t="s">
        <v>10</v>
      </c>
      <c r="O141" s="32" t="s">
        <v>79</v>
      </c>
      <c r="P141" s="32" t="s">
        <v>80</v>
      </c>
      <c r="Q141" s="32" t="s">
        <v>81</v>
      </c>
      <c r="R141" s="32" t="s">
        <v>82</v>
      </c>
      <c r="S141" t="s">
        <v>11</v>
      </c>
      <c r="T141" t="s">
        <v>12</v>
      </c>
      <c r="U141" t="s">
        <v>13</v>
      </c>
      <c r="V141" t="s">
        <v>14</v>
      </c>
      <c r="W141" t="s">
        <v>15</v>
      </c>
      <c r="X141" t="s">
        <v>16</v>
      </c>
      <c r="Y141" t="s">
        <v>17</v>
      </c>
      <c r="Z141" s="32" t="s">
        <v>83</v>
      </c>
      <c r="AA141" s="32" t="s">
        <v>84</v>
      </c>
      <c r="AB141" s="32" t="s">
        <v>85</v>
      </c>
      <c r="AC141" t="s">
        <v>18</v>
      </c>
      <c r="AD141" t="s">
        <v>19</v>
      </c>
      <c r="AE141" t="s">
        <v>20</v>
      </c>
      <c r="AF141" t="s">
        <v>21</v>
      </c>
      <c r="AG141" t="s">
        <v>22</v>
      </c>
      <c r="AH141" t="s">
        <v>23</v>
      </c>
      <c r="AI141" t="s">
        <v>24</v>
      </c>
      <c r="AJ141" t="s">
        <v>25</v>
      </c>
      <c r="AK141" t="s">
        <v>26</v>
      </c>
      <c r="AL141" t="s">
        <v>27</v>
      </c>
      <c r="AM141" t="s">
        <v>28</v>
      </c>
      <c r="AN141" t="s">
        <v>29</v>
      </c>
      <c r="AO141" t="s">
        <v>30</v>
      </c>
      <c r="AP141" t="s">
        <v>31</v>
      </c>
      <c r="AQ141" t="s">
        <v>32</v>
      </c>
    </row>
    <row r="142" spans="1:43" x14ac:dyDescent="0.3">
      <c r="A142" t="s">
        <v>2</v>
      </c>
      <c r="B142">
        <f>IF(B96*BObIC!B$2&gt;0,B96*BObIC!B$2,0)</f>
        <v>3467740293.2129493</v>
      </c>
      <c r="C142" s="32">
        <f>IF(C96*BObIC!C$2&gt;0,C96*BObIC!C$2,0)</f>
        <v>0</v>
      </c>
      <c r="D142" s="32">
        <f>IF(D96*BObIC!D$2&gt;0,D96*BObIC!D$2,0)</f>
        <v>0</v>
      </c>
      <c r="E142">
        <f>IF(E96*BObIC!E$2&gt;0,E96*BObIC!E$2,0)</f>
        <v>0</v>
      </c>
      <c r="F142">
        <f>IF(F96*BObIC!F$2&gt;0,F96*BObIC!F$2,0)</f>
        <v>0</v>
      </c>
      <c r="G142">
        <f>IF(G96*BObIC!G$2&gt;0,G96*BObIC!G$2,0)</f>
        <v>26863466511.039112</v>
      </c>
      <c r="H142">
        <f>IF(H96*BObIC!H$2&gt;0,H96*BObIC!H$2,0)</f>
        <v>1148438317.6579175</v>
      </c>
      <c r="I142">
        <f>IF(I96*BObIC!I$2&gt;0,I96*BObIC!I$2,0)</f>
        <v>766515355.18058038</v>
      </c>
      <c r="J142">
        <f>IF(J96*BObIC!J$2&gt;0,J96*BObIC!J$2,0)</f>
        <v>561620030.00430536</v>
      </c>
      <c r="K142">
        <f>IF(K96*BObIC!K$2&gt;0,K96*BObIC!K$2,0)</f>
        <v>42861088.29402753</v>
      </c>
      <c r="L142" s="32">
        <f>IF(L96*BObIC!L$2&gt;0,L96*BObIC!L$2,0)</f>
        <v>0</v>
      </c>
      <c r="M142" s="32">
        <f>IF(M96*BObIC!M$2&gt;0,M96*BObIC!M$2,0)</f>
        <v>0</v>
      </c>
      <c r="N142">
        <f>IF(N96*BObIC!N$2&gt;0,N96*BObIC!N$2,0)</f>
        <v>608173323.64886045</v>
      </c>
      <c r="O142" s="32">
        <f>IF(O96*BObIC!O$2&gt;0,O96*BObIC!O$2,0)</f>
        <v>0</v>
      </c>
      <c r="P142" s="32">
        <f>IF(P96*BObIC!P$2&gt;0,P96*BObIC!P$2,0)</f>
        <v>0</v>
      </c>
      <c r="Q142" s="32">
        <f>IF(Q96*BObIC!Q$2&gt;0,Q96*BObIC!Q$2,0)</f>
        <v>0</v>
      </c>
      <c r="R142" s="32">
        <f>IF(R96*BObIC!R$2&gt;0,R96*BObIC!R$2,0)</f>
        <v>0</v>
      </c>
      <c r="S142">
        <f>IF(S96*BObIC!S$2&gt;0,S96*BObIC!S$2,0)</f>
        <v>0</v>
      </c>
      <c r="T142">
        <f>IF(T96*BObIC!T$2&gt;0,T96*BObIC!T$2,0)</f>
        <v>0</v>
      </c>
      <c r="U142">
        <f>IF(U96*BObIC!U$2&gt;0,U96*BObIC!U$2,0)</f>
        <v>0</v>
      </c>
      <c r="V142">
        <f>IF(V96*BObIC!V$2&gt;0,V96*BObIC!V$2,0)</f>
        <v>0</v>
      </c>
      <c r="W142">
        <f>IF(W96*BObIC!W$2&gt;0,W96*BObIC!W$2,0)</f>
        <v>0</v>
      </c>
      <c r="X142">
        <f>IF(X96*BObIC!X$2&gt;0,X96*BObIC!X$2,0)</f>
        <v>1366827.7005003935</v>
      </c>
      <c r="Y142">
        <f>IF(Y96*BObIC!Y$2&gt;0,Y96*BObIC!Y$2,0)</f>
        <v>195161374.91662896</v>
      </c>
      <c r="Z142" s="32">
        <f>IF(Z96*BObIC!Z$2&gt;0,Z96*BObIC!Z$2,0)</f>
        <v>0</v>
      </c>
      <c r="AA142" s="32">
        <f>IF(AA96*BObIC!AA$2&gt;0,AA96*BObIC!AA$2,0)</f>
        <v>0</v>
      </c>
      <c r="AB142" s="32">
        <f>IF(AB96*BObIC!AB$2&gt;0,AB96*BObIC!AB$2,0)</f>
        <v>0</v>
      </c>
      <c r="AC142">
        <f>IF(AC96*BObIC!AC$2&gt;0,AC96*BObIC!AC$2,0)</f>
        <v>476487537.33885342</v>
      </c>
      <c r="AD142">
        <f>IF(AD96*BObIC!AD$2&gt;0,AD96*BObIC!AD$2,0)</f>
        <v>1459163683.6415439</v>
      </c>
      <c r="AE142">
        <f>IF(AE96*BObIC!AE$2&gt;0,AE96*BObIC!AE$2,0)</f>
        <v>123314650.91075979</v>
      </c>
      <c r="AF142">
        <f>IF(AF96*BObIC!AF$2&gt;0,AF96*BObIC!AF$2,0)</f>
        <v>4922961435.9638901</v>
      </c>
      <c r="AG142">
        <f>IF(AG96*BObIC!AG$2&gt;0,AG96*BObIC!AG$2,0)</f>
        <v>116044188.8693552</v>
      </c>
      <c r="AH142">
        <f>IF(AH96*BObIC!AH$2&gt;0,AH96*BObIC!AH$2,0)</f>
        <v>0</v>
      </c>
      <c r="AI142">
        <f>IF(AI96*BObIC!AI$2&gt;0,AI96*BObIC!AI$2,0)</f>
        <v>43928197.799929202</v>
      </c>
      <c r="AJ142">
        <f>IF(AJ96*BObIC!AJ$2&gt;0,AJ96*BObIC!AJ$2,0)</f>
        <v>0</v>
      </c>
      <c r="AK142">
        <f>IF(AK96*BObIC!AK$2&gt;0,AK96*BObIC!AK$2,0)</f>
        <v>0</v>
      </c>
      <c r="AL142">
        <f>IF(AL96*BObIC!AL$2&gt;0,AL96*BObIC!AL$2,0)</f>
        <v>237659410.7825262</v>
      </c>
      <c r="AM142">
        <f>IF(AM96*BObIC!AM$2&gt;0,AM96*BObIC!AM$2,0)</f>
        <v>548748524.0703975</v>
      </c>
      <c r="AN142">
        <f>IF(AN96*BObIC!AN$2&gt;0,AN96*BObIC!AN$2,0)</f>
        <v>0</v>
      </c>
      <c r="AO142">
        <f>IF(AO96*BObIC!AO$2&gt;0,AO96*BObIC!AO$2,0)</f>
        <v>689663195.33641624</v>
      </c>
      <c r="AP142">
        <f>IF(AP96*BObIC!AP$2&gt;0,AP96*BObIC!AP$2,0)</f>
        <v>179137192.51845023</v>
      </c>
      <c r="AQ142">
        <f>IF(AQ96*BObIC!AQ$2&gt;0,AQ96*BObIC!AQ$2,0)</f>
        <v>150250.64981596504</v>
      </c>
    </row>
    <row r="143" spans="1:43" s="32" customFormat="1" x14ac:dyDescent="0.3">
      <c r="A143" s="32" t="s">
        <v>78</v>
      </c>
      <c r="B143" s="33">
        <f>IF(B97*BObIC!B$2&gt;0,B97*BObIC!B$2,0)</f>
        <v>0</v>
      </c>
      <c r="C143" s="32">
        <f>IF(C97*BObIC!C$2&gt;0,C97*BObIC!C$2,0)</f>
        <v>0</v>
      </c>
      <c r="D143" s="32">
        <f>IF(D97*BObIC!D$2&gt;0,D97*BObIC!D$2,0)</f>
        <v>0</v>
      </c>
      <c r="E143" s="32">
        <f>IF(E97*BObIC!E$2&gt;0,E97*BObIC!E$2,0)</f>
        <v>0</v>
      </c>
      <c r="F143" s="32">
        <f>IF(F97*BObIC!F$2&gt;0,F97*BObIC!F$2,0)</f>
        <v>0</v>
      </c>
      <c r="G143" s="32">
        <f>IF(G97*BObIC!G$2&gt;0,G97*BObIC!G$2,0)</f>
        <v>0</v>
      </c>
      <c r="H143" s="32">
        <f>IF(H97*BObIC!H$2&gt;0,H97*BObIC!H$2,0)</f>
        <v>0</v>
      </c>
      <c r="I143" s="32">
        <f>IF(I97*BObIC!I$2&gt;0,I97*BObIC!I$2,0)</f>
        <v>0</v>
      </c>
      <c r="J143" s="32">
        <f>IF(J97*BObIC!J$2&gt;0,J97*BObIC!J$2,0)</f>
        <v>0</v>
      </c>
      <c r="K143" s="32">
        <f>IF(K97*BObIC!K$2&gt;0,K97*BObIC!K$2,0)</f>
        <v>0</v>
      </c>
      <c r="L143" s="32">
        <f>IF(L97*BObIC!L$2&gt;0,L97*BObIC!L$2,0)</f>
        <v>18725021671.415539</v>
      </c>
      <c r="M143" s="32">
        <f>IF(M97*BObIC!M$2&gt;0,M97*BObIC!M$2,0)</f>
        <v>161371629.29787657</v>
      </c>
      <c r="N143" s="32">
        <f>IF(N97*BObIC!N$2&gt;0,N97*BObIC!N$2,0)</f>
        <v>0</v>
      </c>
      <c r="O143" s="32">
        <f>IF(O97*BObIC!O$2&gt;0,O97*BObIC!O$2,0)</f>
        <v>0</v>
      </c>
      <c r="P143" s="32">
        <f>IF(P97*BObIC!P$2&gt;0,P97*BObIC!P$2,0)</f>
        <v>0</v>
      </c>
      <c r="Q143" s="32">
        <f>IF(Q97*BObIC!Q$2&gt;0,Q97*BObIC!Q$2,0)</f>
        <v>350090984.95744532</v>
      </c>
      <c r="R143" s="32">
        <f>IF(R97*BObIC!R$2&gt;0,R97*BObIC!R$2,0)</f>
        <v>0</v>
      </c>
      <c r="S143" s="32">
        <f>IF(S97*BObIC!S$2&gt;0,S97*BObIC!S$2,0)</f>
        <v>0</v>
      </c>
      <c r="T143" s="32">
        <f>IF(T97*BObIC!T$2&gt;0,T97*BObIC!T$2,0)</f>
        <v>0</v>
      </c>
      <c r="U143" s="32">
        <f>IF(U97*BObIC!U$2&gt;0,U97*BObIC!U$2,0)</f>
        <v>0</v>
      </c>
      <c r="V143" s="32">
        <f>IF(V97*BObIC!V$2&gt;0,V97*BObIC!V$2,0)</f>
        <v>0</v>
      </c>
      <c r="W143" s="32">
        <f>IF(W97*BObIC!W$2&gt;0,W97*BObIC!W$2,0)</f>
        <v>0</v>
      </c>
      <c r="X143" s="32">
        <f>IF(X97*BObIC!X$2&gt;0,X97*BObIC!X$2,0)</f>
        <v>0</v>
      </c>
      <c r="Y143" s="32">
        <f>IF(Y97*BObIC!Y$2&gt;0,Y97*BObIC!Y$2,0)</f>
        <v>0</v>
      </c>
      <c r="Z143" s="32">
        <f>IF(Z97*BObIC!Z$2&gt;0,Z97*BObIC!Z$2,0)</f>
        <v>0</v>
      </c>
      <c r="AA143" s="32">
        <f>IF(AA97*BObIC!AA$2&gt;0,AA97*BObIC!AA$2,0)</f>
        <v>0</v>
      </c>
      <c r="AB143" s="32">
        <f>IF(AB97*BObIC!AB$2&gt;0,AB97*BObIC!AB$2,0)</f>
        <v>0</v>
      </c>
      <c r="AC143" s="32">
        <f>IF(AC97*BObIC!AC$2&gt;0,AC97*BObIC!AC$2,0)</f>
        <v>0</v>
      </c>
      <c r="AD143" s="32">
        <f>IF(AD97*BObIC!AD$2&gt;0,AD97*BObIC!AD$2,0)</f>
        <v>0</v>
      </c>
      <c r="AE143" s="32">
        <f>IF(AE97*BObIC!AE$2&gt;0,AE97*BObIC!AE$2,0)</f>
        <v>0</v>
      </c>
      <c r="AF143" s="32">
        <f>IF(AF97*BObIC!AF$2&gt;0,AF97*BObIC!AF$2,0)</f>
        <v>0</v>
      </c>
      <c r="AG143" s="32">
        <f>IF(AG97*BObIC!AG$2&gt;0,AG97*BObIC!AG$2,0)</f>
        <v>0</v>
      </c>
      <c r="AH143" s="32">
        <f>IF(AH97*BObIC!AH$2&gt;0,AH97*BObIC!AH$2,0)</f>
        <v>0</v>
      </c>
      <c r="AI143" s="32">
        <f>IF(AI97*BObIC!AI$2&gt;0,AI97*BObIC!AI$2,0)</f>
        <v>0</v>
      </c>
      <c r="AJ143" s="32">
        <f>IF(AJ97*BObIC!AJ$2&gt;0,AJ97*BObIC!AJ$2,0)</f>
        <v>0</v>
      </c>
      <c r="AK143" s="32">
        <f>IF(AK97*BObIC!AK$2&gt;0,AK97*BObIC!AK$2,0)</f>
        <v>0</v>
      </c>
      <c r="AL143" s="32">
        <f>IF(AL97*BObIC!AL$2&gt;0,AL97*BObIC!AL$2,0)</f>
        <v>146432635.4094553</v>
      </c>
      <c r="AM143" s="32">
        <f>IF(AM97*BObIC!AM$2&gt;0,AM97*BObIC!AM$2,0)</f>
        <v>0</v>
      </c>
      <c r="AN143" s="32">
        <f>IF(AN97*BObIC!AN$2&gt;0,AN97*BObIC!AN$2,0)</f>
        <v>0</v>
      </c>
      <c r="AO143" s="32">
        <f>IF(AO97*BObIC!AO$2&gt;0,AO97*BObIC!AO$2,0)</f>
        <v>0</v>
      </c>
      <c r="AP143" s="32">
        <f>IF(AP97*BObIC!AP$2&gt;0,AP97*BObIC!AP$2,0)</f>
        <v>97223614.60659714</v>
      </c>
      <c r="AQ143" s="32">
        <f>IF(AQ97*BObIC!AQ$2&gt;0,AQ97*BObIC!AQ$2,0)</f>
        <v>746183.35822085047</v>
      </c>
    </row>
    <row r="144" spans="1:43" s="32" customFormat="1" x14ac:dyDescent="0.3">
      <c r="A144" s="32" t="s">
        <v>77</v>
      </c>
      <c r="B144" s="32">
        <f>IF(B98*BObIC!B$2&gt;0,B98*BObIC!B$2,0)</f>
        <v>0</v>
      </c>
      <c r="C144" s="32">
        <f>IF(C98*BObIC!C$2&gt;0,C98*BObIC!C$2,0)</f>
        <v>0</v>
      </c>
      <c r="D144" s="32">
        <f>IF(D98*BObIC!D$2&gt;0,D98*BObIC!D$2,0)</f>
        <v>0</v>
      </c>
      <c r="E144" s="32">
        <f>IF(E98*BObIC!E$2&gt;0,E98*BObIC!E$2,0)</f>
        <v>0</v>
      </c>
      <c r="F144" s="32">
        <f>IF(F98*BObIC!F$2&gt;0,F98*BObIC!F$2,0)</f>
        <v>0</v>
      </c>
      <c r="G144" s="32">
        <f>IF(G98*BObIC!G$2&gt;0,G98*BObIC!G$2,0)</f>
        <v>0</v>
      </c>
      <c r="H144" s="32">
        <f>IF(H98*BObIC!H$2&gt;0,H98*BObIC!H$2,0)</f>
        <v>0</v>
      </c>
      <c r="I144" s="32">
        <f>IF(I98*BObIC!I$2&gt;0,I98*BObIC!I$2,0)</f>
        <v>0</v>
      </c>
      <c r="J144" s="32">
        <f>IF(J98*BObIC!J$2&gt;0,J98*BObIC!J$2,0)</f>
        <v>0</v>
      </c>
      <c r="K144" s="32">
        <f>IF(K98*BObIC!K$2&gt;0,K98*BObIC!K$2,0)</f>
        <v>0</v>
      </c>
      <c r="L144" s="32">
        <f>IF(L98*BObIC!L$2&gt;0,L98*BObIC!L$2,0)</f>
        <v>18724632380.97459</v>
      </c>
      <c r="M144" s="32">
        <f>IF(M98*BObIC!M$2&gt;0,M98*BObIC!M$2,0)</f>
        <v>160464421.19807774</v>
      </c>
      <c r="N144" s="32">
        <f>IF(N98*BObIC!N$2&gt;0,N98*BObIC!N$2,0)</f>
        <v>0</v>
      </c>
      <c r="O144" s="32">
        <f>IF(O98*BObIC!O$2&gt;0,O98*BObIC!O$2,0)</f>
        <v>0</v>
      </c>
      <c r="P144" s="32">
        <f>IF(P98*BObIC!P$2&gt;0,P98*BObIC!P$2,0)</f>
        <v>0</v>
      </c>
      <c r="Q144" s="32">
        <f>IF(Q98*BObIC!Q$2&gt;0,Q98*BObIC!Q$2,0)</f>
        <v>0</v>
      </c>
      <c r="R144" s="32">
        <f>IF(R98*BObIC!R$2&gt;0,R98*BObIC!R$2,0)</f>
        <v>0</v>
      </c>
      <c r="S144" s="32">
        <f>IF(S98*BObIC!S$2&gt;0,S98*BObIC!S$2,0)</f>
        <v>0</v>
      </c>
      <c r="T144" s="32">
        <f>IF(T98*BObIC!T$2&gt;0,T98*BObIC!T$2,0)</f>
        <v>0</v>
      </c>
      <c r="U144" s="32">
        <f>IF(U98*BObIC!U$2&gt;0,U98*BObIC!U$2,0)</f>
        <v>0</v>
      </c>
      <c r="V144" s="32">
        <f>IF(V98*BObIC!V$2&gt;0,V98*BObIC!V$2,0)</f>
        <v>0</v>
      </c>
      <c r="W144" s="32">
        <f>IF(W98*BObIC!W$2&gt;0,W98*BObIC!W$2,0)</f>
        <v>0</v>
      </c>
      <c r="X144" s="32">
        <f>IF(X98*BObIC!X$2&gt;0,X98*BObIC!X$2,0)</f>
        <v>0</v>
      </c>
      <c r="Y144" s="32">
        <f>IF(Y98*BObIC!Y$2&gt;0,Y98*BObIC!Y$2,0)</f>
        <v>30001144.659623392</v>
      </c>
      <c r="Z144" s="32">
        <f>IF(Z98*BObIC!Z$2&gt;0,Z98*BObIC!Z$2,0)</f>
        <v>0</v>
      </c>
      <c r="AA144" s="32">
        <f>IF(AA98*BObIC!AA$2&gt;0,AA98*BObIC!AA$2,0)</f>
        <v>0</v>
      </c>
      <c r="AB144" s="32">
        <f>IF(AB98*BObIC!AB$2&gt;0,AB98*BObIC!AB$2,0)</f>
        <v>0</v>
      </c>
      <c r="AC144" s="32">
        <f>IF(AC98*BObIC!AC$2&gt;0,AC98*BObIC!AC$2,0)</f>
        <v>0</v>
      </c>
      <c r="AD144" s="32">
        <f>IF(AD98*BObIC!AD$2&gt;0,AD98*BObIC!AD$2,0)</f>
        <v>0</v>
      </c>
      <c r="AE144" s="32">
        <f>IF(AE98*BObIC!AE$2&gt;0,AE98*BObIC!AE$2,0)</f>
        <v>0</v>
      </c>
      <c r="AF144" s="32">
        <f>IF(AF98*BObIC!AF$2&gt;0,AF98*BObIC!AF$2,0)</f>
        <v>0</v>
      </c>
      <c r="AG144" s="32">
        <f>IF(AG98*BObIC!AG$2&gt;0,AG98*BObIC!AG$2,0)</f>
        <v>0</v>
      </c>
      <c r="AH144" s="32">
        <f>IF(AH98*BObIC!AH$2&gt;0,AH98*BObIC!AH$2,0)</f>
        <v>0</v>
      </c>
      <c r="AI144" s="32">
        <f>IF(AI98*BObIC!AI$2&gt;0,AI98*BObIC!AI$2,0)</f>
        <v>0</v>
      </c>
      <c r="AJ144" s="32">
        <f>IF(AJ98*BObIC!AJ$2&gt;0,AJ98*BObIC!AJ$2,0)</f>
        <v>0</v>
      </c>
      <c r="AK144" s="32">
        <f>IF(AK98*BObIC!AK$2&gt;0,AK98*BObIC!AK$2,0)</f>
        <v>0</v>
      </c>
      <c r="AL144" s="32">
        <f>IF(AL98*BObIC!AL$2&gt;0,AL98*BObIC!AL$2,0)</f>
        <v>142758847.97543675</v>
      </c>
      <c r="AM144" s="32">
        <f>IF(AM98*BObIC!AM$2&gt;0,AM98*BObIC!AM$2,0)</f>
        <v>0</v>
      </c>
      <c r="AN144" s="32">
        <f>IF(AN98*BObIC!AN$2&gt;0,AN98*BObIC!AN$2,0)</f>
        <v>0</v>
      </c>
      <c r="AO144" s="32">
        <f>IF(AO98*BObIC!AO$2&gt;0,AO98*BObIC!AO$2,0)</f>
        <v>0</v>
      </c>
      <c r="AP144" s="32">
        <f>IF(AP98*BObIC!AP$2&gt;0,AP98*BObIC!AP$2,0)</f>
        <v>97915726.629538745</v>
      </c>
      <c r="AQ144" s="32">
        <f>IF(AQ98*BObIC!AQ$2&gt;0,AQ98*BObIC!AQ$2,0)</f>
        <v>876031.83608798799</v>
      </c>
    </row>
    <row r="145" spans="1:43" x14ac:dyDescent="0.3">
      <c r="A145" t="s">
        <v>3</v>
      </c>
      <c r="B145">
        <f>IF(B99*BObIC!B$2&gt;0,B99*BObIC!B$2,0)</f>
        <v>0</v>
      </c>
      <c r="C145" s="32">
        <f>IF(C99*BObIC!C$2&gt;0,C99*BObIC!C$2,0)</f>
        <v>0</v>
      </c>
      <c r="D145" s="32">
        <f>IF(D99*BObIC!D$2&gt;0,D99*BObIC!D$2,0)</f>
        <v>0</v>
      </c>
      <c r="E145">
        <f>IF(E99*BObIC!E$2&gt;0,E99*BObIC!E$2,0)</f>
        <v>4998865.6769023873</v>
      </c>
      <c r="F145">
        <f>IF(F99*BObIC!F$2&gt;0,F99*BObIC!F$2,0)</f>
        <v>125502.78541267903</v>
      </c>
      <c r="G145">
        <f>IF(G99*BObIC!G$2&gt;0,G99*BObIC!G$2,0)</f>
        <v>57092848.87751922</v>
      </c>
      <c r="H145">
        <f>IF(H99*BObIC!H$2&gt;0,H99*BObIC!H$2,0)</f>
        <v>17030882.97548249</v>
      </c>
      <c r="I145">
        <f>IF(I99*BObIC!I$2&gt;0,I99*BObIC!I$2,0)</f>
        <v>2344524.1899042618</v>
      </c>
      <c r="J145">
        <f>IF(J99*BObIC!J$2&gt;0,J99*BObIC!J$2,0)</f>
        <v>17969795.418724276</v>
      </c>
      <c r="K145">
        <f>IF(K99*BObIC!K$2&gt;0,K99*BObIC!K$2,0)</f>
        <v>31798988.332183383</v>
      </c>
      <c r="L145" s="32">
        <f>IF(L99*BObIC!L$2&gt;0,L99*BObIC!L$2,0)</f>
        <v>497745552.56494665</v>
      </c>
      <c r="M145" s="32">
        <f>IF(M99*BObIC!M$2&gt;0,M99*BObIC!M$2,0)</f>
        <v>12444686.351196261</v>
      </c>
      <c r="N145">
        <f>IF(N99*BObIC!N$2&gt;0,N99*BObIC!N$2,0)</f>
        <v>0</v>
      </c>
      <c r="O145" s="32">
        <f>IF(O99*BObIC!O$2&gt;0,O99*BObIC!O$2,0)</f>
        <v>44455059.341785371</v>
      </c>
      <c r="P145" s="32">
        <f>IF(P99*BObIC!P$2&gt;0,P99*BObIC!P$2,0)</f>
        <v>2707275880.9848456</v>
      </c>
      <c r="Q145" s="32">
        <f>IF(Q99*BObIC!Q$2&gt;0,Q99*BObIC!Q$2,0)</f>
        <v>92981431.052267686</v>
      </c>
      <c r="R145" s="32">
        <f>IF(R99*BObIC!R$2&gt;0,R99*BObIC!R$2,0)</f>
        <v>16724258.44684243</v>
      </c>
      <c r="S145">
        <f>IF(S99*BObIC!S$2&gt;0,S99*BObIC!S$2,0)</f>
        <v>68070412.809774205</v>
      </c>
      <c r="T145">
        <f>IF(T99*BObIC!T$2&gt;0,T99*BObIC!T$2,0)</f>
        <v>102809025.13426571</v>
      </c>
      <c r="U145">
        <f>IF(U99*BObIC!U$2&gt;0,U99*BObIC!U$2,0)</f>
        <v>71839426.377257422</v>
      </c>
      <c r="V145">
        <f>IF(V99*BObIC!V$2&gt;0,V99*BObIC!V$2,0)</f>
        <v>44512391.982171848</v>
      </c>
      <c r="W145">
        <f>IF(W99*BObIC!W$2&gt;0,W99*BObIC!W$2,0)</f>
        <v>105753957.64571847</v>
      </c>
      <c r="X145">
        <f>IF(X99*BObIC!X$2&gt;0,X99*BObIC!X$2,0)</f>
        <v>41345867.169506155</v>
      </c>
      <c r="Y145">
        <f>IF(Y99*BObIC!Y$2&gt;0,Y99*BObIC!Y$2,0)</f>
        <v>13359101.822890311</v>
      </c>
      <c r="Z145" s="32">
        <f>IF(Z99*BObIC!Z$2&gt;0,Z99*BObIC!Z$2,0)</f>
        <v>0</v>
      </c>
      <c r="AA145" s="32">
        <f>IF(AA99*BObIC!AA$2&gt;0,AA99*BObIC!AA$2,0)</f>
        <v>0</v>
      </c>
      <c r="AB145" s="32">
        <f>IF(AB99*BObIC!AB$2&gt;0,AB99*BObIC!AB$2,0)</f>
        <v>10967208.212426443</v>
      </c>
      <c r="AC145">
        <f>IF(AC99*BObIC!AC$2&gt;0,AC99*BObIC!AC$2,0)</f>
        <v>0</v>
      </c>
      <c r="AD145">
        <f>IF(AD99*BObIC!AD$2&gt;0,AD99*BObIC!AD$2,0)</f>
        <v>35273988.850456119</v>
      </c>
      <c r="AE145">
        <f>IF(AE99*BObIC!AE$2&gt;0,AE99*BObIC!AE$2,0)</f>
        <v>0</v>
      </c>
      <c r="AF145">
        <f>IF(AF99*BObIC!AF$2&gt;0,AF99*BObIC!AF$2,0)</f>
        <v>27208120.036313698</v>
      </c>
      <c r="AG145">
        <f>IF(AG99*BObIC!AG$2&gt;0,AG99*BObIC!AG$2,0)</f>
        <v>6751928.5323924106</v>
      </c>
      <c r="AH145">
        <f>IF(AH99*BObIC!AH$2&gt;0,AH99*BObIC!AH$2,0)</f>
        <v>4471780.9958419809</v>
      </c>
      <c r="AI145">
        <f>IF(AI99*BObIC!AI$2&gt;0,AI99*BObIC!AI$2,0)</f>
        <v>4234011.9748398932</v>
      </c>
      <c r="AJ145">
        <f>IF(AJ99*BObIC!AJ$2&gt;0,AJ99*BObIC!AJ$2,0)</f>
        <v>1462089.4648530621</v>
      </c>
      <c r="AK145">
        <f>IF(AK99*BObIC!AK$2&gt;0,AK99*BObIC!AK$2,0)</f>
        <v>52605258.876686722</v>
      </c>
      <c r="AL145">
        <f>IF(AL99*BObIC!AL$2&gt;0,AL99*BObIC!AL$2,0)</f>
        <v>0</v>
      </c>
      <c r="AM145">
        <f>IF(AM99*BObIC!AM$2&gt;0,AM99*BObIC!AM$2,0)</f>
        <v>2595143.7482810942</v>
      </c>
      <c r="AN145">
        <f>IF(AN99*BObIC!AN$2&gt;0,AN99*BObIC!AN$2,0)</f>
        <v>3019523.6485934039</v>
      </c>
      <c r="AO145">
        <f>IF(AO99*BObIC!AO$2&gt;0,AO99*BObIC!AO$2,0)</f>
        <v>9419311.0143156499</v>
      </c>
      <c r="AP145">
        <f>IF(AP99*BObIC!AP$2&gt;0,AP99*BObIC!AP$2,0)</f>
        <v>0</v>
      </c>
      <c r="AQ145">
        <f>IF(AQ99*BObIC!AQ$2&gt;0,AQ99*BObIC!AQ$2,0)</f>
        <v>0</v>
      </c>
    </row>
    <row r="146" spans="1:43" x14ac:dyDescent="0.3">
      <c r="A146" t="s">
        <v>4</v>
      </c>
      <c r="B146">
        <f>IF(B100*BObIC!B$2&gt;0,B100*BObIC!B$2,0)</f>
        <v>0</v>
      </c>
      <c r="C146" s="32">
        <f>IF(C100*BObIC!C$2&gt;0,C100*BObIC!C$2,0)</f>
        <v>163.78194224088924</v>
      </c>
      <c r="D146" s="32">
        <f>IF(D100*BObIC!D$2&gt;0,D100*BObIC!D$2,0)</f>
        <v>53.065988904088606</v>
      </c>
      <c r="E146">
        <f>IF(E100*BObIC!E$2&gt;0,E100*BObIC!E$2,0)</f>
        <v>318274.10264361883</v>
      </c>
      <c r="F146">
        <f>IF(F100*BObIC!F$2&gt;0,F100*BObIC!F$2,0)</f>
        <v>3926.8186434154663</v>
      </c>
      <c r="G146">
        <f>IF(G100*BObIC!G$2&gt;0,G100*BObIC!G$2,0)</f>
        <v>0</v>
      </c>
      <c r="H146">
        <f>IF(H100*BObIC!H$2&gt;0,H100*BObIC!H$2,0)</f>
        <v>0</v>
      </c>
      <c r="I146">
        <f>IF(I100*BObIC!I$2&gt;0,I100*BObIC!I$2,0)</f>
        <v>0</v>
      </c>
      <c r="J146">
        <f>IF(J100*BObIC!J$2&gt;0,J100*BObIC!J$2,0)</f>
        <v>0</v>
      </c>
      <c r="K146">
        <f>IF(K100*BObIC!K$2&gt;0,K100*BObIC!K$2,0)</f>
        <v>9968951.3451065496</v>
      </c>
      <c r="L146" s="32">
        <f>IF(L100*BObIC!L$2&gt;0,L100*BObIC!L$2,0)</f>
        <v>0</v>
      </c>
      <c r="M146" s="32">
        <f>IF(M100*BObIC!M$2&gt;0,M100*BObIC!M$2,0)</f>
        <v>0</v>
      </c>
      <c r="N146">
        <f>IF(N100*BObIC!N$2&gt;0,N100*BObIC!N$2,0)</f>
        <v>0</v>
      </c>
      <c r="O146" s="32">
        <f>IF(O100*BObIC!O$2&gt;0,O100*BObIC!O$2,0)</f>
        <v>4276.4972811926582</v>
      </c>
      <c r="P146" s="32">
        <f>IF(P100*BObIC!P$2&gt;0,P100*BObIC!P$2,0)</f>
        <v>0</v>
      </c>
      <c r="Q146" s="32">
        <f>IF(Q100*BObIC!Q$2&gt;0,Q100*BObIC!Q$2,0)</f>
        <v>10750.38773720375</v>
      </c>
      <c r="R146" s="32">
        <f>IF(R100*BObIC!R$2&gt;0,R100*BObIC!R$2,0)</f>
        <v>5761.7563514683479</v>
      </c>
      <c r="S146">
        <f>IF(S100*BObIC!S$2&gt;0,S100*BObIC!S$2,0)</f>
        <v>0</v>
      </c>
      <c r="T146">
        <f>IF(T100*BObIC!T$2&gt;0,T100*BObIC!T$2,0)</f>
        <v>0</v>
      </c>
      <c r="U146">
        <f>IF(U100*BObIC!U$2&gt;0,U100*BObIC!U$2,0)</f>
        <v>0</v>
      </c>
      <c r="V146">
        <f>IF(V100*BObIC!V$2&gt;0,V100*BObIC!V$2,0)</f>
        <v>0</v>
      </c>
      <c r="W146">
        <f>IF(W100*BObIC!W$2&gt;0,W100*BObIC!W$2,0)</f>
        <v>0</v>
      </c>
      <c r="X146">
        <f>IF(X100*BObIC!X$2&gt;0,X100*BObIC!X$2,0)</f>
        <v>0</v>
      </c>
      <c r="Y146">
        <f>IF(Y100*BObIC!Y$2&gt;0,Y100*BObIC!Y$2,0)</f>
        <v>0</v>
      </c>
      <c r="Z146" s="32">
        <f>IF(Z100*BObIC!Z$2&gt;0,Z100*BObIC!Z$2,0)</f>
        <v>37018.64295648157</v>
      </c>
      <c r="AA146" s="32">
        <f>IF(AA100*BObIC!AA$2&gt;0,AA100*BObIC!AA$2,0)</f>
        <v>9459.7410420892866</v>
      </c>
      <c r="AB146" s="32">
        <f>IF(AB100*BObIC!AB$2&gt;0,AB100*BObIC!AB$2,0)</f>
        <v>0</v>
      </c>
      <c r="AC146">
        <f>IF(AC100*BObIC!AC$2&gt;0,AC100*BObIC!AC$2,0)</f>
        <v>0</v>
      </c>
      <c r="AD146">
        <f>IF(AD100*BObIC!AD$2&gt;0,AD100*BObIC!AD$2,0)</f>
        <v>0</v>
      </c>
      <c r="AE146">
        <f>IF(AE100*BObIC!AE$2&gt;0,AE100*BObIC!AE$2,0)</f>
        <v>0</v>
      </c>
      <c r="AF146">
        <f>IF(AF100*BObIC!AF$2&gt;0,AF100*BObIC!AF$2,0)</f>
        <v>0</v>
      </c>
      <c r="AG146">
        <f>IF(AG100*BObIC!AG$2&gt;0,AG100*BObIC!AG$2,0)</f>
        <v>0</v>
      </c>
      <c r="AH146">
        <f>IF(AH100*BObIC!AH$2&gt;0,AH100*BObIC!AH$2,0)</f>
        <v>0</v>
      </c>
      <c r="AI146">
        <f>IF(AI100*BObIC!AI$2&gt;0,AI100*BObIC!AI$2,0)</f>
        <v>0</v>
      </c>
      <c r="AJ146">
        <f>IF(AJ100*BObIC!AJ$2&gt;0,AJ100*BObIC!AJ$2,0)</f>
        <v>0</v>
      </c>
      <c r="AK146">
        <f>IF(AK100*BObIC!AK$2&gt;0,AK100*BObIC!AK$2,0)</f>
        <v>0</v>
      </c>
      <c r="AL146">
        <f>IF(AL100*BObIC!AL$2&gt;0,AL100*BObIC!AL$2,0)</f>
        <v>0</v>
      </c>
      <c r="AM146">
        <f>IF(AM100*BObIC!AM$2&gt;0,AM100*BObIC!AM$2,0)</f>
        <v>0</v>
      </c>
      <c r="AN146">
        <f>IF(AN100*BObIC!AN$2&gt;0,AN100*BObIC!AN$2,0)</f>
        <v>0</v>
      </c>
      <c r="AO146">
        <f>IF(AO100*BObIC!AO$2&gt;0,AO100*BObIC!AO$2,0)</f>
        <v>0</v>
      </c>
      <c r="AP146">
        <f>IF(AP100*BObIC!AP$2&gt;0,AP100*BObIC!AP$2,0)</f>
        <v>0</v>
      </c>
      <c r="AQ146">
        <f>IF(AQ100*BObIC!AQ$2&gt;0,AQ100*BObIC!AQ$2,0)</f>
        <v>0</v>
      </c>
    </row>
    <row r="147" spans="1:43" x14ac:dyDescent="0.3">
      <c r="A147" t="s">
        <v>5</v>
      </c>
      <c r="B147">
        <f>IF(B101*BObIC!B$2&gt;0,B101*BObIC!B$2,0)</f>
        <v>4997033414.0558949</v>
      </c>
      <c r="C147" s="32">
        <f>IF(C101*BObIC!C$2&gt;0,C101*BObIC!C$2,0)</f>
        <v>0</v>
      </c>
      <c r="D147" s="32">
        <f>IF(D101*BObIC!D$2&gt;0,D101*BObIC!D$2,0)</f>
        <v>0</v>
      </c>
      <c r="E147">
        <f>IF(E101*BObIC!E$2&gt;0,E101*BObIC!E$2,0)</f>
        <v>11836771.785322417</v>
      </c>
      <c r="F147">
        <f>IF(F101*BObIC!F$2&gt;0,F101*BObIC!F$2,0)</f>
        <v>41707.773875360603</v>
      </c>
      <c r="G147">
        <f>IF(G101*BObIC!G$2&gt;0,G101*BObIC!G$2,0)</f>
        <v>13429066959.860764</v>
      </c>
      <c r="H147">
        <f>IF(H101*BObIC!H$2&gt;0,H101*BObIC!H$2,0)</f>
        <v>790904633.89321911</v>
      </c>
      <c r="I147">
        <f>IF(I101*BObIC!I$2&gt;0,I101*BObIC!I$2,0)</f>
        <v>0</v>
      </c>
      <c r="J147">
        <f>IF(J101*BObIC!J$2&gt;0,J101*BObIC!J$2,0)</f>
        <v>16595298.217948752</v>
      </c>
      <c r="K147">
        <f>IF(K101*BObIC!K$2&gt;0,K101*BObIC!K$2,0)</f>
        <v>117149261.22200437</v>
      </c>
      <c r="L147" s="32">
        <f>IF(L101*BObIC!L$2&gt;0,L101*BObIC!L$2,0)</f>
        <v>1601154591.2971556</v>
      </c>
      <c r="M147" s="32">
        <f>IF(M101*BObIC!M$2&gt;0,M101*BObIC!M$2,0)</f>
        <v>235952570.55021504</v>
      </c>
      <c r="N147">
        <f>IF(N101*BObIC!N$2&gt;0,N101*BObIC!N$2,0)</f>
        <v>350398488.83316225</v>
      </c>
      <c r="O147" s="32">
        <f>IF(O101*BObIC!O$2&gt;0,O101*BObIC!O$2,0)</f>
        <v>0</v>
      </c>
      <c r="P147" s="32">
        <f>IF(P101*BObIC!P$2&gt;0,P101*BObIC!P$2,0)</f>
        <v>0</v>
      </c>
      <c r="Q147" s="32">
        <f>IF(Q101*BObIC!Q$2&gt;0,Q101*BObIC!Q$2,0)</f>
        <v>0</v>
      </c>
      <c r="R147" s="32">
        <f>IF(R101*BObIC!R$2&gt;0,R101*BObIC!R$2,0)</f>
        <v>0</v>
      </c>
      <c r="S147">
        <f>IF(S101*BObIC!S$2&gt;0,S101*BObIC!S$2,0)</f>
        <v>304676558.58336318</v>
      </c>
      <c r="T147">
        <f>IF(T101*BObIC!T$2&gt;0,T101*BObIC!T$2,0)</f>
        <v>414511174.31299192</v>
      </c>
      <c r="U147">
        <f>IF(U101*BObIC!U$2&gt;0,U101*BObIC!U$2,0)</f>
        <v>175731740.26067331</v>
      </c>
      <c r="V147">
        <f>IF(V101*BObIC!V$2&gt;0,V101*BObIC!V$2,0)</f>
        <v>348683940.64432502</v>
      </c>
      <c r="W147">
        <f>IF(W101*BObIC!W$2&gt;0,W101*BObIC!W$2,0)</f>
        <v>196285106.75657812</v>
      </c>
      <c r="X147">
        <f>IF(X101*BObIC!X$2&gt;0,X101*BObIC!X$2,0)</f>
        <v>157777870.15544209</v>
      </c>
      <c r="Y147">
        <f>IF(Y101*BObIC!Y$2&gt;0,Y101*BObIC!Y$2,0)</f>
        <v>40295302.236490041</v>
      </c>
      <c r="Z147" s="32">
        <f>IF(Z101*BObIC!Z$2&gt;0,Z101*BObIC!Z$2,0)</f>
        <v>0</v>
      </c>
      <c r="AA147" s="32">
        <f>IF(AA101*BObIC!AA$2&gt;0,AA101*BObIC!AA$2,0)</f>
        <v>0</v>
      </c>
      <c r="AB147" s="32">
        <f>IF(AB101*BObIC!AB$2&gt;0,AB101*BObIC!AB$2,0)</f>
        <v>28959720.050445531</v>
      </c>
      <c r="AC147">
        <f>IF(AC101*BObIC!AC$2&gt;0,AC101*BObIC!AC$2,0)</f>
        <v>249656449.66262281</v>
      </c>
      <c r="AD147">
        <f>IF(AD101*BObIC!AD$2&gt;0,AD101*BObIC!AD$2,0)</f>
        <v>518393844.47706395</v>
      </c>
      <c r="AE147">
        <f>IF(AE101*BObIC!AE$2&gt;0,AE101*BObIC!AE$2,0)</f>
        <v>343446915.96020579</v>
      </c>
      <c r="AF147">
        <f>IF(AF101*BObIC!AF$2&gt;0,AF101*BObIC!AF$2,0)</f>
        <v>26737326865.387432</v>
      </c>
      <c r="AG147">
        <f>IF(AG101*BObIC!AG$2&gt;0,AG101*BObIC!AG$2,0)</f>
        <v>73918796.313722566</v>
      </c>
      <c r="AH147">
        <f>IF(AH101*BObIC!AH$2&gt;0,AH101*BObIC!AH$2,0)</f>
        <v>54039677.736278825</v>
      </c>
      <c r="AI147">
        <f>IF(AI101*BObIC!AI$2&gt;0,AI101*BObIC!AI$2,0)</f>
        <v>11381783.486051003</v>
      </c>
      <c r="AJ147">
        <f>IF(AJ101*BObIC!AJ$2&gt;0,AJ101*BObIC!AJ$2,0)</f>
        <v>208902099.65838945</v>
      </c>
      <c r="AK147">
        <f>IF(AK101*BObIC!AK$2&gt;0,AK101*BObIC!AK$2,0)</f>
        <v>25268698.279724438</v>
      </c>
      <c r="AL147">
        <f>IF(AL101*BObIC!AL$2&gt;0,AL101*BObIC!AL$2,0)</f>
        <v>803437480.92509329</v>
      </c>
      <c r="AM147">
        <f>IF(AM101*BObIC!AM$2&gt;0,AM101*BObIC!AM$2,0)</f>
        <v>504149632.24138528</v>
      </c>
      <c r="AN147">
        <f>IF(AN101*BObIC!AN$2&gt;0,AN101*BObIC!AN$2,0)</f>
        <v>1500767993.5320241</v>
      </c>
      <c r="AO147">
        <f>IF(AO101*BObIC!AO$2&gt;0,AO101*BObIC!AO$2,0)</f>
        <v>1792376689.8646157</v>
      </c>
      <c r="AP147">
        <f>IF(AP101*BObIC!AP$2&gt;0,AP101*BObIC!AP$2,0)</f>
        <v>1384473622.8731451</v>
      </c>
      <c r="AQ147">
        <f>IF(AQ101*BObIC!AQ$2&gt;0,AQ101*BObIC!AQ$2,0)</f>
        <v>416069.7709095141</v>
      </c>
    </row>
    <row r="148" spans="1:43" x14ac:dyDescent="0.3">
      <c r="A148" t="s">
        <v>6</v>
      </c>
      <c r="B148">
        <f>IF(B102*BObIC!B$2&gt;0,B102*BObIC!B$2,0)</f>
        <v>297532829.24285483</v>
      </c>
      <c r="C148" s="32">
        <f>IF(C102*BObIC!C$2&gt;0,C102*BObIC!C$2,0)</f>
        <v>0</v>
      </c>
      <c r="D148" s="32">
        <f>IF(D102*BObIC!D$2&gt;0,D102*BObIC!D$2,0)</f>
        <v>0</v>
      </c>
      <c r="E148">
        <f>IF(E102*BObIC!E$2&gt;0,E102*BObIC!E$2,0)</f>
        <v>21444098.971074894</v>
      </c>
      <c r="F148">
        <f>IF(F102*BObIC!F$2&gt;0,F102*BObIC!F$2,0)</f>
        <v>82083.403085225349</v>
      </c>
      <c r="G148">
        <f>IF(G102*BObIC!G$2&gt;0,G102*BObIC!G$2,0)</f>
        <v>388582957.73471564</v>
      </c>
      <c r="H148">
        <f>IF(H102*BObIC!H$2&gt;0,H102*BObIC!H$2,0)</f>
        <v>13404345022.916597</v>
      </c>
      <c r="I148">
        <f>IF(I102*BObIC!I$2&gt;0,I102*BObIC!I$2,0)</f>
        <v>58364451.278559648</v>
      </c>
      <c r="J148">
        <f>IF(J102*BObIC!J$2&gt;0,J102*BObIC!J$2,0)</f>
        <v>366388972.4809342</v>
      </c>
      <c r="K148">
        <f>IF(K102*BObIC!K$2&gt;0,K102*BObIC!K$2,0)</f>
        <v>189690872.18454966</v>
      </c>
      <c r="L148" s="32">
        <f>IF(L102*BObIC!L$2&gt;0,L102*BObIC!L$2,0)</f>
        <v>551854881.14928424</v>
      </c>
      <c r="M148" s="32">
        <f>IF(M102*BObIC!M$2&gt;0,M102*BObIC!M$2,0)</f>
        <v>114652432.95377108</v>
      </c>
      <c r="N148">
        <f>IF(N102*BObIC!N$2&gt;0,N102*BObIC!N$2,0)</f>
        <v>1569127206.0126457</v>
      </c>
      <c r="O148" s="32">
        <f>IF(O102*BObIC!O$2&gt;0,O102*BObIC!O$2,0)</f>
        <v>4489682.8959399108</v>
      </c>
      <c r="P148" s="32">
        <f>IF(P102*BObIC!P$2&gt;0,P102*BObIC!P$2,0)</f>
        <v>24688753.34705006</v>
      </c>
      <c r="Q148" s="32">
        <f>IF(Q102*BObIC!Q$2&gt;0,Q102*BObIC!Q$2,0)</f>
        <v>17618205.213466633</v>
      </c>
      <c r="R148" s="32">
        <f>IF(R102*BObIC!R$2&gt;0,R102*BObIC!R$2,0)</f>
        <v>0</v>
      </c>
      <c r="S148">
        <f>IF(S102*BObIC!S$2&gt;0,S102*BObIC!S$2,0)</f>
        <v>666487224.77039444</v>
      </c>
      <c r="T148">
        <f>IF(T102*BObIC!T$2&gt;0,T102*BObIC!T$2,0)</f>
        <v>1019558047.9131</v>
      </c>
      <c r="U148">
        <f>IF(U102*BObIC!U$2&gt;0,U102*BObIC!U$2,0)</f>
        <v>443685733.81742471</v>
      </c>
      <c r="V148">
        <f>IF(V102*BObIC!V$2&gt;0,V102*BObIC!V$2,0)</f>
        <v>651740640.90938187</v>
      </c>
      <c r="W148">
        <f>IF(W102*BObIC!W$2&gt;0,W102*BObIC!W$2,0)</f>
        <v>962290399.72968709</v>
      </c>
      <c r="X148">
        <f>IF(X102*BObIC!X$2&gt;0,X102*BObIC!X$2,0)</f>
        <v>506701967.87224269</v>
      </c>
      <c r="Y148">
        <f>IF(Y102*BObIC!Y$2&gt;0,Y102*BObIC!Y$2,0)</f>
        <v>1088507302.543936</v>
      </c>
      <c r="Z148" s="32">
        <f>IF(Z102*BObIC!Z$2&gt;0,Z102*BObIC!Z$2,0)</f>
        <v>0</v>
      </c>
      <c r="AA148" s="32">
        <f>IF(AA102*BObIC!AA$2&gt;0,AA102*BObIC!AA$2,0)</f>
        <v>0</v>
      </c>
      <c r="AB148" s="32">
        <f>IF(AB102*BObIC!AB$2&gt;0,AB102*BObIC!AB$2,0)</f>
        <v>104764245.49188133</v>
      </c>
      <c r="AC148">
        <f>IF(AC102*BObIC!AC$2&gt;0,AC102*BObIC!AC$2,0)</f>
        <v>466379638.38737476</v>
      </c>
      <c r="AD148">
        <f>IF(AD102*BObIC!AD$2&gt;0,AD102*BObIC!AD$2,0)</f>
        <v>1234064432.4773924</v>
      </c>
      <c r="AE148">
        <f>IF(AE102*BObIC!AE$2&gt;0,AE102*BObIC!AE$2,0)</f>
        <v>749180283.49719405</v>
      </c>
      <c r="AF148">
        <f>IF(AF102*BObIC!AF$2&gt;0,AF102*BObIC!AF$2,0)</f>
        <v>806003125.54899836</v>
      </c>
      <c r="AG148">
        <f>IF(AG102*BObIC!AG$2&gt;0,AG102*BObIC!AG$2,0)</f>
        <v>90253675.304070681</v>
      </c>
      <c r="AH148">
        <f>IF(AH102*BObIC!AH$2&gt;0,AH102*BObIC!AH$2,0)</f>
        <v>59466597.695902862</v>
      </c>
      <c r="AI148">
        <f>IF(AI102*BObIC!AI$2&gt;0,AI102*BObIC!AI$2,0)</f>
        <v>0</v>
      </c>
      <c r="AJ148">
        <f>IF(AJ102*BObIC!AJ$2&gt;0,AJ102*BObIC!AJ$2,0)</f>
        <v>306146340.03242517</v>
      </c>
      <c r="AK148">
        <f>IF(AK102*BObIC!AK$2&gt;0,AK102*BObIC!AK$2,0)</f>
        <v>100641342.46205032</v>
      </c>
      <c r="AL148">
        <f>IF(AL102*BObIC!AL$2&gt;0,AL102*BObIC!AL$2,0)</f>
        <v>1225699963.2506604</v>
      </c>
      <c r="AM148">
        <f>IF(AM102*BObIC!AM$2&gt;0,AM102*BObIC!AM$2,0)</f>
        <v>684113048.93472576</v>
      </c>
      <c r="AN148">
        <f>IF(AN102*BObIC!AN$2&gt;0,AN102*BObIC!AN$2,0)</f>
        <v>232494627.67104387</v>
      </c>
      <c r="AO148">
        <f>IF(AO102*BObIC!AO$2&gt;0,AO102*BObIC!AO$2,0)</f>
        <v>860045231.14629817</v>
      </c>
      <c r="AP148">
        <f>IF(AP102*BObIC!AP$2&gt;0,AP102*BObIC!AP$2,0)</f>
        <v>1434973608.1492608</v>
      </c>
      <c r="AQ148">
        <f>IF(AQ102*BObIC!AQ$2&gt;0,AQ102*BObIC!AQ$2,0)</f>
        <v>0</v>
      </c>
    </row>
    <row r="149" spans="1:43" x14ac:dyDescent="0.3">
      <c r="A149" t="s">
        <v>7</v>
      </c>
      <c r="B149">
        <f>IF(B103*BObIC!B$2&gt;0,B103*BObIC!B$2,0)</f>
        <v>50493521.408255197</v>
      </c>
      <c r="C149" s="32">
        <f>IF(C103*BObIC!C$2&gt;0,C103*BObIC!C$2,0)</f>
        <v>1020088.1674237866</v>
      </c>
      <c r="D149" s="32">
        <f>IF(D103*BObIC!D$2&gt;0,D103*BObIC!D$2,0)</f>
        <v>0</v>
      </c>
      <c r="E149">
        <f>IF(E103*BObIC!E$2&gt;0,E103*BObIC!E$2,0)</f>
        <v>4111774.2612129096</v>
      </c>
      <c r="F149">
        <f>IF(F103*BObIC!F$2&gt;0,F103*BObIC!F$2,0)</f>
        <v>16107.887850465595</v>
      </c>
      <c r="G149">
        <f>IF(G103*BObIC!G$2&gt;0,G103*BObIC!G$2,0)</f>
        <v>96979968.06705977</v>
      </c>
      <c r="H149">
        <f>IF(H103*BObIC!H$2&gt;0,H103*BObIC!H$2,0)</f>
        <v>56448023.514493242</v>
      </c>
      <c r="I149">
        <f>IF(I103*BObIC!I$2&gt;0,I103*BObIC!I$2,0)</f>
        <v>1012957216.7875112</v>
      </c>
      <c r="J149">
        <f>IF(J103*BObIC!J$2&gt;0,J103*BObIC!J$2,0)</f>
        <v>43515613.794161908</v>
      </c>
      <c r="K149">
        <f>IF(K103*BObIC!K$2&gt;0,K103*BObIC!K$2,0)</f>
        <v>39024540.616719738</v>
      </c>
      <c r="L149" s="32">
        <f>IF(L103*BObIC!L$2&gt;0,L103*BObIC!L$2,0)</f>
        <v>2434564.185430727</v>
      </c>
      <c r="M149" s="32">
        <f>IF(M103*BObIC!M$2&gt;0,M103*BObIC!M$2,0)</f>
        <v>7496950.6169531588</v>
      </c>
      <c r="N149">
        <f>IF(N103*BObIC!N$2&gt;0,N103*BObIC!N$2,0)</f>
        <v>104107077.51168311</v>
      </c>
      <c r="O149" s="32">
        <f>IF(O103*BObIC!O$2&gt;0,O103*BObIC!O$2,0)</f>
        <v>78727597.838992298</v>
      </c>
      <c r="P149" s="32">
        <f>IF(P103*BObIC!P$2&gt;0,P103*BObIC!P$2,0)</f>
        <v>83196062.706675589</v>
      </c>
      <c r="Q149" s="32">
        <f>IF(Q103*BObIC!Q$2&gt;0,Q103*BObIC!Q$2,0)</f>
        <v>46404348.600409731</v>
      </c>
      <c r="R149" s="32">
        <f>IF(R103*BObIC!R$2&gt;0,R103*BObIC!R$2,0)</f>
        <v>80889970.069864124</v>
      </c>
      <c r="S149">
        <f>IF(S103*BObIC!S$2&gt;0,S103*BObIC!S$2,0)</f>
        <v>149082248.00030747</v>
      </c>
      <c r="T149">
        <f>IF(T103*BObIC!T$2&gt;0,T103*BObIC!T$2,0)</f>
        <v>0</v>
      </c>
      <c r="U149">
        <f>IF(U103*BObIC!U$2&gt;0,U103*BObIC!U$2,0)</f>
        <v>53768170.585263982</v>
      </c>
      <c r="V149">
        <f>IF(V103*BObIC!V$2&gt;0,V103*BObIC!V$2,0)</f>
        <v>106378157.83441155</v>
      </c>
      <c r="W149">
        <f>IF(W103*BObIC!W$2&gt;0,W103*BObIC!W$2,0)</f>
        <v>77174742.808569476</v>
      </c>
      <c r="X149">
        <f>IF(X103*BObIC!X$2&gt;0,X103*BObIC!X$2,0)</f>
        <v>34069693.086617924</v>
      </c>
      <c r="Y149">
        <f>IF(Y103*BObIC!Y$2&gt;0,Y103*BObIC!Y$2,0)</f>
        <v>823335846.41110027</v>
      </c>
      <c r="Z149" s="32">
        <f>IF(Z103*BObIC!Z$2&gt;0,Z103*BObIC!Z$2,0)</f>
        <v>13715565.914160777</v>
      </c>
      <c r="AA149" s="32">
        <f>IF(AA103*BObIC!AA$2&gt;0,AA103*BObIC!AA$2,0)</f>
        <v>0</v>
      </c>
      <c r="AB149" s="32">
        <f>IF(AB103*BObIC!AB$2&gt;0,AB103*BObIC!AB$2,0)</f>
        <v>10265076.608677777</v>
      </c>
      <c r="AC149">
        <f>IF(AC103*BObIC!AC$2&gt;0,AC103*BObIC!AC$2,0)</f>
        <v>2633976115.2096004</v>
      </c>
      <c r="AD149">
        <f>IF(AD103*BObIC!AD$2&gt;0,AD103*BObIC!AD$2,0)</f>
        <v>205007374.52889758</v>
      </c>
      <c r="AE149">
        <f>IF(AE103*BObIC!AE$2&gt;0,AE103*BObIC!AE$2,0)</f>
        <v>40090121.268268354</v>
      </c>
      <c r="AF149">
        <f>IF(AF103*BObIC!AF$2&gt;0,AF103*BObIC!AF$2,0)</f>
        <v>184950797.17806125</v>
      </c>
      <c r="AG149">
        <f>IF(AG103*BObIC!AG$2&gt;0,AG103*BObIC!AG$2,0)</f>
        <v>3277037.6483479356</v>
      </c>
      <c r="AH149">
        <f>IF(AH103*BObIC!AH$2&gt;0,AH103*BObIC!AH$2,0)</f>
        <v>3779445.4477454573</v>
      </c>
      <c r="AI149">
        <f>IF(AI103*BObIC!AI$2&gt;0,AI103*BObIC!AI$2,0)</f>
        <v>2952938.635289127</v>
      </c>
      <c r="AJ149">
        <f>IF(AJ103*BObIC!AJ$2&gt;0,AJ103*BObIC!AJ$2,0)</f>
        <v>3033868.2473020791</v>
      </c>
      <c r="AK149">
        <f>IF(AK103*BObIC!AK$2&gt;0,AK103*BObIC!AK$2,0)</f>
        <v>5609277.229388563</v>
      </c>
      <c r="AL149">
        <f>IF(AL103*BObIC!AL$2&gt;0,AL103*BObIC!AL$2,0)</f>
        <v>67488372.200120404</v>
      </c>
      <c r="AM149">
        <f>IF(AM103*BObIC!AM$2&gt;0,AM103*BObIC!AM$2,0)</f>
        <v>2187012.5105398912</v>
      </c>
      <c r="AN149">
        <f>IF(AN103*BObIC!AN$2&gt;0,AN103*BObIC!AN$2,0)</f>
        <v>42558041.434673592</v>
      </c>
      <c r="AO149">
        <f>IF(AO103*BObIC!AO$2&gt;0,AO103*BObIC!AO$2,0)</f>
        <v>48416353.385291509</v>
      </c>
      <c r="AP149">
        <f>IF(AP103*BObIC!AP$2&gt;0,AP103*BObIC!AP$2,0)</f>
        <v>112308914.24391308</v>
      </c>
      <c r="AQ149">
        <f>IF(AQ103*BObIC!AQ$2&gt;0,AQ103*BObIC!AQ$2,0)</f>
        <v>0</v>
      </c>
    </row>
    <row r="150" spans="1:43" x14ac:dyDescent="0.3">
      <c r="A150" t="s">
        <v>8</v>
      </c>
      <c r="B150">
        <f>IF(B104*BObIC!B$2&gt;0,B104*BObIC!B$2,0)</f>
        <v>29012861.218072798</v>
      </c>
      <c r="C150" s="32">
        <f>IF(C104*BObIC!C$2&gt;0,C104*BObIC!C$2,0)</f>
        <v>0</v>
      </c>
      <c r="D150" s="32">
        <f>IF(D104*BObIC!D$2&gt;0,D104*BObIC!D$2,0)</f>
        <v>0</v>
      </c>
      <c r="E150">
        <f>IF(E104*BObIC!E$2&gt;0,E104*BObIC!E$2,0)</f>
        <v>9927595.2513296809</v>
      </c>
      <c r="F150">
        <f>IF(F104*BObIC!F$2&gt;0,F104*BObIC!F$2,0)</f>
        <v>59854.962619578939</v>
      </c>
      <c r="G150">
        <f>IF(G104*BObIC!G$2&gt;0,G104*BObIC!G$2,0)</f>
        <v>1864256207.8441329</v>
      </c>
      <c r="H150">
        <f>IF(H104*BObIC!H$2&gt;0,H104*BObIC!H$2,0)</f>
        <v>648224750.44570768</v>
      </c>
      <c r="I150">
        <f>IF(I104*BObIC!I$2&gt;0,I104*BObIC!I$2,0)</f>
        <v>97336904.213858932</v>
      </c>
      <c r="J150">
        <f>IF(J104*BObIC!J$2&gt;0,J104*BObIC!J$2,0)</f>
        <v>8204345912.206131</v>
      </c>
      <c r="K150">
        <f>IF(K104*BObIC!K$2&gt;0,K104*BObIC!K$2,0)</f>
        <v>260445451.51340744</v>
      </c>
      <c r="L150" s="32">
        <f>IF(L104*BObIC!L$2&gt;0,L104*BObIC!L$2,0)</f>
        <v>921015733.81328976</v>
      </c>
      <c r="M150" s="32">
        <f>IF(M104*BObIC!M$2&gt;0,M104*BObIC!M$2,0)</f>
        <v>278573795.72761798</v>
      </c>
      <c r="N150">
        <f>IF(N104*BObIC!N$2&gt;0,N104*BObIC!N$2,0)</f>
        <v>566199989.50567579</v>
      </c>
      <c r="O150" s="32">
        <f>IF(O104*BObIC!O$2&gt;0,O104*BObIC!O$2,0)</f>
        <v>92174146.191124603</v>
      </c>
      <c r="P150" s="32">
        <f>IF(P104*BObIC!P$2&gt;0,P104*BObIC!P$2,0)</f>
        <v>127640588.92009912</v>
      </c>
      <c r="Q150" s="32">
        <f>IF(Q104*BObIC!Q$2&gt;0,Q104*BObIC!Q$2,0)</f>
        <v>29717139.607152678</v>
      </c>
      <c r="R150" s="32">
        <f>IF(R104*BObIC!R$2&gt;0,R104*BObIC!R$2,0)</f>
        <v>36922594.36767792</v>
      </c>
      <c r="S150">
        <f>IF(S104*BObIC!S$2&gt;0,S104*BObIC!S$2,0)</f>
        <v>476323568.88636154</v>
      </c>
      <c r="T150">
        <f>IF(T104*BObIC!T$2&gt;0,T104*BObIC!T$2,0)</f>
        <v>460523629.43358433</v>
      </c>
      <c r="U150">
        <f>IF(U104*BObIC!U$2&gt;0,U104*BObIC!U$2,0)</f>
        <v>527532118.14636225</v>
      </c>
      <c r="V150">
        <f>IF(V104*BObIC!V$2&gt;0,V104*BObIC!V$2,0)</f>
        <v>303300896.54805219</v>
      </c>
      <c r="W150">
        <f>IF(W104*BObIC!W$2&gt;0,W104*BObIC!W$2,0)</f>
        <v>242537795.22394541</v>
      </c>
      <c r="X150">
        <f>IF(X104*BObIC!X$2&gt;0,X104*BObIC!X$2,0)</f>
        <v>97188240.658150613</v>
      </c>
      <c r="Y150">
        <f>IF(Y104*BObIC!Y$2&gt;0,Y104*BObIC!Y$2,0)</f>
        <v>261764139.86507753</v>
      </c>
      <c r="Z150" s="32">
        <f>IF(Z104*BObIC!Z$2&gt;0,Z104*BObIC!Z$2,0)</f>
        <v>0</v>
      </c>
      <c r="AA150" s="32">
        <f>IF(AA104*BObIC!AA$2&gt;0,AA104*BObIC!AA$2,0)</f>
        <v>0</v>
      </c>
      <c r="AB150" s="32">
        <f>IF(AB104*BObIC!AB$2&gt;0,AB104*BObIC!AB$2,0)</f>
        <v>49243252.76295013</v>
      </c>
      <c r="AC150">
        <f>IF(AC104*BObIC!AC$2&gt;0,AC104*BObIC!AC$2,0)</f>
        <v>597994067.7632004</v>
      </c>
      <c r="AD150">
        <f>IF(AD104*BObIC!AD$2&gt;0,AD104*BObIC!AD$2,0)</f>
        <v>2228344673.2628188</v>
      </c>
      <c r="AE150">
        <f>IF(AE104*BObIC!AE$2&gt;0,AE104*BObIC!AE$2,0)</f>
        <v>261479825.36385268</v>
      </c>
      <c r="AF150">
        <f>IF(AF104*BObIC!AF$2&gt;0,AF104*BObIC!AF$2,0)</f>
        <v>584697034.15146112</v>
      </c>
      <c r="AG150">
        <f>IF(AG104*BObIC!AG$2&gt;0,AG104*BObIC!AG$2,0)</f>
        <v>1131159915.9132311</v>
      </c>
      <c r="AH150">
        <f>IF(AH104*BObIC!AH$2&gt;0,AH104*BObIC!AH$2,0)</f>
        <v>132256852.31147085</v>
      </c>
      <c r="AI150">
        <f>IF(AI104*BObIC!AI$2&gt;0,AI104*BObIC!AI$2,0)</f>
        <v>185537832.98909199</v>
      </c>
      <c r="AJ150">
        <f>IF(AJ104*BObIC!AJ$2&gt;0,AJ104*BObIC!AJ$2,0)</f>
        <v>1216468208.8925533</v>
      </c>
      <c r="AK150">
        <f>IF(AK104*BObIC!AK$2&gt;0,AK104*BObIC!AK$2,0)</f>
        <v>102111588.01292266</v>
      </c>
      <c r="AL150">
        <f>IF(AL104*BObIC!AL$2&gt;0,AL104*BObIC!AL$2,0)</f>
        <v>1385197641.95819</v>
      </c>
      <c r="AM150">
        <f>IF(AM104*BObIC!AM$2&gt;0,AM104*BObIC!AM$2,0)</f>
        <v>574671164.72197688</v>
      </c>
      <c r="AN150">
        <f>IF(AN104*BObIC!AN$2&gt;0,AN104*BObIC!AN$2,0)</f>
        <v>587471531.23196006</v>
      </c>
      <c r="AO150">
        <f>IF(AO104*BObIC!AO$2&gt;0,AO104*BObIC!AO$2,0)</f>
        <v>467832367.46854931</v>
      </c>
      <c r="AP150">
        <f>IF(AP104*BObIC!AP$2&gt;0,AP104*BObIC!AP$2,0)</f>
        <v>676825917.39034271</v>
      </c>
      <c r="AQ150">
        <f>IF(AQ104*BObIC!AQ$2&gt;0,AQ104*BObIC!AQ$2,0)</f>
        <v>0</v>
      </c>
    </row>
    <row r="151" spans="1:43" x14ac:dyDescent="0.3">
      <c r="A151" t="s">
        <v>9</v>
      </c>
      <c r="B151">
        <f>IF(B105*BObIC!B$2&gt;0,B105*BObIC!B$2,0)</f>
        <v>836097357.35812771</v>
      </c>
      <c r="C151" s="32">
        <f>IF(C105*BObIC!C$2&gt;0,C105*BObIC!C$2,0)</f>
        <v>0</v>
      </c>
      <c r="D151" s="32">
        <f>IF(D105*BObIC!D$2&gt;0,D105*BObIC!D$2,0)</f>
        <v>0</v>
      </c>
      <c r="E151">
        <f>IF(E105*BObIC!E$2&gt;0,E105*BObIC!E$2,0)</f>
        <v>117562559.68161963</v>
      </c>
      <c r="F151">
        <f>IF(F105*BObIC!F$2&gt;0,F105*BObIC!F$2,0)</f>
        <v>638457.1431787156</v>
      </c>
      <c r="G151">
        <f>IF(G105*BObIC!G$2&gt;0,G105*BObIC!G$2,0)</f>
        <v>273377034.41860121</v>
      </c>
      <c r="H151">
        <f>IF(H105*BObIC!H$2&gt;0,H105*BObIC!H$2,0)</f>
        <v>503553380.66293561</v>
      </c>
      <c r="I151">
        <f>IF(I105*BObIC!I$2&gt;0,I105*BObIC!I$2,0)</f>
        <v>48837728.353813916</v>
      </c>
      <c r="J151">
        <f>IF(J105*BObIC!J$2&gt;0,J105*BObIC!J$2,0)</f>
        <v>281703721.62449616</v>
      </c>
      <c r="K151">
        <f>IF(K105*BObIC!K$2&gt;0,K105*BObIC!K$2,0)</f>
        <v>11279750657.912092</v>
      </c>
      <c r="L151" s="32">
        <f>IF(L105*BObIC!L$2&gt;0,L105*BObIC!L$2,0)</f>
        <v>15080579229.074059</v>
      </c>
      <c r="M151" s="32">
        <f>IF(M105*BObIC!M$2&gt;0,M105*BObIC!M$2,0)</f>
        <v>263774136.27963388</v>
      </c>
      <c r="N151">
        <f>IF(N105*BObIC!N$2&gt;0,N105*BObIC!N$2,0)</f>
        <v>1605100608.0278447</v>
      </c>
      <c r="O151" s="32">
        <f>IF(O105*BObIC!O$2&gt;0,O105*BObIC!O$2,0)</f>
        <v>0</v>
      </c>
      <c r="P151" s="32">
        <f>IF(P105*BObIC!P$2&gt;0,P105*BObIC!P$2,0)</f>
        <v>0</v>
      </c>
      <c r="Q151" s="32">
        <f>IF(Q105*BObIC!Q$2&gt;0,Q105*BObIC!Q$2,0)</f>
        <v>0</v>
      </c>
      <c r="R151" s="32">
        <f>IF(R105*BObIC!R$2&gt;0,R105*BObIC!R$2,0)</f>
        <v>0</v>
      </c>
      <c r="S151">
        <f>IF(S105*BObIC!S$2&gt;0,S105*BObIC!S$2,0)</f>
        <v>897169909.68589842</v>
      </c>
      <c r="T151">
        <f>IF(T105*BObIC!T$2&gt;0,T105*BObIC!T$2,0)</f>
        <v>1395952661.8239501</v>
      </c>
      <c r="U151">
        <f>IF(U105*BObIC!U$2&gt;0,U105*BObIC!U$2,0)</f>
        <v>640532125.75155318</v>
      </c>
      <c r="V151">
        <f>IF(V105*BObIC!V$2&gt;0,V105*BObIC!V$2,0)</f>
        <v>635611432.08182895</v>
      </c>
      <c r="W151">
        <f>IF(W105*BObIC!W$2&gt;0,W105*BObIC!W$2,0)</f>
        <v>743953538.39523363</v>
      </c>
      <c r="X151">
        <f>IF(X105*BObIC!X$2&gt;0,X105*BObIC!X$2,0)</f>
        <v>347432592.05434006</v>
      </c>
      <c r="Y151">
        <f>IF(Y105*BObIC!Y$2&gt;0,Y105*BObIC!Y$2,0)</f>
        <v>142667485.98272085</v>
      </c>
      <c r="Z151" s="32">
        <f>IF(Z105*BObIC!Z$2&gt;0,Z105*BObIC!Z$2,0)</f>
        <v>0</v>
      </c>
      <c r="AA151" s="32">
        <f>IF(AA105*BObIC!AA$2&gt;0,AA105*BObIC!AA$2,0)</f>
        <v>0</v>
      </c>
      <c r="AB151" s="32">
        <f>IF(AB105*BObIC!AB$2&gt;0,AB105*BObIC!AB$2,0)</f>
        <v>296310657.08189124</v>
      </c>
      <c r="AC151">
        <f>IF(AC105*BObIC!AC$2&gt;0,AC105*BObIC!AC$2,0)</f>
        <v>2267909971.1727171</v>
      </c>
      <c r="AD151">
        <f>IF(AD105*BObIC!AD$2&gt;0,AD105*BObIC!AD$2,0)</f>
        <v>3040576941.7366524</v>
      </c>
      <c r="AE151">
        <f>IF(AE105*BObIC!AE$2&gt;0,AE105*BObIC!AE$2,0)</f>
        <v>7635267421.7137356</v>
      </c>
      <c r="AF151">
        <f>IF(AF105*BObIC!AF$2&gt;0,AF105*BObIC!AF$2,0)</f>
        <v>1168359772.5363939</v>
      </c>
      <c r="AG151">
        <f>IF(AG105*BObIC!AG$2&gt;0,AG105*BObIC!AG$2,0)</f>
        <v>176506323.67174226</v>
      </c>
      <c r="AH151">
        <f>IF(AH105*BObIC!AH$2&gt;0,AH105*BObIC!AH$2,0)</f>
        <v>117795741.52184363</v>
      </c>
      <c r="AI151">
        <f>IF(AI105*BObIC!AI$2&gt;0,AI105*BObIC!AI$2,0)</f>
        <v>77583977.242393032</v>
      </c>
      <c r="AJ151">
        <f>IF(AJ105*BObIC!AJ$2&gt;0,AJ105*BObIC!AJ$2,0)</f>
        <v>192641786.91697791</v>
      </c>
      <c r="AK151">
        <f>IF(AK105*BObIC!AK$2&gt;0,AK105*BObIC!AK$2,0)</f>
        <v>396236102.26538056</v>
      </c>
      <c r="AL151">
        <f>IF(AL105*BObIC!AL$2&gt;0,AL105*BObIC!AL$2,0)</f>
        <v>1128663775.24259</v>
      </c>
      <c r="AM151">
        <f>IF(AM105*BObIC!AM$2&gt;0,AM105*BObIC!AM$2,0)</f>
        <v>1167773982.6108053</v>
      </c>
      <c r="AN151">
        <f>IF(AN105*BObIC!AN$2&gt;0,AN105*BObIC!AN$2,0)</f>
        <v>1107792167.5769532</v>
      </c>
      <c r="AO151">
        <f>IF(AO105*BObIC!AO$2&gt;0,AO105*BObIC!AO$2,0)</f>
        <v>1267809120.567884</v>
      </c>
      <c r="AP151">
        <f>IF(AP105*BObIC!AP$2&gt;0,AP105*BObIC!AP$2,0)</f>
        <v>755114457.9413842</v>
      </c>
      <c r="AQ151">
        <f>IF(AQ105*BObIC!AQ$2&gt;0,AQ105*BObIC!AQ$2,0)</f>
        <v>743850.28226119431</v>
      </c>
    </row>
    <row r="152" spans="1:43" s="32" customFormat="1" x14ac:dyDescent="0.3">
      <c r="A152" s="32" t="s">
        <v>65</v>
      </c>
      <c r="B152" s="32">
        <f>IF(B106*BObIC!B$2&gt;0,B106*BObIC!B$2,0)</f>
        <v>1024779062.3404348</v>
      </c>
      <c r="C152" s="32">
        <f>IF(C106*BObIC!C$2&gt;0,C106*BObIC!C$2,0)</f>
        <v>3587172.4108701907</v>
      </c>
      <c r="D152" s="32">
        <f>IF(D106*BObIC!D$2&gt;0,D106*BObIC!D$2,0)</f>
        <v>2760335.3681085864</v>
      </c>
      <c r="E152" s="32">
        <f>IF(E106*BObIC!E$2&gt;0,E106*BObIC!E$2,0)</f>
        <v>79231195.144732296</v>
      </c>
      <c r="F152" s="32">
        <f>IF(F106*BObIC!F$2&gt;0,F106*BObIC!F$2,0)</f>
        <v>376835.57452478301</v>
      </c>
      <c r="G152" s="32">
        <f>IF(G106*BObIC!G$2&gt;0,G106*BObIC!G$2,0)</f>
        <v>935438859.0222373</v>
      </c>
      <c r="H152" s="32">
        <f>IF(H106*BObIC!H$2&gt;0,H106*BObIC!H$2,0)</f>
        <v>2605818383.1013303</v>
      </c>
      <c r="I152" s="32">
        <f>IF(I106*BObIC!I$2&gt;0,I106*BObIC!I$2,0)</f>
        <v>328695815.02868801</v>
      </c>
      <c r="J152" s="32">
        <f>IF(J106*BObIC!J$2&gt;0,J106*BObIC!J$2,0)</f>
        <v>1031233744.5312678</v>
      </c>
      <c r="K152" s="32">
        <f>IF(K106*BObIC!K$2&gt;0,K106*BObIC!K$2,0)</f>
        <v>3157670991.9349494</v>
      </c>
      <c r="L152" s="32">
        <f>IF(L106*BObIC!L$2&gt;0,L106*BObIC!L$2,0)</f>
        <v>26868029995.674431</v>
      </c>
      <c r="M152" s="32">
        <f>IF(M106*BObIC!M$2&gt;0,M106*BObIC!M$2,0)</f>
        <v>876204323.49855375</v>
      </c>
      <c r="N152" s="32">
        <f>IF(N106*BObIC!N$2&gt;0,N106*BObIC!N$2,0)</f>
        <v>9311393677.2552567</v>
      </c>
      <c r="O152" s="32">
        <f>IF(O106*BObIC!O$2&gt;0,O106*BObIC!O$2,0)</f>
        <v>342179887.52385801</v>
      </c>
      <c r="P152" s="32">
        <f>IF(P106*BObIC!P$2&gt;0,P106*BObIC!P$2,0)</f>
        <v>711495045.05814683</v>
      </c>
      <c r="Q152" s="32">
        <f>IF(Q106*BObIC!Q$2&gt;0,Q106*BObIC!Q$2,0)</f>
        <v>742583400.90097558</v>
      </c>
      <c r="R152" s="32">
        <f>IF(R106*BObIC!R$2&gt;0,R106*BObIC!R$2,0)</f>
        <v>313654531.15418506</v>
      </c>
      <c r="S152" s="32">
        <f>IF(S106*BObIC!S$2&gt;0,S106*BObIC!S$2,0)</f>
        <v>1702735747.3434036</v>
      </c>
      <c r="T152" s="32">
        <f>IF(T106*BObIC!T$2&gt;0,T106*BObIC!T$2,0)</f>
        <v>6300870749.5109234</v>
      </c>
      <c r="U152" s="32">
        <f>IF(U106*BObIC!U$2&gt;0,U106*BObIC!U$2,0)</f>
        <v>2157271111.4388399</v>
      </c>
      <c r="V152" s="32">
        <f>IF(V106*BObIC!V$2&gt;0,V106*BObIC!V$2,0)</f>
        <v>891289498.45620358</v>
      </c>
      <c r="W152" s="32">
        <f>IF(W106*BObIC!W$2&gt;0,W106*BObIC!W$2,0)</f>
        <v>1551461835.7387667</v>
      </c>
      <c r="X152" s="32">
        <f>IF(X106*BObIC!X$2&gt;0,X106*BObIC!X$2,0)</f>
        <v>500787489.64340347</v>
      </c>
      <c r="Y152" s="32">
        <f>IF(Y106*BObIC!Y$2&gt;0,Y106*BObIC!Y$2,0)</f>
        <v>562290504.99264324</v>
      </c>
      <c r="Z152" s="32">
        <f>IF(Z106*BObIC!Z$2&gt;0,Z106*BObIC!Z$2,0)</f>
        <v>2461664421.1808319</v>
      </c>
      <c r="AA152" s="32">
        <f>IF(AA106*BObIC!AA$2&gt;0,AA106*BObIC!AA$2,0)</f>
        <v>675635736.54561782</v>
      </c>
      <c r="AB152" s="32">
        <f>IF(AB106*BObIC!AB$2&gt;0,AB106*BObIC!AB$2,0)</f>
        <v>266602921.15537721</v>
      </c>
      <c r="AC152" s="32">
        <f>IF(AC106*BObIC!AC$2&gt;0,AC106*BObIC!AC$2,0)</f>
        <v>1726119546.7828455</v>
      </c>
      <c r="AD152" s="32">
        <f>IF(AD106*BObIC!AD$2&gt;0,AD106*BObIC!AD$2,0)</f>
        <v>1064087843.0036945</v>
      </c>
      <c r="AE152" s="32">
        <f>IF(AE106*BObIC!AE$2&gt;0,AE106*BObIC!AE$2,0)</f>
        <v>444213420.20766395</v>
      </c>
      <c r="AF152" s="32">
        <f>IF(AF106*BObIC!AF$2&gt;0,AF106*BObIC!AF$2,0)</f>
        <v>729828663.56639874</v>
      </c>
      <c r="AG152" s="32">
        <f>IF(AG106*BObIC!AG$2&gt;0,AG106*BObIC!AG$2,0)</f>
        <v>375399566.49678725</v>
      </c>
      <c r="AH152" s="32">
        <f>IF(AH106*BObIC!AH$2&gt;0,AH106*BObIC!AH$2,0)</f>
        <v>120999108.53926887</v>
      </c>
      <c r="AI152" s="32">
        <f>IF(AI106*BObIC!AI$2&gt;0,AI106*BObIC!AI$2,0)</f>
        <v>105582000.48178975</v>
      </c>
      <c r="AJ152" s="32">
        <f>IF(AJ106*BObIC!AJ$2&gt;0,AJ106*BObIC!AJ$2,0)</f>
        <v>330694416.72014302</v>
      </c>
      <c r="AK152" s="32">
        <f>IF(AK106*BObIC!AK$2&gt;0,AK106*BObIC!AK$2,0)</f>
        <v>159468135.21759498</v>
      </c>
      <c r="AL152" s="32">
        <f>IF(AL106*BObIC!AL$2&gt;0,AL106*BObIC!AL$2,0)</f>
        <v>0</v>
      </c>
      <c r="AM152" s="32">
        <f>IF(AM106*BObIC!AM$2&gt;0,AM106*BObIC!AM$2,0)</f>
        <v>355400441.27524376</v>
      </c>
      <c r="AN152" s="32">
        <f>IF(AN106*BObIC!AN$2&gt;0,AN106*BObIC!AN$2,0)</f>
        <v>384996008.51228797</v>
      </c>
      <c r="AO152" s="32">
        <f>IF(AO106*BObIC!AO$2&gt;0,AO106*BObIC!AO$2,0)</f>
        <v>1487639961.022177</v>
      </c>
      <c r="AP152" s="32">
        <f>IF(AP106*BObIC!AP$2&gt;0,AP106*BObIC!AP$2,0)</f>
        <v>0</v>
      </c>
      <c r="AQ152" s="32">
        <f>IF(AQ106*BObIC!AQ$2&gt;0,AQ106*BObIC!AQ$2,0)</f>
        <v>0</v>
      </c>
    </row>
    <row r="153" spans="1:43" s="32" customFormat="1" x14ac:dyDescent="0.3">
      <c r="A153" s="32" t="s">
        <v>66</v>
      </c>
      <c r="B153" s="32">
        <f>IF(B107*BObIC!B$2&gt;0,B107*BObIC!B$2,0)</f>
        <v>0</v>
      </c>
      <c r="C153" s="32">
        <f>IF(C107*BObIC!C$2&gt;0,C107*BObIC!C$2,0)</f>
        <v>0</v>
      </c>
      <c r="D153" s="32">
        <f>IF(D107*BObIC!D$2&gt;0,D107*BObIC!D$2,0)</f>
        <v>0</v>
      </c>
      <c r="E153" s="32">
        <f>IF(E107*BObIC!E$2&gt;0,E107*BObIC!E$2,0)</f>
        <v>2676316.140233377</v>
      </c>
      <c r="F153" s="32">
        <f>IF(F107*BObIC!F$2&gt;0,F107*BObIC!F$2,0)</f>
        <v>15406.242447112907</v>
      </c>
      <c r="G153" s="32">
        <f>IF(G107*BObIC!G$2&gt;0,G107*BObIC!G$2,0)</f>
        <v>194417044.71130842</v>
      </c>
      <c r="H153" s="32">
        <f>IF(H107*BObIC!H$2&gt;0,H107*BObIC!H$2,0)</f>
        <v>197651876.72985482</v>
      </c>
      <c r="I153" s="32">
        <f>IF(I107*BObIC!I$2&gt;0,I107*BObIC!I$2,0)</f>
        <v>11707160.525283115</v>
      </c>
      <c r="J153" s="32">
        <f>IF(J107*BObIC!J$2&gt;0,J107*BObIC!J$2,0)</f>
        <v>30916875.439709451</v>
      </c>
      <c r="K153" s="32">
        <f>IF(K107*BObIC!K$2&gt;0,K107*BObIC!K$2,0)</f>
        <v>44048334.858559236</v>
      </c>
      <c r="L153" s="32">
        <f>IF(L107*BObIC!L$2&gt;0,L107*BObIC!L$2,0)</f>
        <v>97681737.140780315</v>
      </c>
      <c r="M153" s="32">
        <f>IF(M107*BObIC!M$2&gt;0,M107*BObIC!M$2,0)</f>
        <v>896858730.4242003</v>
      </c>
      <c r="N153" s="32">
        <f>IF(N107*BObIC!N$2&gt;0,N107*BObIC!N$2,0)</f>
        <v>0</v>
      </c>
      <c r="O153" s="32">
        <f>IF(O107*BObIC!O$2&gt;0,O107*BObIC!O$2,0)</f>
        <v>324572.80037598382</v>
      </c>
      <c r="P153" s="32">
        <f>IF(P107*BObIC!P$2&gt;0,P107*BObIC!P$2,0)</f>
        <v>0</v>
      </c>
      <c r="Q153" s="32">
        <f>IF(Q107*BObIC!Q$2&gt;0,Q107*BObIC!Q$2,0)</f>
        <v>1485416.092092149</v>
      </c>
      <c r="R153" s="32">
        <f>IF(R107*BObIC!R$2&gt;0,R107*BObIC!R$2,0)</f>
        <v>186719.90107960516</v>
      </c>
      <c r="S153" s="32">
        <f>IF(S107*BObIC!S$2&gt;0,S107*BObIC!S$2,0)</f>
        <v>92229385.696240112</v>
      </c>
      <c r="T153" s="32">
        <f>IF(T107*BObIC!T$2&gt;0,T107*BObIC!T$2,0)</f>
        <v>214590628.12429932</v>
      </c>
      <c r="U153" s="32">
        <f>IF(U107*BObIC!U$2&gt;0,U107*BObIC!U$2,0)</f>
        <v>77498941.882469505</v>
      </c>
      <c r="V153" s="32">
        <f>IF(V107*BObIC!V$2&gt;0,V107*BObIC!V$2,0)</f>
        <v>124606579.76903822</v>
      </c>
      <c r="W153" s="32">
        <f>IF(W107*BObIC!W$2&gt;0,W107*BObIC!W$2,0)</f>
        <v>112450907.58668259</v>
      </c>
      <c r="X153" s="32">
        <f>IF(X107*BObIC!X$2&gt;0,X107*BObIC!X$2,0)</f>
        <v>68659405.7419011</v>
      </c>
      <c r="Y153" s="32">
        <f>IF(Y107*BObIC!Y$2&gt;0,Y107*BObIC!Y$2,0)</f>
        <v>35453832.117135651</v>
      </c>
      <c r="Z153" s="32">
        <f>IF(Z107*BObIC!Z$2&gt;0,Z107*BObIC!Z$2,0)</f>
        <v>0</v>
      </c>
      <c r="AA153" s="32">
        <f>IF(AA107*BObIC!AA$2&gt;0,AA107*BObIC!AA$2,0)</f>
        <v>0</v>
      </c>
      <c r="AB153" s="32">
        <f>IF(AB107*BObIC!AB$2&gt;0,AB107*BObIC!AB$2,0)</f>
        <v>18902058.471948348</v>
      </c>
      <c r="AC153" s="32">
        <f>IF(AC107*BObIC!AC$2&gt;0,AC107*BObIC!AC$2,0)</f>
        <v>129554105.04269901</v>
      </c>
      <c r="AD153" s="32">
        <f>IF(AD107*BObIC!AD$2&gt;0,AD107*BObIC!AD$2,0)</f>
        <v>282840099.80776972</v>
      </c>
      <c r="AE153" s="32">
        <f>IF(AE107*BObIC!AE$2&gt;0,AE107*BObIC!AE$2,0)</f>
        <v>0</v>
      </c>
      <c r="AF153" s="32">
        <f>IF(AF107*BObIC!AF$2&gt;0,AF107*BObIC!AF$2,0)</f>
        <v>80375197.097099751</v>
      </c>
      <c r="AG153" s="32">
        <f>IF(AG107*BObIC!AG$2&gt;0,AG107*BObIC!AG$2,0)</f>
        <v>29436502.940538462</v>
      </c>
      <c r="AH153" s="32">
        <f>IF(AH107*BObIC!AH$2&gt;0,AH107*BObIC!AH$2,0)</f>
        <v>21781853.513397686</v>
      </c>
      <c r="AI153" s="32">
        <f>IF(AI107*BObIC!AI$2&gt;0,AI107*BObIC!AI$2,0)</f>
        <v>19755947.522723954</v>
      </c>
      <c r="AJ153" s="32">
        <f>IF(AJ107*BObIC!AJ$2&gt;0,AJ107*BObIC!AJ$2,0)</f>
        <v>50902317.218601279</v>
      </c>
      <c r="AK153" s="32">
        <f>IF(AK107*BObIC!AK$2&gt;0,AK107*BObIC!AK$2,0)</f>
        <v>10798208.370977838</v>
      </c>
      <c r="AL153" s="32">
        <f>IF(AL107*BObIC!AL$2&gt;0,AL107*BObIC!AL$2,0)</f>
        <v>0</v>
      </c>
      <c r="AM153" s="32">
        <f>IF(AM107*BObIC!AM$2&gt;0,AM107*BObIC!AM$2,0)</f>
        <v>143294878.09262982</v>
      </c>
      <c r="AN153" s="32">
        <f>IF(AN107*BObIC!AN$2&gt;0,AN107*BObIC!AN$2,0)</f>
        <v>75981573.714206144</v>
      </c>
      <c r="AO153" s="32">
        <f>IF(AO107*BObIC!AO$2&gt;0,AO107*BObIC!AO$2,0)</f>
        <v>11138774050.152931</v>
      </c>
      <c r="AP153" s="32">
        <f>IF(AP107*BObIC!AP$2&gt;0,AP107*BObIC!AP$2,0)</f>
        <v>0</v>
      </c>
      <c r="AQ153" s="32">
        <f>IF(AQ107*BObIC!AQ$2&gt;0,AQ107*BObIC!AQ$2,0)</f>
        <v>0</v>
      </c>
    </row>
    <row r="154" spans="1:43" x14ac:dyDescent="0.3">
      <c r="A154" t="s">
        <v>10</v>
      </c>
      <c r="B154">
        <f>IF(B108*BObIC!B$2&gt;0,B108*BObIC!B$2,0)</f>
        <v>210569581.80589035</v>
      </c>
      <c r="C154" s="32">
        <f>IF(C108*BObIC!C$2&gt;0,C108*BObIC!C$2,0)</f>
        <v>220515.85533871307</v>
      </c>
      <c r="D154" s="32">
        <f>IF(D108*BObIC!D$2&gt;0,D108*BObIC!D$2,0)</f>
        <v>0</v>
      </c>
      <c r="E154">
        <f>IF(E108*BObIC!E$2&gt;0,E108*BObIC!E$2,0)</f>
        <v>30616902.77476554</v>
      </c>
      <c r="F154">
        <f>IF(F108*BObIC!F$2&gt;0,F108*BObIC!F$2,0)</f>
        <v>136140.67353233791</v>
      </c>
      <c r="G154">
        <f>IF(G108*BObIC!G$2&gt;0,G108*BObIC!G$2,0)</f>
        <v>2080569517.5001237</v>
      </c>
      <c r="H154">
        <f>IF(H108*BObIC!H$2&gt;0,H108*BObIC!H$2,0)</f>
        <v>1445719588.0282521</v>
      </c>
      <c r="I154">
        <f>IF(I108*BObIC!I$2&gt;0,I108*BObIC!I$2,0)</f>
        <v>91642122.933477432</v>
      </c>
      <c r="J154">
        <f>IF(J108*BObIC!J$2&gt;0,J108*BObIC!J$2,0)</f>
        <v>346973837.11761081</v>
      </c>
      <c r="K154">
        <f>IF(K108*BObIC!K$2&gt;0,K108*BObIC!K$2,0)</f>
        <v>300436368.71233022</v>
      </c>
      <c r="L154" s="32">
        <f>IF(L108*BObIC!L$2&gt;0,L108*BObIC!L$2,0)</f>
        <v>1811692818.7752309</v>
      </c>
      <c r="M154" s="32">
        <f>IF(M108*BObIC!M$2&gt;0,M108*BObIC!M$2,0)</f>
        <v>257756201.60987139</v>
      </c>
      <c r="N154">
        <f>IF(N108*BObIC!N$2&gt;0,N108*BObIC!N$2,0)</f>
        <v>8416223087.1839457</v>
      </c>
      <c r="O154" s="32">
        <f>IF(O108*BObIC!O$2&gt;0,O108*BObIC!O$2,0)</f>
        <v>175854396.23017418</v>
      </c>
      <c r="P154" s="32">
        <f>IF(P108*BObIC!P$2&gt;0,P108*BObIC!P$2,0)</f>
        <v>46136499.178149872</v>
      </c>
      <c r="Q154" s="32">
        <f>IF(Q108*BObIC!Q$2&gt;0,Q108*BObIC!Q$2,0)</f>
        <v>103189720.30197395</v>
      </c>
      <c r="R154" s="32">
        <f>IF(R108*BObIC!R$2&gt;0,R108*BObIC!R$2,0)</f>
        <v>49635599.374878503</v>
      </c>
      <c r="S154">
        <f>IF(S108*BObIC!S$2&gt;0,S108*BObIC!S$2,0)</f>
        <v>1428436031.2595892</v>
      </c>
      <c r="T154">
        <f>IF(T108*BObIC!T$2&gt;0,T108*BObIC!T$2,0)</f>
        <v>5299369285.6510448</v>
      </c>
      <c r="U154">
        <f>IF(U108*BObIC!U$2&gt;0,U108*BObIC!U$2,0)</f>
        <v>3225018405.0527043</v>
      </c>
      <c r="V154">
        <f>IF(V108*BObIC!V$2&gt;0,V108*BObIC!V$2,0)</f>
        <v>2828241011.9060307</v>
      </c>
      <c r="W154">
        <f>IF(W108*BObIC!W$2&gt;0,W108*BObIC!W$2,0)</f>
        <v>8777614703.1854343</v>
      </c>
      <c r="X154">
        <f>IF(X108*BObIC!X$2&gt;0,X108*BObIC!X$2,0)</f>
        <v>633189803.43869948</v>
      </c>
      <c r="Y154">
        <f>IF(Y108*BObIC!Y$2&gt;0,Y108*BObIC!Y$2,0)</f>
        <v>1484083075.5154724</v>
      </c>
      <c r="Z154" s="32">
        <f>IF(Z108*BObIC!Z$2&gt;0,Z108*BObIC!Z$2,0)</f>
        <v>68899920.102383494</v>
      </c>
      <c r="AA154" s="32">
        <f>IF(AA108*BObIC!AA$2&gt;0,AA108*BObIC!AA$2,0)</f>
        <v>0</v>
      </c>
      <c r="AB154" s="32">
        <f>IF(AB108*BObIC!AB$2&gt;0,AB108*BObIC!AB$2,0)</f>
        <v>103593460.69669832</v>
      </c>
      <c r="AC154">
        <f>IF(AC108*BObIC!AC$2&gt;0,AC108*BObIC!AC$2,0)</f>
        <v>6230747927.9087753</v>
      </c>
      <c r="AD154">
        <f>IF(AD108*BObIC!AD$2&gt;0,AD108*BObIC!AD$2,0)</f>
        <v>1439831565.7908227</v>
      </c>
      <c r="AE154">
        <f>IF(AE108*BObIC!AE$2&gt;0,AE108*BObIC!AE$2,0)</f>
        <v>1098501478.1291852</v>
      </c>
      <c r="AF154">
        <f>IF(AF108*BObIC!AF$2&gt;0,AF108*BObIC!AF$2,0)</f>
        <v>1241487172.2604768</v>
      </c>
      <c r="AG154">
        <f>IF(AG108*BObIC!AG$2&gt;0,AG108*BObIC!AG$2,0)</f>
        <v>104368821.01880407</v>
      </c>
      <c r="AH154">
        <f>IF(AH108*BObIC!AH$2&gt;0,AH108*BObIC!AH$2,0)</f>
        <v>52199684.391001053</v>
      </c>
      <c r="AI154">
        <f>IF(AI108*BObIC!AI$2&gt;0,AI108*BObIC!AI$2,0)</f>
        <v>26590115.314090341</v>
      </c>
      <c r="AJ154">
        <f>IF(AJ108*BObIC!AJ$2&gt;0,AJ108*BObIC!AJ$2,0)</f>
        <v>109369669.87808199</v>
      </c>
      <c r="AK154">
        <f>IF(AK108*BObIC!AK$2&gt;0,AK108*BObIC!AK$2,0)</f>
        <v>92472476.282397866</v>
      </c>
      <c r="AL154">
        <f>IF(AL108*BObIC!AL$2&gt;0,AL108*BObIC!AL$2,0)</f>
        <v>813151709.45405471</v>
      </c>
      <c r="AM154">
        <f>IF(AM108*BObIC!AM$2&gt;0,AM108*BObIC!AM$2,0)</f>
        <v>135681703.18185917</v>
      </c>
      <c r="AN154">
        <f>IF(AN108*BObIC!AN$2&gt;0,AN108*BObIC!AN$2,0)</f>
        <v>234973473.8988277</v>
      </c>
      <c r="AO154">
        <f>IF(AO108*BObIC!AO$2&gt;0,AO108*BObIC!AO$2,0)</f>
        <v>314582474.9411512</v>
      </c>
      <c r="AP154">
        <f>IF(AP108*BObIC!AP$2&gt;0,AP108*BObIC!AP$2,0)</f>
        <v>486336956.61713237</v>
      </c>
      <c r="AQ154">
        <f>IF(AQ108*BObIC!AQ$2&gt;0,AQ108*BObIC!AQ$2,0)</f>
        <v>0</v>
      </c>
    </row>
    <row r="155" spans="1:43" s="32" customFormat="1" x14ac:dyDescent="0.3">
      <c r="A155" s="32" t="s">
        <v>79</v>
      </c>
      <c r="B155" s="32">
        <f>IF(B109*BObIC!B$2&gt;0,B109*BObIC!B$2,0)</f>
        <v>1777508.5771501632</v>
      </c>
      <c r="C155" s="32">
        <f>IF(C109*BObIC!C$2&gt;0,C109*BObIC!C$2,0)</f>
        <v>135842.2248601114</v>
      </c>
      <c r="D155" s="32">
        <f>IF(D109*BObIC!D$2&gt;0,D109*BObIC!D$2,0)</f>
        <v>13679.35789026535</v>
      </c>
      <c r="E155" s="32">
        <f>IF(E109*BObIC!E$2&gt;0,E109*BObIC!E$2,0)</f>
        <v>0</v>
      </c>
      <c r="F155" s="32">
        <f>IF(F109*BObIC!F$2&gt;0,F109*BObIC!F$2,0)</f>
        <v>0</v>
      </c>
      <c r="G155" s="32">
        <f>IF(G109*BObIC!G$2&gt;0,G109*BObIC!G$2,0)</f>
        <v>294660044.00527346</v>
      </c>
      <c r="H155" s="32">
        <f>IF(H109*BObIC!H$2&gt;0,H109*BObIC!H$2,0)</f>
        <v>0</v>
      </c>
      <c r="I155" s="32">
        <f>IF(I109*BObIC!I$2&gt;0,I109*BObIC!I$2,0)</f>
        <v>0</v>
      </c>
      <c r="J155" s="32">
        <f>IF(J109*BObIC!J$2&gt;0,J109*BObIC!J$2,0)</f>
        <v>0</v>
      </c>
      <c r="K155" s="32">
        <f>IF(K109*BObIC!K$2&gt;0,K109*BObIC!K$2,0)</f>
        <v>0</v>
      </c>
      <c r="L155" s="32">
        <f>IF(L109*BObIC!L$2&gt;0,L109*BObIC!L$2,0)</f>
        <v>77287093.648558602</v>
      </c>
      <c r="M155" s="32">
        <f>IF(M109*BObIC!M$2&gt;0,M109*BObIC!M$2,0)</f>
        <v>20352676.799369462</v>
      </c>
      <c r="N155" s="32">
        <f>IF(N109*BObIC!N$2&gt;0,N109*BObIC!N$2,0)</f>
        <v>212480651.7167688</v>
      </c>
      <c r="O155" s="32">
        <f>IF(O109*BObIC!O$2&gt;0,O109*BObIC!O$2,0)</f>
        <v>1283673004.4382105</v>
      </c>
      <c r="P155" s="32">
        <f>IF(P109*BObIC!P$2&gt;0,P109*BObIC!P$2,0)</f>
        <v>13236633.669543838</v>
      </c>
      <c r="Q155" s="32">
        <f>IF(Q109*BObIC!Q$2&gt;0,Q109*BObIC!Q$2,0)</f>
        <v>16767009.190878982</v>
      </c>
      <c r="R155" s="32">
        <f>IF(R109*BObIC!R$2&gt;0,R109*BObIC!R$2,0)</f>
        <v>6318890.1943712085</v>
      </c>
      <c r="S155" s="32">
        <f>IF(S109*BObIC!S$2&gt;0,S109*BObIC!S$2,0)</f>
        <v>0</v>
      </c>
      <c r="T155" s="32">
        <f>IF(T109*BObIC!T$2&gt;0,T109*BObIC!T$2,0)</f>
        <v>9717454947.9292126</v>
      </c>
      <c r="U155" s="32">
        <f>IF(U109*BObIC!U$2&gt;0,U109*BObIC!U$2,0)</f>
        <v>319364351.76423401</v>
      </c>
      <c r="V155" s="32">
        <f>IF(V109*BObIC!V$2&gt;0,V109*BObIC!V$2,0)</f>
        <v>0</v>
      </c>
      <c r="W155" s="32">
        <f>IF(W109*BObIC!W$2&gt;0,W109*BObIC!W$2,0)</f>
        <v>303631635.77306628</v>
      </c>
      <c r="X155" s="32">
        <f>IF(X109*BObIC!X$2&gt;0,X109*BObIC!X$2,0)</f>
        <v>0</v>
      </c>
      <c r="Y155" s="32">
        <f>IF(Y109*BObIC!Y$2&gt;0,Y109*BObIC!Y$2,0)</f>
        <v>193233053.49479961</v>
      </c>
      <c r="Z155" s="32">
        <f>IF(Z109*BObIC!Z$2&gt;0,Z109*BObIC!Z$2,0)</f>
        <v>8955627.8235633969</v>
      </c>
      <c r="AA155" s="32">
        <f>IF(AA109*BObIC!AA$2&gt;0,AA109*BObIC!AA$2,0)</f>
        <v>76602.022336049398</v>
      </c>
      <c r="AB155" s="32">
        <f>IF(AB109*BObIC!AB$2&gt;0,AB109*BObIC!AB$2,0)</f>
        <v>0</v>
      </c>
      <c r="AC155" s="32">
        <f>IF(AC109*BObIC!AC$2&gt;0,AC109*BObIC!AC$2,0)</f>
        <v>716184276.78005731</v>
      </c>
      <c r="AD155" s="32">
        <f>IF(AD109*BObIC!AD$2&gt;0,AD109*BObIC!AD$2,0)</f>
        <v>0</v>
      </c>
      <c r="AE155" s="32">
        <f>IF(AE109*BObIC!AE$2&gt;0,AE109*BObIC!AE$2,0)</f>
        <v>0</v>
      </c>
      <c r="AF155" s="32">
        <f>IF(AF109*BObIC!AF$2&gt;0,AF109*BObIC!AF$2,0)</f>
        <v>31673854.203733802</v>
      </c>
      <c r="AG155" s="32">
        <f>IF(AG109*BObIC!AG$2&gt;0,AG109*BObIC!AG$2,0)</f>
        <v>0</v>
      </c>
      <c r="AH155" s="32">
        <f>IF(AH109*BObIC!AH$2&gt;0,AH109*BObIC!AH$2,0)</f>
        <v>0</v>
      </c>
      <c r="AI155" s="32">
        <f>IF(AI109*BObIC!AI$2&gt;0,AI109*BObIC!AI$2,0)</f>
        <v>0</v>
      </c>
      <c r="AJ155" s="32">
        <f>IF(AJ109*BObIC!AJ$2&gt;0,AJ109*BObIC!AJ$2,0)</f>
        <v>0</v>
      </c>
      <c r="AK155" s="32">
        <f>IF(AK109*BObIC!AK$2&gt;0,AK109*BObIC!AK$2,0)</f>
        <v>0</v>
      </c>
      <c r="AL155" s="32">
        <f>IF(AL109*BObIC!AL$2&gt;0,AL109*BObIC!AL$2,0)</f>
        <v>0</v>
      </c>
      <c r="AM155" s="32">
        <f>IF(AM109*BObIC!AM$2&gt;0,AM109*BObIC!AM$2,0)</f>
        <v>53290141.540671401</v>
      </c>
      <c r="AN155" s="32">
        <f>IF(AN109*BObIC!AN$2&gt;0,AN109*BObIC!AN$2,0)</f>
        <v>34625547.083751597</v>
      </c>
      <c r="AO155" s="32">
        <f>IF(AO109*BObIC!AO$2&gt;0,AO109*BObIC!AO$2,0)</f>
        <v>74133880.968358815</v>
      </c>
      <c r="AP155" s="32">
        <f>IF(AP109*BObIC!AP$2&gt;0,AP109*BObIC!AP$2,0)</f>
        <v>83180762.176271141</v>
      </c>
      <c r="AQ155" s="32">
        <f>IF(AQ109*BObIC!AQ$2&gt;0,AQ109*BObIC!AQ$2,0)</f>
        <v>14561796.173767108</v>
      </c>
    </row>
    <row r="156" spans="1:43" s="32" customFormat="1" x14ac:dyDescent="0.3">
      <c r="A156" s="32" t="s">
        <v>80</v>
      </c>
      <c r="B156" s="32">
        <f>IF(B110*BObIC!B$2&gt;0,B110*BObIC!B$2,0)</f>
        <v>3137237.6379992072</v>
      </c>
      <c r="C156" s="32">
        <f>IF(C110*BObIC!C$2&gt;0,C110*BObIC!C$2,0)</f>
        <v>45391.539802458981</v>
      </c>
      <c r="D156" s="32">
        <f>IF(D110*BObIC!D$2&gt;0,D110*BObIC!D$2,0)</f>
        <v>886.62474553569928</v>
      </c>
      <c r="E156" s="32">
        <f>IF(E110*BObIC!E$2&gt;0,E110*BObIC!E$2,0)</f>
        <v>0</v>
      </c>
      <c r="F156" s="32">
        <f>IF(F110*BObIC!F$2&gt;0,F110*BObIC!F$2,0)</f>
        <v>0</v>
      </c>
      <c r="G156" s="32">
        <f>IF(G110*BObIC!G$2&gt;0,G110*BObIC!G$2,0)</f>
        <v>0</v>
      </c>
      <c r="H156" s="32">
        <f>IF(H110*BObIC!H$2&gt;0,H110*BObIC!H$2,0)</f>
        <v>0</v>
      </c>
      <c r="I156" s="32">
        <f>IF(I110*BObIC!I$2&gt;0,I110*BObIC!I$2,0)</f>
        <v>1202319.6010701151</v>
      </c>
      <c r="J156" s="32">
        <f>IF(J110*BObIC!J$2&gt;0,J110*BObIC!J$2,0)</f>
        <v>52171492.291515835</v>
      </c>
      <c r="K156" s="32">
        <f>IF(K110*BObIC!K$2&gt;0,K110*BObIC!K$2,0)</f>
        <v>872746.44712154311</v>
      </c>
      <c r="L156" s="32">
        <f>IF(L110*BObIC!L$2&gt;0,L110*BObIC!L$2,0)</f>
        <v>157138305.87797022</v>
      </c>
      <c r="M156" s="32">
        <f>IF(M110*BObIC!M$2&gt;0,M110*BObIC!M$2,0)</f>
        <v>35104320.851792663</v>
      </c>
      <c r="N156" s="32">
        <f>IF(N110*BObIC!N$2&gt;0,N110*BObIC!N$2,0)</f>
        <v>7450439.0872540539</v>
      </c>
      <c r="O156" s="32">
        <f>IF(O110*BObIC!O$2&gt;0,O110*BObIC!O$2,0)</f>
        <v>32178855.467410907</v>
      </c>
      <c r="P156" s="32">
        <f>IF(P110*BObIC!P$2&gt;0,P110*BObIC!P$2,0)</f>
        <v>2727558481.1102209</v>
      </c>
      <c r="Q156" s="32">
        <f>IF(Q110*BObIC!Q$2&gt;0,Q110*BObIC!Q$2,0)</f>
        <v>353459975.36642748</v>
      </c>
      <c r="R156" s="32">
        <f>IF(R110*BObIC!R$2&gt;0,R110*BObIC!R$2,0)</f>
        <v>27867177.436342079</v>
      </c>
      <c r="S156" s="32">
        <f>IF(S110*BObIC!S$2&gt;0,S110*BObIC!S$2,0)</f>
        <v>57123682.029715553</v>
      </c>
      <c r="T156" s="32">
        <f>IF(T110*BObIC!T$2&gt;0,T110*BObIC!T$2,0)</f>
        <v>328552922.71848202</v>
      </c>
      <c r="U156" s="32">
        <f>IF(U110*BObIC!U$2&gt;0,U110*BObIC!U$2,0)</f>
        <v>142382329.51726052</v>
      </c>
      <c r="V156" s="32">
        <f>IF(V110*BObIC!V$2&gt;0,V110*BObIC!V$2,0)</f>
        <v>80095808.232227907</v>
      </c>
      <c r="W156" s="32">
        <f>IF(W110*BObIC!W$2&gt;0,W110*BObIC!W$2,0)</f>
        <v>16670437.330747383</v>
      </c>
      <c r="X156" s="32">
        <f>IF(X110*BObIC!X$2&gt;0,X110*BObIC!X$2,0)</f>
        <v>11297285.000501541</v>
      </c>
      <c r="Y156" s="32">
        <f>IF(Y110*BObIC!Y$2&gt;0,Y110*BObIC!Y$2,0)</f>
        <v>42369167.717873424</v>
      </c>
      <c r="Z156" s="32">
        <f>IF(Z110*BObIC!Z$2&gt;0,Z110*BObIC!Z$2,0)</f>
        <v>0</v>
      </c>
      <c r="AA156" s="32">
        <f>IF(AA110*BObIC!AA$2&gt;0,AA110*BObIC!AA$2,0)</f>
        <v>0</v>
      </c>
      <c r="AB156" s="32">
        <f>IF(AB110*BObIC!AB$2&gt;0,AB110*BObIC!AB$2,0)</f>
        <v>0</v>
      </c>
      <c r="AC156" s="32">
        <f>IF(AC110*BObIC!AC$2&gt;0,AC110*BObIC!AC$2,0)</f>
        <v>10639146821.846273</v>
      </c>
      <c r="AD156" s="32">
        <f>IF(AD110*BObIC!AD$2&gt;0,AD110*BObIC!AD$2,0)</f>
        <v>0</v>
      </c>
      <c r="AE156" s="32">
        <f>IF(AE110*BObIC!AE$2&gt;0,AE110*BObIC!AE$2,0)</f>
        <v>0</v>
      </c>
      <c r="AF156" s="32">
        <f>IF(AF110*BObIC!AF$2&gt;0,AF110*BObIC!AF$2,0)</f>
        <v>0</v>
      </c>
      <c r="AG156" s="32">
        <f>IF(AG110*BObIC!AG$2&gt;0,AG110*BObIC!AG$2,0)</f>
        <v>0</v>
      </c>
      <c r="AH156" s="32">
        <f>IF(AH110*BObIC!AH$2&gt;0,AH110*BObIC!AH$2,0)</f>
        <v>0</v>
      </c>
      <c r="AI156" s="32">
        <f>IF(AI110*BObIC!AI$2&gt;0,AI110*BObIC!AI$2,0)</f>
        <v>0</v>
      </c>
      <c r="AJ156" s="32">
        <f>IF(AJ110*BObIC!AJ$2&gt;0,AJ110*BObIC!AJ$2,0)</f>
        <v>0</v>
      </c>
      <c r="AK156" s="32">
        <f>IF(AK110*BObIC!AK$2&gt;0,AK110*BObIC!AK$2,0)</f>
        <v>0</v>
      </c>
      <c r="AL156" s="32">
        <f>IF(AL110*BObIC!AL$2&gt;0,AL110*BObIC!AL$2,0)</f>
        <v>9195175.2225922048</v>
      </c>
      <c r="AM156" s="32">
        <f>IF(AM110*BObIC!AM$2&gt;0,AM110*BObIC!AM$2,0)</f>
        <v>98314128.550864041</v>
      </c>
      <c r="AN156" s="32">
        <f>IF(AN110*BObIC!AN$2&gt;0,AN110*BObIC!AN$2,0)</f>
        <v>2475045.5733982557</v>
      </c>
      <c r="AO156" s="32">
        <f>IF(AO110*BObIC!AO$2&gt;0,AO110*BObIC!AO$2,0)</f>
        <v>0</v>
      </c>
      <c r="AP156" s="32">
        <f>IF(AP110*BObIC!AP$2&gt;0,AP110*BObIC!AP$2,0)</f>
        <v>24043539.408081375</v>
      </c>
      <c r="AQ156" s="32">
        <f>IF(AQ110*BObIC!AQ$2&gt;0,AQ110*BObIC!AQ$2,0)</f>
        <v>826601.27594100812</v>
      </c>
    </row>
    <row r="157" spans="1:43" s="32" customFormat="1" x14ac:dyDescent="0.3">
      <c r="A157" s="32" t="s">
        <v>81</v>
      </c>
      <c r="B157" s="32">
        <f>IF(B111*BObIC!B$2&gt;0,B111*BObIC!B$2,0)</f>
        <v>0</v>
      </c>
      <c r="C157" s="32">
        <f>IF(C111*BObIC!C$2&gt;0,C111*BObIC!C$2,0)</f>
        <v>3594884.787879691</v>
      </c>
      <c r="D157" s="32">
        <f>IF(D111*BObIC!D$2&gt;0,D111*BObIC!D$2,0)</f>
        <v>62645.356234668521</v>
      </c>
      <c r="E157" s="32">
        <f>IF(E111*BObIC!E$2&gt;0,E111*BObIC!E$2,0)</f>
        <v>0</v>
      </c>
      <c r="F157" s="32">
        <f>IF(F111*BObIC!F$2&gt;0,F111*BObIC!F$2,0)</f>
        <v>0</v>
      </c>
      <c r="G157" s="32">
        <f>IF(G111*BObIC!G$2&gt;0,G111*BObIC!G$2,0)</f>
        <v>0</v>
      </c>
      <c r="H157" s="32">
        <f>IF(H111*BObIC!H$2&gt;0,H111*BObIC!H$2,0)</f>
        <v>0</v>
      </c>
      <c r="I157" s="32">
        <f>IF(I111*BObIC!I$2&gt;0,I111*BObIC!I$2,0)</f>
        <v>0</v>
      </c>
      <c r="J157" s="32">
        <f>IF(J111*BObIC!J$2&gt;0,J111*BObIC!J$2,0)</f>
        <v>0</v>
      </c>
      <c r="K157" s="32">
        <f>IF(K111*BObIC!K$2&gt;0,K111*BObIC!K$2,0)</f>
        <v>0</v>
      </c>
      <c r="L157" s="32">
        <f>IF(L111*BObIC!L$2&gt;0,L111*BObIC!L$2,0)</f>
        <v>0</v>
      </c>
      <c r="M157" s="32">
        <f>IF(M111*BObIC!M$2&gt;0,M111*BObIC!M$2,0)</f>
        <v>0</v>
      </c>
      <c r="N157" s="32">
        <f>IF(N111*BObIC!N$2&gt;0,N111*BObIC!N$2,0)</f>
        <v>221220079.18270913</v>
      </c>
      <c r="O157" s="32">
        <f>IF(O111*BObIC!O$2&gt;0,O111*BObIC!O$2,0)</f>
        <v>11195005.980977258</v>
      </c>
      <c r="P157" s="32">
        <f>IF(P111*BObIC!P$2&gt;0,P111*BObIC!P$2,0)</f>
        <v>99348987.258630827</v>
      </c>
      <c r="Q157" s="32">
        <f>IF(Q111*BObIC!Q$2&gt;0,Q111*BObIC!Q$2,0)</f>
        <v>48898676382.667603</v>
      </c>
      <c r="R157" s="32">
        <f>IF(R111*BObIC!R$2&gt;0,R111*BObIC!R$2,0)</f>
        <v>96493487.923093513</v>
      </c>
      <c r="S157" s="32">
        <f>IF(S111*BObIC!S$2&gt;0,S111*BObIC!S$2,0)</f>
        <v>18088967360.753624</v>
      </c>
      <c r="T157" s="32">
        <f>IF(T111*BObIC!T$2&gt;0,T111*BObIC!T$2,0)</f>
        <v>2647205996.4998884</v>
      </c>
      <c r="U157" s="32">
        <f>IF(U111*BObIC!U$2&gt;0,U111*BObIC!U$2,0)</f>
        <v>2452339007.1932874</v>
      </c>
      <c r="V157" s="32">
        <f>IF(V111*BObIC!V$2&gt;0,V111*BObIC!V$2,0)</f>
        <v>13586773325.671061</v>
      </c>
      <c r="W157" s="32">
        <f>IF(W111*BObIC!W$2&gt;0,W111*BObIC!W$2,0)</f>
        <v>3506843781.8752832</v>
      </c>
      <c r="X157" s="32">
        <f>IF(X111*BObIC!X$2&gt;0,X111*BObIC!X$2,0)</f>
        <v>0</v>
      </c>
      <c r="Y157" s="32">
        <f>IF(Y111*BObIC!Y$2&gt;0,Y111*BObIC!Y$2,0)</f>
        <v>877270558.84205592</v>
      </c>
      <c r="Z157" s="32">
        <f>IF(Z111*BObIC!Z$2&gt;0,Z111*BObIC!Z$2,0)</f>
        <v>44649136.675952457</v>
      </c>
      <c r="AA157" s="32">
        <f>IF(AA111*BObIC!AA$2&gt;0,AA111*BObIC!AA$2,0)</f>
        <v>8110061.4466590472</v>
      </c>
      <c r="AB157" s="32">
        <f>IF(AB111*BObIC!AB$2&gt;0,AB111*BObIC!AB$2,0)</f>
        <v>0</v>
      </c>
      <c r="AC157" s="32">
        <f>IF(AC111*BObIC!AC$2&gt;0,AC111*BObIC!AC$2,0)</f>
        <v>15905168055.955843</v>
      </c>
      <c r="AD157" s="32">
        <f>IF(AD111*BObIC!AD$2&gt;0,AD111*BObIC!AD$2,0)</f>
        <v>0</v>
      </c>
      <c r="AE157" s="32">
        <f>IF(AE111*BObIC!AE$2&gt;0,AE111*BObIC!AE$2,0)</f>
        <v>0</v>
      </c>
      <c r="AF157" s="32">
        <f>IF(AF111*BObIC!AF$2&gt;0,AF111*BObIC!AF$2,0)</f>
        <v>0</v>
      </c>
      <c r="AG157" s="32">
        <f>IF(AG111*BObIC!AG$2&gt;0,AG111*BObIC!AG$2,0)</f>
        <v>0</v>
      </c>
      <c r="AH157" s="32">
        <f>IF(AH111*BObIC!AH$2&gt;0,AH111*BObIC!AH$2,0)</f>
        <v>0</v>
      </c>
      <c r="AI157" s="32">
        <f>IF(AI111*BObIC!AI$2&gt;0,AI111*BObIC!AI$2,0)</f>
        <v>0</v>
      </c>
      <c r="AJ157" s="32">
        <f>IF(AJ111*BObIC!AJ$2&gt;0,AJ111*BObIC!AJ$2,0)</f>
        <v>0</v>
      </c>
      <c r="AK157" s="32">
        <f>IF(AK111*BObIC!AK$2&gt;0,AK111*BObIC!AK$2,0)</f>
        <v>0</v>
      </c>
      <c r="AL157" s="32">
        <f>IF(AL111*BObIC!AL$2&gt;0,AL111*BObIC!AL$2,0)</f>
        <v>0</v>
      </c>
      <c r="AM157" s="32">
        <f>IF(AM111*BObIC!AM$2&gt;0,AM111*BObIC!AM$2,0)</f>
        <v>717414532.73192143</v>
      </c>
      <c r="AN157" s="32">
        <f>IF(AN111*BObIC!AN$2&gt;0,AN111*BObIC!AN$2,0)</f>
        <v>0</v>
      </c>
      <c r="AO157" s="32">
        <f>IF(AO111*BObIC!AO$2&gt;0,AO111*BObIC!AO$2,0)</f>
        <v>46269876.078748614</v>
      </c>
      <c r="AP157" s="32">
        <f>IF(AP111*BObIC!AP$2&gt;0,AP111*BObIC!AP$2,0)</f>
        <v>111964852.12133011</v>
      </c>
      <c r="AQ157" s="32">
        <f>IF(AQ111*BObIC!AQ$2&gt;0,AQ111*BObIC!AQ$2,0)</f>
        <v>66324985.024110809</v>
      </c>
    </row>
    <row r="158" spans="1:43" s="32" customFormat="1" x14ac:dyDescent="0.3">
      <c r="A158" s="32" t="s">
        <v>82</v>
      </c>
      <c r="B158" s="32">
        <f>IF(B112*BObIC!B$2&gt;0,B112*BObIC!B$2,0)</f>
        <v>0</v>
      </c>
      <c r="C158" s="32">
        <f>IF(C112*BObIC!C$2&gt;0,C112*BObIC!C$2,0)</f>
        <v>43340.047836237427</v>
      </c>
      <c r="D158" s="32">
        <f>IF(D112*BObIC!D$2&gt;0,D112*BObIC!D$2,0)</f>
        <v>1782.9788747221373</v>
      </c>
      <c r="E158" s="32">
        <f>IF(E112*BObIC!E$2&gt;0,E112*BObIC!E$2,0)</f>
        <v>0</v>
      </c>
      <c r="F158" s="32">
        <f>IF(F112*BObIC!F$2&gt;0,F112*BObIC!F$2,0)</f>
        <v>0</v>
      </c>
      <c r="G158" s="32">
        <f>IF(G112*BObIC!G$2&gt;0,G112*BObIC!G$2,0)</f>
        <v>0</v>
      </c>
      <c r="H158" s="32">
        <f>IF(H112*BObIC!H$2&gt;0,H112*BObIC!H$2,0)</f>
        <v>0</v>
      </c>
      <c r="I158" s="32">
        <f>IF(I112*BObIC!I$2&gt;0,I112*BObIC!I$2,0)</f>
        <v>0</v>
      </c>
      <c r="J158" s="32">
        <f>IF(J112*BObIC!J$2&gt;0,J112*BObIC!J$2,0)</f>
        <v>0</v>
      </c>
      <c r="K158" s="32">
        <f>IF(K112*BObIC!K$2&gt;0,K112*BObIC!K$2,0)</f>
        <v>0</v>
      </c>
      <c r="L158" s="32">
        <f>IF(L112*BObIC!L$2&gt;0,L112*BObIC!L$2,0)</f>
        <v>140295553.67979306</v>
      </c>
      <c r="M158" s="32">
        <f>IF(M112*BObIC!M$2&gt;0,M112*BObIC!M$2,0)</f>
        <v>0</v>
      </c>
      <c r="N158" s="32">
        <f>IF(N112*BObIC!N$2&gt;0,N112*BObIC!N$2,0)</f>
        <v>37018011.652807124</v>
      </c>
      <c r="O158" s="32">
        <f>IF(O112*BObIC!O$2&gt;0,O112*BObIC!O$2,0)</f>
        <v>2456375.4233310418</v>
      </c>
      <c r="P158" s="32">
        <f>IF(P112*BObIC!P$2&gt;0,P112*BObIC!P$2,0)</f>
        <v>5252590.6431333227</v>
      </c>
      <c r="Q158" s="32">
        <f>IF(Q112*BObIC!Q$2&gt;0,Q112*BObIC!Q$2,0)</f>
        <v>118747050.3562232</v>
      </c>
      <c r="R158" s="32">
        <f>IF(R112*BObIC!R$2&gt;0,R112*BObIC!R$2,0)</f>
        <v>6917189988.7387457</v>
      </c>
      <c r="S158" s="32">
        <f>IF(S112*BObIC!S$2&gt;0,S112*BObIC!S$2,0)</f>
        <v>965493555.66097784</v>
      </c>
      <c r="T158" s="32">
        <f>IF(T112*BObIC!T$2&gt;0,T112*BObIC!T$2,0)</f>
        <v>1243318781.4317312</v>
      </c>
      <c r="U158" s="32">
        <f>IF(U112*BObIC!U$2&gt;0,U112*BObIC!U$2,0)</f>
        <v>2206873258.907886</v>
      </c>
      <c r="V158" s="32">
        <f>IF(V112*BObIC!V$2&gt;0,V112*BObIC!V$2,0)</f>
        <v>482982649.67007208</v>
      </c>
      <c r="W158" s="32">
        <f>IF(W112*BObIC!W$2&gt;0,W112*BObIC!W$2,0)</f>
        <v>0</v>
      </c>
      <c r="X158" s="32">
        <f>IF(X112*BObIC!X$2&gt;0,X112*BObIC!X$2,0)</f>
        <v>0</v>
      </c>
      <c r="Y158" s="32">
        <f>IF(Y112*BObIC!Y$2&gt;0,Y112*BObIC!Y$2,0)</f>
        <v>9808216.0452367589</v>
      </c>
      <c r="Z158" s="32">
        <f>IF(Z112*BObIC!Z$2&gt;0,Z112*BObIC!Z$2,0)</f>
        <v>166782.13726829915</v>
      </c>
      <c r="AA158" s="32">
        <f>IF(AA112*BObIC!AA$2&gt;0,AA112*BObIC!AA$2,0)</f>
        <v>0</v>
      </c>
      <c r="AB158" s="32">
        <f>IF(AB112*BObIC!AB$2&gt;0,AB112*BObIC!AB$2,0)</f>
        <v>0</v>
      </c>
      <c r="AC158" s="32">
        <f>IF(AC112*BObIC!AC$2&gt;0,AC112*BObIC!AC$2,0)</f>
        <v>524332535.85489857</v>
      </c>
      <c r="AD158" s="32">
        <f>IF(AD112*BObIC!AD$2&gt;0,AD112*BObIC!AD$2,0)</f>
        <v>0</v>
      </c>
      <c r="AE158" s="32">
        <f>IF(AE112*BObIC!AE$2&gt;0,AE112*BObIC!AE$2,0)</f>
        <v>0</v>
      </c>
      <c r="AF158" s="32">
        <f>IF(AF112*BObIC!AF$2&gt;0,AF112*BObIC!AF$2,0)</f>
        <v>0</v>
      </c>
      <c r="AG158" s="32">
        <f>IF(AG112*BObIC!AG$2&gt;0,AG112*BObIC!AG$2,0)</f>
        <v>0</v>
      </c>
      <c r="AH158" s="32">
        <f>IF(AH112*BObIC!AH$2&gt;0,AH112*BObIC!AH$2,0)</f>
        <v>0</v>
      </c>
      <c r="AI158" s="32">
        <f>IF(AI112*BObIC!AI$2&gt;0,AI112*BObIC!AI$2,0)</f>
        <v>0</v>
      </c>
      <c r="AJ158" s="32">
        <f>IF(AJ112*BObIC!AJ$2&gt;0,AJ112*BObIC!AJ$2,0)</f>
        <v>0</v>
      </c>
      <c r="AK158" s="32">
        <f>IF(AK112*BObIC!AK$2&gt;0,AK112*BObIC!AK$2,0)</f>
        <v>0</v>
      </c>
      <c r="AL158" s="32">
        <f>IF(AL112*BObIC!AL$2&gt;0,AL112*BObIC!AL$2,0)</f>
        <v>0</v>
      </c>
      <c r="AM158" s="32">
        <f>IF(AM112*BObIC!AM$2&gt;0,AM112*BObIC!AM$2,0)</f>
        <v>29878473.994839564</v>
      </c>
      <c r="AN158" s="32">
        <f>IF(AN112*BObIC!AN$2&gt;0,AN112*BObIC!AN$2,0)</f>
        <v>0</v>
      </c>
      <c r="AO158" s="32">
        <f>IF(AO112*BObIC!AO$2&gt;0,AO112*BObIC!AO$2,0)</f>
        <v>65488522.146134742</v>
      </c>
      <c r="AP158" s="32">
        <f>IF(AP112*BObIC!AP$2&gt;0,AP112*BObIC!AP$2,0)</f>
        <v>0</v>
      </c>
      <c r="AQ158" s="32">
        <f>IF(AQ112*BObIC!AQ$2&gt;0,AQ112*BObIC!AQ$2,0)</f>
        <v>3449893.0735504436</v>
      </c>
    </row>
    <row r="159" spans="1:43" x14ac:dyDescent="0.3">
      <c r="A159" t="s">
        <v>11</v>
      </c>
      <c r="B159">
        <f>IF(B113*BObIC!B$2&gt;0,B113*BObIC!B$2,0)</f>
        <v>225804782.68254918</v>
      </c>
      <c r="C159" s="32">
        <f>IF(C113*BObIC!C$2&gt;0,C113*BObIC!C$2,0)</f>
        <v>8940624.8145321906</v>
      </c>
      <c r="D159" s="32">
        <f>IF(D113*BObIC!D$2&gt;0,D113*BObIC!D$2,0)</f>
        <v>0</v>
      </c>
      <c r="E159">
        <f>IF(E113*BObIC!E$2&gt;0,E113*BObIC!E$2,0)</f>
        <v>50619522.03632804</v>
      </c>
      <c r="F159">
        <f>IF(F113*BObIC!F$2&gt;0,F113*BObIC!F$2,0)</f>
        <v>474647.30818470265</v>
      </c>
      <c r="G159">
        <f>IF(G113*BObIC!G$2&gt;0,G113*BObIC!G$2,0)</f>
        <v>1198795909.082979</v>
      </c>
      <c r="H159">
        <f>IF(H113*BObIC!H$2&gt;0,H113*BObIC!H$2,0)</f>
        <v>735013727.84489083</v>
      </c>
      <c r="I159">
        <f>IF(I113*BObIC!I$2&gt;0,I113*BObIC!I$2,0)</f>
        <v>196320327.63990173</v>
      </c>
      <c r="J159">
        <f>IF(J113*BObIC!J$2&gt;0,J113*BObIC!J$2,0)</f>
        <v>155998855.27138412</v>
      </c>
      <c r="K159">
        <f>IF(K113*BObIC!K$2&gt;0,K113*BObIC!K$2,0)</f>
        <v>1725926695.7742534</v>
      </c>
      <c r="L159" s="32">
        <f>IF(L113*BObIC!L$2&gt;0,L113*BObIC!L$2,0)</f>
        <v>488201143.08559096</v>
      </c>
      <c r="M159" s="32">
        <f>IF(M113*BObIC!M$2&gt;0,M113*BObIC!M$2,0)</f>
        <v>148435673.84139356</v>
      </c>
      <c r="N159">
        <f>IF(N113*BObIC!N$2&gt;0,N113*BObIC!N$2,0)</f>
        <v>1159582284.4496884</v>
      </c>
      <c r="O159" s="32">
        <f>IF(O113*BObIC!O$2&gt;0,O113*BObIC!O$2,0)</f>
        <v>165555954.96925592</v>
      </c>
      <c r="P159" s="32">
        <f>IF(P113*BObIC!P$2&gt;0,P113*BObIC!P$2,0)</f>
        <v>173368600.13277927</v>
      </c>
      <c r="Q159" s="32">
        <f>IF(Q113*BObIC!Q$2&gt;0,Q113*BObIC!Q$2,0)</f>
        <v>493026789.0916549</v>
      </c>
      <c r="R159" s="32">
        <f>IF(R113*BObIC!R$2&gt;0,R113*BObIC!R$2,0)</f>
        <v>187266646.38177487</v>
      </c>
      <c r="S159">
        <f>IF(S113*BObIC!S$2&gt;0,S113*BObIC!S$2,0)</f>
        <v>10704595239.620209</v>
      </c>
      <c r="T159">
        <f>IF(T113*BObIC!T$2&gt;0,T113*BObIC!T$2,0)</f>
        <v>2519538391.2147617</v>
      </c>
      <c r="U159">
        <f>IF(U113*BObIC!U$2&gt;0,U113*BObIC!U$2,0)</f>
        <v>2624542841.9325304</v>
      </c>
      <c r="V159">
        <f>IF(V113*BObIC!V$2&gt;0,V113*BObIC!V$2,0)</f>
        <v>9955082343.0929012</v>
      </c>
      <c r="W159">
        <f>IF(W113*BObIC!W$2&gt;0,W113*BObIC!W$2,0)</f>
        <v>7049723464.4299164</v>
      </c>
      <c r="X159">
        <f>IF(X113*BObIC!X$2&gt;0,X113*BObIC!X$2,0)</f>
        <v>4153848872.2142344</v>
      </c>
      <c r="Y159">
        <f>IF(Y113*BObIC!Y$2&gt;0,Y113*BObIC!Y$2,0)</f>
        <v>1326146092.3604281</v>
      </c>
      <c r="Z159" s="32">
        <f>IF(Z113*BObIC!Z$2&gt;0,Z113*BObIC!Z$2,0)</f>
        <v>159266739.83042705</v>
      </c>
      <c r="AA159" s="32">
        <f>IF(AA113*BObIC!AA$2&gt;0,AA113*BObIC!AA$2,0)</f>
        <v>0</v>
      </c>
      <c r="AB159" s="32">
        <f>IF(AB113*BObIC!AB$2&gt;0,AB113*BObIC!AB$2,0)</f>
        <v>118141889.79471186</v>
      </c>
      <c r="AC159">
        <f>IF(AC113*BObIC!AC$2&gt;0,AC113*BObIC!AC$2,0)</f>
        <v>16862975507.753897</v>
      </c>
      <c r="AD159">
        <f>IF(AD113*BObIC!AD$2&gt;0,AD113*BObIC!AD$2,0)</f>
        <v>441617142.21613264</v>
      </c>
      <c r="AE159">
        <f>IF(AE113*BObIC!AE$2&gt;0,AE113*BObIC!AE$2,0)</f>
        <v>472822293.50351423</v>
      </c>
      <c r="AF159">
        <f>IF(AF113*BObIC!AF$2&gt;0,AF113*BObIC!AF$2,0)</f>
        <v>776181529.06936312</v>
      </c>
      <c r="AG159">
        <f>IF(AG113*BObIC!AG$2&gt;0,AG113*BObIC!AG$2,0)</f>
        <v>67405772.316224977</v>
      </c>
      <c r="AH159">
        <f>IF(AH113*BObIC!AH$2&gt;0,AH113*BObIC!AH$2,0)</f>
        <v>57067211.752490051</v>
      </c>
      <c r="AI159">
        <f>IF(AI113*BObIC!AI$2&gt;0,AI113*BObIC!AI$2,0)</f>
        <v>48619004.636575408</v>
      </c>
      <c r="AJ159">
        <f>IF(AJ113*BObIC!AJ$2&gt;0,AJ113*BObIC!AJ$2,0)</f>
        <v>205979825.67576647</v>
      </c>
      <c r="AK159">
        <f>IF(AK113*BObIC!AK$2&gt;0,AK113*BObIC!AK$2,0)</f>
        <v>114609168.00647818</v>
      </c>
      <c r="AL159">
        <f>IF(AL113*BObIC!AL$2&gt;0,AL113*BObIC!AL$2,0)</f>
        <v>869119738.4192239</v>
      </c>
      <c r="AM159">
        <f>IF(AM113*BObIC!AM$2&gt;0,AM113*BObIC!AM$2,0)</f>
        <v>489636197.47365296</v>
      </c>
      <c r="AN159">
        <f>IF(AN113*BObIC!AN$2&gt;0,AN113*BObIC!AN$2,0)</f>
        <v>279210025.98099643</v>
      </c>
      <c r="AO159">
        <f>IF(AO113*BObIC!AO$2&gt;0,AO113*BObIC!AO$2,0)</f>
        <v>295982271.79944557</v>
      </c>
      <c r="AP159">
        <f>IF(AP113*BObIC!AP$2&gt;0,AP113*BObIC!AP$2,0)</f>
        <v>387453237.75491488</v>
      </c>
      <c r="AQ159">
        <f>IF(AQ113*BObIC!AQ$2&gt;0,AQ113*BObIC!AQ$2,0)</f>
        <v>0</v>
      </c>
    </row>
    <row r="160" spans="1:43" x14ac:dyDescent="0.3">
      <c r="A160" t="s">
        <v>12</v>
      </c>
      <c r="B160">
        <f>IF(B114*BObIC!B$2&gt;0,B114*BObIC!B$2,0)</f>
        <v>285124454.82928306</v>
      </c>
      <c r="C160" s="32">
        <f>IF(C114*BObIC!C$2&gt;0,C114*BObIC!C$2,0)</f>
        <v>0</v>
      </c>
      <c r="D160" s="32">
        <f>IF(D114*BObIC!D$2&gt;0,D114*BObIC!D$2,0)</f>
        <v>0</v>
      </c>
      <c r="E160">
        <f>IF(E114*BObIC!E$2&gt;0,E114*BObIC!E$2,0)</f>
        <v>26971960.322962865</v>
      </c>
      <c r="F160">
        <f>IF(F114*BObIC!F$2&gt;0,F114*BObIC!F$2,0)</f>
        <v>175131.8428880994</v>
      </c>
      <c r="G160">
        <f>IF(G114*BObIC!G$2&gt;0,G114*BObIC!G$2,0)</f>
        <v>1051685941.4605914</v>
      </c>
      <c r="H160">
        <f>IF(H114*BObIC!H$2&gt;0,H114*BObIC!H$2,0)</f>
        <v>2034059717.7456148</v>
      </c>
      <c r="I160">
        <f>IF(I114*BObIC!I$2&gt;0,I114*BObIC!I$2,0)</f>
        <v>101284091.52114217</v>
      </c>
      <c r="J160">
        <f>IF(J114*BObIC!J$2&gt;0,J114*BObIC!J$2,0)</f>
        <v>346267056.45180631</v>
      </c>
      <c r="K160">
        <f>IF(K114*BObIC!K$2&gt;0,K114*BObIC!K$2,0)</f>
        <v>924380358.2791245</v>
      </c>
      <c r="L160" s="32">
        <f>IF(L114*BObIC!L$2&gt;0,L114*BObIC!L$2,0)</f>
        <v>1629317350.4612863</v>
      </c>
      <c r="M160" s="32">
        <f>IF(M114*BObIC!M$2&gt;0,M114*BObIC!M$2,0)</f>
        <v>320171737.65518904</v>
      </c>
      <c r="N160">
        <f>IF(N114*BObIC!N$2&gt;0,N114*BObIC!N$2,0)</f>
        <v>725375495.91940212</v>
      </c>
      <c r="O160" s="32">
        <f>IF(O114*BObIC!O$2&gt;0,O114*BObIC!O$2,0)</f>
        <v>0</v>
      </c>
      <c r="P160" s="32">
        <f>IF(P114*BObIC!P$2&gt;0,P114*BObIC!P$2,0)</f>
        <v>0</v>
      </c>
      <c r="Q160" s="32">
        <f>IF(Q114*BObIC!Q$2&gt;0,Q114*BObIC!Q$2,0)</f>
        <v>60478800.666725546</v>
      </c>
      <c r="R160" s="32">
        <f>IF(R114*BObIC!R$2&gt;0,R114*BObIC!R$2,0)</f>
        <v>0</v>
      </c>
      <c r="S160">
        <f>IF(S114*BObIC!S$2&gt;0,S114*BObIC!S$2,0)</f>
        <v>1333234068.9808388</v>
      </c>
      <c r="T160">
        <f>IF(T114*BObIC!T$2&gt;0,T114*BObIC!T$2,0)</f>
        <v>41153103841.391151</v>
      </c>
      <c r="U160">
        <f>IF(U114*BObIC!U$2&gt;0,U114*BObIC!U$2,0)</f>
        <v>4200001765.7676592</v>
      </c>
      <c r="V160">
        <f>IF(V114*BObIC!V$2&gt;0,V114*BObIC!V$2,0)</f>
        <v>5039950807.9695721</v>
      </c>
      <c r="W160">
        <f>IF(W114*BObIC!W$2&gt;0,W114*BObIC!W$2,0)</f>
        <v>4764717884.4252434</v>
      </c>
      <c r="X160">
        <f>IF(X114*BObIC!X$2&gt;0,X114*BObIC!X$2,0)</f>
        <v>1491537321.0675905</v>
      </c>
      <c r="Y160">
        <f>IF(Y114*BObIC!Y$2&gt;0,Y114*BObIC!Y$2,0)</f>
        <v>744085223.96828592</v>
      </c>
      <c r="Z160" s="32">
        <f>IF(Z114*BObIC!Z$2&gt;0,Z114*BObIC!Z$2,0)</f>
        <v>0</v>
      </c>
      <c r="AA160" s="32">
        <f>IF(AA114*BObIC!AA$2&gt;0,AA114*BObIC!AA$2,0)</f>
        <v>0</v>
      </c>
      <c r="AB160" s="32">
        <f>IF(AB114*BObIC!AB$2&gt;0,AB114*BObIC!AB$2,0)</f>
        <v>169877113.86644173</v>
      </c>
      <c r="AC160">
        <f>IF(AC114*BObIC!AC$2&gt;0,AC114*BObIC!AC$2,0)</f>
        <v>2242387437.9819441</v>
      </c>
      <c r="AD160">
        <f>IF(AD114*BObIC!AD$2&gt;0,AD114*BObIC!AD$2,0)</f>
        <v>1480265203.0725706</v>
      </c>
      <c r="AE160">
        <f>IF(AE114*BObIC!AE$2&gt;0,AE114*BObIC!AE$2,0)</f>
        <v>919267046.95887649</v>
      </c>
      <c r="AF160">
        <f>IF(AF114*BObIC!AF$2&gt;0,AF114*BObIC!AF$2,0)</f>
        <v>632510396.90659964</v>
      </c>
      <c r="AG160">
        <f>IF(AG114*BObIC!AG$2&gt;0,AG114*BObIC!AG$2,0)</f>
        <v>745637378.53702044</v>
      </c>
      <c r="AH160">
        <f>IF(AH114*BObIC!AH$2&gt;0,AH114*BObIC!AH$2,0)</f>
        <v>1275764061.3683102</v>
      </c>
      <c r="AI160">
        <f>IF(AI114*BObIC!AI$2&gt;0,AI114*BObIC!AI$2,0)</f>
        <v>1637312218.2524235</v>
      </c>
      <c r="AJ160">
        <f>IF(AJ114*BObIC!AJ$2&gt;0,AJ114*BObIC!AJ$2,0)</f>
        <v>540478721.04928088</v>
      </c>
      <c r="AK160">
        <f>IF(AK114*BObIC!AK$2&gt;0,AK114*BObIC!AK$2,0)</f>
        <v>250218680.08902183</v>
      </c>
      <c r="AL160">
        <f>IF(AL114*BObIC!AL$2&gt;0,AL114*BObIC!AL$2,0)</f>
        <v>3061334525.1885586</v>
      </c>
      <c r="AM160">
        <f>IF(AM114*BObIC!AM$2&gt;0,AM114*BObIC!AM$2,0)</f>
        <v>564424537.43498647</v>
      </c>
      <c r="AN160">
        <f>IF(AN114*BObIC!AN$2&gt;0,AN114*BObIC!AN$2,0)</f>
        <v>917120864.76870179</v>
      </c>
      <c r="AO160">
        <f>IF(AO114*BObIC!AO$2&gt;0,AO114*BObIC!AO$2,0)</f>
        <v>2992082409.3269691</v>
      </c>
      <c r="AP160">
        <f>IF(AP114*BObIC!AP$2&gt;0,AP114*BObIC!AP$2,0)</f>
        <v>1683640993.7530673</v>
      </c>
      <c r="AQ160">
        <f>IF(AQ114*BObIC!AQ$2&gt;0,AQ114*BObIC!AQ$2,0)</f>
        <v>19949.331152124916</v>
      </c>
    </row>
    <row r="161" spans="1:43" x14ac:dyDescent="0.3">
      <c r="A161" t="s">
        <v>13</v>
      </c>
      <c r="B161">
        <f>IF(B115*BObIC!B$2&gt;0,B115*BObIC!B$2,0)</f>
        <v>44393660.159119911</v>
      </c>
      <c r="C161" s="32">
        <f>IF(C115*BObIC!C$2&gt;0,C115*BObIC!C$2,0)</f>
        <v>945028.82382042997</v>
      </c>
      <c r="D161" s="32">
        <f>IF(D115*BObIC!D$2&gt;0,D115*BObIC!D$2,0)</f>
        <v>0</v>
      </c>
      <c r="E161">
        <f>IF(E115*BObIC!E$2&gt;0,E115*BObIC!E$2,0)</f>
        <v>29727817.143446475</v>
      </c>
      <c r="F161">
        <f>IF(F115*BObIC!F$2&gt;0,F115*BObIC!F$2,0)</f>
        <v>134996.21361182141</v>
      </c>
      <c r="G161">
        <f>IF(G115*BObIC!G$2&gt;0,G115*BObIC!G$2,0)</f>
        <v>364252251.07020354</v>
      </c>
      <c r="H161">
        <f>IF(H115*BObIC!H$2&gt;0,H115*BObIC!H$2,0)</f>
        <v>666263737.25550699</v>
      </c>
      <c r="I161">
        <f>IF(I115*BObIC!I$2&gt;0,I115*BObIC!I$2,0)</f>
        <v>48565121.134438872</v>
      </c>
      <c r="J161">
        <f>IF(J115*BObIC!J$2&gt;0,J115*BObIC!J$2,0)</f>
        <v>144824719.0805082</v>
      </c>
      <c r="K161">
        <f>IF(K115*BObIC!K$2&gt;0,K115*BObIC!K$2,0)</f>
        <v>416927931.22374642</v>
      </c>
      <c r="L161" s="32">
        <f>IF(L115*BObIC!L$2&gt;0,L115*BObIC!L$2,0)</f>
        <v>519452186.01260436</v>
      </c>
      <c r="M161" s="32">
        <f>IF(M115*BObIC!M$2&gt;0,M115*BObIC!M$2,0)</f>
        <v>88012979.038789153</v>
      </c>
      <c r="N161">
        <f>IF(N115*BObIC!N$2&gt;0,N115*BObIC!N$2,0)</f>
        <v>198724285.56136218</v>
      </c>
      <c r="O161" s="32">
        <f>IF(O115*BObIC!O$2&gt;0,O115*BObIC!O$2,0)</f>
        <v>20943140.220426805</v>
      </c>
      <c r="P161" s="32">
        <f>IF(P115*BObIC!P$2&gt;0,P115*BObIC!P$2,0)</f>
        <v>0</v>
      </c>
      <c r="Q161" s="32">
        <f>IF(Q115*BObIC!Q$2&gt;0,Q115*BObIC!Q$2,0)</f>
        <v>509983905.83657789</v>
      </c>
      <c r="R161" s="32">
        <f>IF(R115*BObIC!R$2&gt;0,R115*BObIC!R$2,0)</f>
        <v>32164971.979173932</v>
      </c>
      <c r="S161">
        <f>IF(S115*BObIC!S$2&gt;0,S115*BObIC!S$2,0)</f>
        <v>789881390.18576884</v>
      </c>
      <c r="T161">
        <f>IF(T115*BObIC!T$2&gt;0,T115*BObIC!T$2,0)</f>
        <v>5213959379.8676138</v>
      </c>
      <c r="U161">
        <f>IF(U115*BObIC!U$2&gt;0,U115*BObIC!U$2,0)</f>
        <v>9937358036.4571743</v>
      </c>
      <c r="V161">
        <f>IF(V115*BObIC!V$2&gt;0,V115*BObIC!V$2,0)</f>
        <v>4102513700.090486</v>
      </c>
      <c r="W161">
        <f>IF(W115*BObIC!W$2&gt;0,W115*BObIC!W$2,0)</f>
        <v>8511212921.0362234</v>
      </c>
      <c r="X161">
        <f>IF(X115*BObIC!X$2&gt;0,X115*BObIC!X$2,0)</f>
        <v>1254907973.7813857</v>
      </c>
      <c r="Y161">
        <f>IF(Y115*BObIC!Y$2&gt;0,Y115*BObIC!Y$2,0)</f>
        <v>709934812.05144036</v>
      </c>
      <c r="Z161" s="32">
        <f>IF(Z115*BObIC!Z$2&gt;0,Z115*BObIC!Z$2,0)</f>
        <v>578526688.1833024</v>
      </c>
      <c r="AA161" s="32">
        <f>IF(AA115*BObIC!AA$2&gt;0,AA115*BObIC!AA$2,0)</f>
        <v>0</v>
      </c>
      <c r="AB161" s="32">
        <f>IF(AB115*BObIC!AB$2&gt;0,AB115*BObIC!AB$2,0)</f>
        <v>149989429.27893782</v>
      </c>
      <c r="AC161">
        <f>IF(AC115*BObIC!AC$2&gt;0,AC115*BObIC!AC$2,0)</f>
        <v>7365988674.0909204</v>
      </c>
      <c r="AD161">
        <f>IF(AD115*BObIC!AD$2&gt;0,AD115*BObIC!AD$2,0)</f>
        <v>748617866.01705074</v>
      </c>
      <c r="AE161">
        <f>IF(AE115*BObIC!AE$2&gt;0,AE115*BObIC!AE$2,0)</f>
        <v>294316676.51412517</v>
      </c>
      <c r="AF161">
        <f>IF(AF115*BObIC!AF$2&gt;0,AF115*BObIC!AF$2,0)</f>
        <v>696397239.00635505</v>
      </c>
      <c r="AG161">
        <f>IF(AG115*BObIC!AG$2&gt;0,AG115*BObIC!AG$2,0)</f>
        <v>234512039.84585226</v>
      </c>
      <c r="AH161">
        <f>IF(AH115*BObIC!AH$2&gt;0,AH115*BObIC!AH$2,0)</f>
        <v>628242056.78317177</v>
      </c>
      <c r="AI161">
        <f>IF(AI115*BObIC!AI$2&gt;0,AI115*BObIC!AI$2,0)</f>
        <v>157778104.66482174</v>
      </c>
      <c r="AJ161">
        <f>IF(AJ115*BObIC!AJ$2&gt;0,AJ115*BObIC!AJ$2,0)</f>
        <v>318990806.68304992</v>
      </c>
      <c r="AK161">
        <f>IF(AK115*BObIC!AK$2&gt;0,AK115*BObIC!AK$2,0)</f>
        <v>271839205.34429985</v>
      </c>
      <c r="AL161">
        <f>IF(AL115*BObIC!AL$2&gt;0,AL115*BObIC!AL$2,0)</f>
        <v>473468906.98268324</v>
      </c>
      <c r="AM161">
        <f>IF(AM115*BObIC!AM$2&gt;0,AM115*BObIC!AM$2,0)</f>
        <v>406789453.32407671</v>
      </c>
      <c r="AN161">
        <f>IF(AN115*BObIC!AN$2&gt;0,AN115*BObIC!AN$2,0)</f>
        <v>412074218.32693344</v>
      </c>
      <c r="AO161">
        <f>IF(AO115*BObIC!AO$2&gt;0,AO115*BObIC!AO$2,0)</f>
        <v>415540686.41161126</v>
      </c>
      <c r="AP161">
        <f>IF(AP115*BObIC!AP$2&gt;0,AP115*BObIC!AP$2,0)</f>
        <v>363633981.8047775</v>
      </c>
      <c r="AQ161">
        <f>IF(AQ115*BObIC!AQ$2&gt;0,AQ115*BObIC!AQ$2,0)</f>
        <v>0</v>
      </c>
    </row>
    <row r="162" spans="1:43" x14ac:dyDescent="0.3">
      <c r="A162" t="s">
        <v>14</v>
      </c>
      <c r="B162">
        <f>IF(B116*BObIC!B$2&gt;0,B116*BObIC!B$2,0)</f>
        <v>379031341.39541018</v>
      </c>
      <c r="C162" s="32">
        <f>IF(C116*BObIC!C$2&gt;0,C116*BObIC!C$2,0)</f>
        <v>7049400.1107350439</v>
      </c>
      <c r="D162" s="32">
        <f>IF(D116*BObIC!D$2&gt;0,D116*BObIC!D$2,0)</f>
        <v>0</v>
      </c>
      <c r="E162">
        <f>IF(E116*BObIC!E$2&gt;0,E116*BObIC!E$2,0)</f>
        <v>58400782.53778775</v>
      </c>
      <c r="F162">
        <f>IF(F116*BObIC!F$2&gt;0,F116*BObIC!F$2,0)</f>
        <v>539629.83789165551</v>
      </c>
      <c r="G162">
        <f>IF(G116*BObIC!G$2&gt;0,G116*BObIC!G$2,0)</f>
        <v>319755041.78398776</v>
      </c>
      <c r="H162">
        <f>IF(H116*BObIC!H$2&gt;0,H116*BObIC!H$2,0)</f>
        <v>933584191.40147674</v>
      </c>
      <c r="I162">
        <f>IF(I116*BObIC!I$2&gt;0,I116*BObIC!I$2,0)</f>
        <v>47839761.703347668</v>
      </c>
      <c r="J162">
        <f>IF(J116*BObIC!J$2&gt;0,J116*BObIC!J$2,0)</f>
        <v>148975397.46435335</v>
      </c>
      <c r="K162">
        <f>IF(K116*BObIC!K$2&gt;0,K116*BObIC!K$2,0)</f>
        <v>1135279707.6958811</v>
      </c>
      <c r="L162" s="32">
        <f>IF(L116*BObIC!L$2&gt;0,L116*BObIC!L$2,0)</f>
        <v>126532293.99442422</v>
      </c>
      <c r="M162" s="32">
        <f>IF(M116*BObIC!M$2&gt;0,M116*BObIC!M$2,0)</f>
        <v>99384256.319281235</v>
      </c>
      <c r="N162">
        <f>IF(N116*BObIC!N$2&gt;0,N116*BObIC!N$2,0)</f>
        <v>724349593.02563882</v>
      </c>
      <c r="O162" s="32">
        <f>IF(O116*BObIC!O$2&gt;0,O116*BObIC!O$2,0)</f>
        <v>110824680.79980803</v>
      </c>
      <c r="P162" s="32">
        <f>IF(P116*BObIC!P$2&gt;0,P116*BObIC!P$2,0)</f>
        <v>40846231.473798685</v>
      </c>
      <c r="Q162" s="32">
        <f>IF(Q116*BObIC!Q$2&gt;0,Q116*BObIC!Q$2,0)</f>
        <v>526271415.54046059</v>
      </c>
      <c r="R162" s="32">
        <f>IF(R116*BObIC!R$2&gt;0,R116*BObIC!R$2,0)</f>
        <v>124837104.03819624</v>
      </c>
      <c r="S162">
        <f>IF(S116*BObIC!S$2&gt;0,S116*BObIC!S$2,0)</f>
        <v>1957596543.193445</v>
      </c>
      <c r="T162">
        <f>IF(T116*BObIC!T$2&gt;0,T116*BObIC!T$2,0)</f>
        <v>2169407422.2937527</v>
      </c>
      <c r="U162">
        <f>IF(U116*BObIC!U$2&gt;0,U116*BObIC!U$2,0)</f>
        <v>1771665578.1183894</v>
      </c>
      <c r="V162">
        <f>IF(V116*BObIC!V$2&gt;0,V116*BObIC!V$2,0)</f>
        <v>15797393753.143221</v>
      </c>
      <c r="W162">
        <f>IF(W116*BObIC!W$2&gt;0,W116*BObIC!W$2,0)</f>
        <v>3155831331.8940644</v>
      </c>
      <c r="X162">
        <f>IF(X116*BObIC!X$2&gt;0,X116*BObIC!X$2,0)</f>
        <v>2464805272.0816336</v>
      </c>
      <c r="Y162">
        <f>IF(Y116*BObIC!Y$2&gt;0,Y116*BObIC!Y$2,0)</f>
        <v>779549746.39261341</v>
      </c>
      <c r="Z162" s="32">
        <f>IF(Z116*BObIC!Z$2&gt;0,Z116*BObIC!Z$2,0)</f>
        <v>330612883.44320238</v>
      </c>
      <c r="AA162" s="32">
        <f>IF(AA116*BObIC!AA$2&gt;0,AA116*BObIC!AA$2,0)</f>
        <v>0</v>
      </c>
      <c r="AB162" s="32">
        <f>IF(AB116*BObIC!AB$2&gt;0,AB116*BObIC!AB$2,0)</f>
        <v>333597820.47690773</v>
      </c>
      <c r="AC162">
        <f>IF(AC116*BObIC!AC$2&gt;0,AC116*BObIC!AC$2,0)</f>
        <v>4645393249.8624678</v>
      </c>
      <c r="AD162">
        <f>IF(AD116*BObIC!AD$2&gt;0,AD116*BObIC!AD$2,0)</f>
        <v>399161184.43667972</v>
      </c>
      <c r="AE162">
        <f>IF(AE116*BObIC!AE$2&gt;0,AE116*BObIC!AE$2,0)</f>
        <v>595507116.89893615</v>
      </c>
      <c r="AF162">
        <f>IF(AF116*BObIC!AF$2&gt;0,AF116*BObIC!AF$2,0)</f>
        <v>174350081.62874767</v>
      </c>
      <c r="AG162">
        <f>IF(AG116*BObIC!AG$2&gt;0,AG116*BObIC!AG$2,0)</f>
        <v>41613759.700732328</v>
      </c>
      <c r="AH162">
        <f>IF(AH116*BObIC!AH$2&gt;0,AH116*BObIC!AH$2,0)</f>
        <v>64386215.592143759</v>
      </c>
      <c r="AI162">
        <f>IF(AI116*BObIC!AI$2&gt;0,AI116*BObIC!AI$2,0)</f>
        <v>38006050.199688345</v>
      </c>
      <c r="AJ162">
        <f>IF(AJ116*BObIC!AJ$2&gt;0,AJ116*BObIC!AJ$2,0)</f>
        <v>110215287.83597569</v>
      </c>
      <c r="AK162">
        <f>IF(AK116*BObIC!AK$2&gt;0,AK116*BObIC!AK$2,0)</f>
        <v>116866804.91570607</v>
      </c>
      <c r="AL162">
        <f>IF(AL116*BObIC!AL$2&gt;0,AL116*BObIC!AL$2,0)</f>
        <v>585456873.3634969</v>
      </c>
      <c r="AM162">
        <f>IF(AM116*BObIC!AM$2&gt;0,AM116*BObIC!AM$2,0)</f>
        <v>202029902.63394645</v>
      </c>
      <c r="AN162">
        <f>IF(AN116*BObIC!AN$2&gt;0,AN116*BObIC!AN$2,0)</f>
        <v>266605738.54080352</v>
      </c>
      <c r="AO162">
        <f>IF(AO116*BObIC!AO$2&gt;0,AO116*BObIC!AO$2,0)</f>
        <v>286964747.04249978</v>
      </c>
      <c r="AP162">
        <f>IF(AP116*BObIC!AP$2&gt;0,AP116*BObIC!AP$2,0)</f>
        <v>306588430.32040775</v>
      </c>
      <c r="AQ162">
        <f>IF(AQ116*BObIC!AQ$2&gt;0,AQ116*BObIC!AQ$2,0)</f>
        <v>0</v>
      </c>
    </row>
    <row r="163" spans="1:43" x14ac:dyDescent="0.3">
      <c r="A163" t="s">
        <v>15</v>
      </c>
      <c r="B163">
        <f>IF(B117*BObIC!B$2&gt;0,B117*BObIC!B$2,0)</f>
        <v>117309331.81502265</v>
      </c>
      <c r="C163" s="32">
        <f>IF(C117*BObIC!C$2&gt;0,C117*BObIC!C$2,0)</f>
        <v>0</v>
      </c>
      <c r="D163" s="32">
        <f>IF(D117*BObIC!D$2&gt;0,D117*BObIC!D$2,0)</f>
        <v>0</v>
      </c>
      <c r="E163">
        <f>IF(E117*BObIC!E$2&gt;0,E117*BObIC!E$2,0)</f>
        <v>55921173.596545354</v>
      </c>
      <c r="F163">
        <f>IF(F117*BObIC!F$2&gt;0,F117*BObIC!F$2,0)</f>
        <v>134123.71827419547</v>
      </c>
      <c r="G163">
        <f>IF(G117*BObIC!G$2&gt;0,G117*BObIC!G$2,0)</f>
        <v>406129920.89437765</v>
      </c>
      <c r="H163">
        <f>IF(H117*BObIC!H$2&gt;0,H117*BObIC!H$2,0)</f>
        <v>714603635.83261204</v>
      </c>
      <c r="I163">
        <f>IF(I117*BObIC!I$2&gt;0,I117*BObIC!I$2,0)</f>
        <v>51320342.912839465</v>
      </c>
      <c r="J163">
        <f>IF(J117*BObIC!J$2&gt;0,J117*BObIC!J$2,0)</f>
        <v>166242379.10482365</v>
      </c>
      <c r="K163">
        <f>IF(K117*BObIC!K$2&gt;0,K117*BObIC!K$2,0)</f>
        <v>372793621.51791871</v>
      </c>
      <c r="L163" s="32">
        <f>IF(L117*BObIC!L$2&gt;0,L117*BObIC!L$2,0)</f>
        <v>636774453.97663164</v>
      </c>
      <c r="M163" s="32">
        <f>IF(M117*BObIC!M$2&gt;0,M117*BObIC!M$2,0)</f>
        <v>113366283.59206228</v>
      </c>
      <c r="N163">
        <f>IF(N117*BObIC!N$2&gt;0,N117*BObIC!N$2,0)</f>
        <v>334809054.14932734</v>
      </c>
      <c r="O163" s="32">
        <f>IF(O117*BObIC!O$2&gt;0,O117*BObIC!O$2,0)</f>
        <v>32711520.761351686</v>
      </c>
      <c r="P163" s="32">
        <f>IF(P117*BObIC!P$2&gt;0,P117*BObIC!P$2,0)</f>
        <v>301277707.00469917</v>
      </c>
      <c r="Q163" s="32">
        <f>IF(Q117*BObIC!Q$2&gt;0,Q117*BObIC!Q$2,0)</f>
        <v>84836583.726738319</v>
      </c>
      <c r="R163" s="32">
        <f>IF(R117*BObIC!R$2&gt;0,R117*BObIC!R$2,0)</f>
        <v>71253026.072326273</v>
      </c>
      <c r="S163">
        <f>IF(S117*BObIC!S$2&gt;0,S117*BObIC!S$2,0)</f>
        <v>732447196.25870848</v>
      </c>
      <c r="T163">
        <f>IF(T117*BObIC!T$2&gt;0,T117*BObIC!T$2,0)</f>
        <v>1525345623.6006827</v>
      </c>
      <c r="U163">
        <f>IF(U117*BObIC!U$2&gt;0,U117*BObIC!U$2,0)</f>
        <v>1908058527.7130945</v>
      </c>
      <c r="V163">
        <f>IF(V117*BObIC!V$2&gt;0,V117*BObIC!V$2,0)</f>
        <v>2117545838.3211076</v>
      </c>
      <c r="W163">
        <f>IF(W117*BObIC!W$2&gt;0,W117*BObIC!W$2,0)</f>
        <v>47045363600.726646</v>
      </c>
      <c r="X163">
        <f>IF(X117*BObIC!X$2&gt;0,X117*BObIC!X$2,0)</f>
        <v>513464391.37435317</v>
      </c>
      <c r="Y163">
        <f>IF(Y117*BObIC!Y$2&gt;0,Y117*BObIC!Y$2,0)</f>
        <v>236065450.87628224</v>
      </c>
      <c r="Z163" s="32">
        <f>IF(Z117*BObIC!Z$2&gt;0,Z117*BObIC!Z$2,0)</f>
        <v>12169870.453509176</v>
      </c>
      <c r="AA163" s="32">
        <f>IF(AA117*BObIC!AA$2&gt;0,AA117*BObIC!AA$2,0)</f>
        <v>1843639.8861475121</v>
      </c>
      <c r="AB163" s="32">
        <f>IF(AB117*BObIC!AB$2&gt;0,AB117*BObIC!AB$2,0)</f>
        <v>223056061.80837107</v>
      </c>
      <c r="AC163">
        <f>IF(AC117*BObIC!AC$2&gt;0,AC117*BObIC!AC$2,0)</f>
        <v>1581668148.2582633</v>
      </c>
      <c r="AD163">
        <f>IF(AD117*BObIC!AD$2&gt;0,AD117*BObIC!AD$2,0)</f>
        <v>985434207.72390676</v>
      </c>
      <c r="AE163">
        <f>IF(AE117*BObIC!AE$2&gt;0,AE117*BObIC!AE$2,0)</f>
        <v>1923450771.9210832</v>
      </c>
      <c r="AF163">
        <f>IF(AF117*BObIC!AF$2&gt;0,AF117*BObIC!AF$2,0)</f>
        <v>237810772.37105393</v>
      </c>
      <c r="AG163">
        <f>IF(AG117*BObIC!AG$2&gt;0,AG117*BObIC!AG$2,0)</f>
        <v>136961113.36920762</v>
      </c>
      <c r="AH163">
        <f>IF(AH117*BObIC!AH$2&gt;0,AH117*BObIC!AH$2,0)</f>
        <v>162037105.03194106</v>
      </c>
      <c r="AI163">
        <f>IF(AI117*BObIC!AI$2&gt;0,AI117*BObIC!AI$2,0)</f>
        <v>69100144.870986968</v>
      </c>
      <c r="AJ163">
        <f>IF(AJ117*BObIC!AJ$2&gt;0,AJ117*BObIC!AJ$2,0)</f>
        <v>196881236.81537387</v>
      </c>
      <c r="AK163">
        <f>IF(AK117*BObIC!AK$2&gt;0,AK117*BObIC!AK$2,0)</f>
        <v>122687142.31798282</v>
      </c>
      <c r="AL163">
        <f>IF(AL117*BObIC!AL$2&gt;0,AL117*BObIC!AL$2,0)</f>
        <v>532652424.06838894</v>
      </c>
      <c r="AM163">
        <f>IF(AM117*BObIC!AM$2&gt;0,AM117*BObIC!AM$2,0)</f>
        <v>516013405.3335256</v>
      </c>
      <c r="AN163">
        <f>IF(AN117*BObIC!AN$2&gt;0,AN117*BObIC!AN$2,0)</f>
        <v>218448361.61310747</v>
      </c>
      <c r="AO163">
        <f>IF(AO117*BObIC!AO$2&gt;0,AO117*BObIC!AO$2,0)</f>
        <v>346243340.20134097</v>
      </c>
      <c r="AP163">
        <f>IF(AP117*BObIC!AP$2&gt;0,AP117*BObIC!AP$2,0)</f>
        <v>192310636.08519772</v>
      </c>
      <c r="AQ163">
        <f>IF(AQ117*BObIC!AQ$2&gt;0,AQ117*BObIC!AQ$2,0)</f>
        <v>0</v>
      </c>
    </row>
    <row r="164" spans="1:43" x14ac:dyDescent="0.3">
      <c r="A164" t="s">
        <v>16</v>
      </c>
      <c r="B164">
        <f>IF(B118*BObIC!B$2&gt;0,B118*BObIC!B$2,0)</f>
        <v>37198437.92371133</v>
      </c>
      <c r="C164" s="32">
        <f>IF(C118*BObIC!C$2&gt;0,C118*BObIC!C$2,0)</f>
        <v>12996386.847336307</v>
      </c>
      <c r="D164" s="32">
        <f>IF(D118*BObIC!D$2&gt;0,D118*BObIC!D$2,0)</f>
        <v>21857.069572839275</v>
      </c>
      <c r="E164">
        <f>IF(E118*BObIC!E$2&gt;0,E118*BObIC!E$2,0)</f>
        <v>43893814.049874961</v>
      </c>
      <c r="F164">
        <f>IF(F118*BObIC!F$2&gt;0,F118*BObIC!F$2,0)</f>
        <v>48163.409708112864</v>
      </c>
      <c r="G164">
        <f>IF(G118*BObIC!G$2&gt;0,G118*BObIC!G$2,0)</f>
        <v>286698273.88303268</v>
      </c>
      <c r="H164">
        <f>IF(H118*BObIC!H$2&gt;0,H118*BObIC!H$2,0)</f>
        <v>687586168.49359989</v>
      </c>
      <c r="I164">
        <f>IF(I118*BObIC!I$2&gt;0,I118*BObIC!I$2,0)</f>
        <v>34149105.190513134</v>
      </c>
      <c r="J164">
        <f>IF(J118*BObIC!J$2&gt;0,J118*BObIC!J$2,0)</f>
        <v>80795331.575382292</v>
      </c>
      <c r="K164">
        <f>IF(K118*BObIC!K$2&gt;0,K118*BObIC!K$2,0)</f>
        <v>134556353.80399433</v>
      </c>
      <c r="L164" s="32">
        <f>IF(L118*BObIC!L$2&gt;0,L118*BObIC!L$2,0)</f>
        <v>0</v>
      </c>
      <c r="M164" s="32">
        <f>IF(M118*BObIC!M$2&gt;0,M118*BObIC!M$2,0)</f>
        <v>49074996.433737837</v>
      </c>
      <c r="N164">
        <f>IF(N118*BObIC!N$2&gt;0,N118*BObIC!N$2,0)</f>
        <v>168567819.1730988</v>
      </c>
      <c r="O164" s="32">
        <f>IF(O118*BObIC!O$2&gt;0,O118*BObIC!O$2,0)</f>
        <v>1152832.6625810103</v>
      </c>
      <c r="P164" s="32">
        <f>IF(P118*BObIC!P$2&gt;0,P118*BObIC!P$2,0)</f>
        <v>0</v>
      </c>
      <c r="Q164" s="32">
        <f>IF(Q118*BObIC!Q$2&gt;0,Q118*BObIC!Q$2,0)</f>
        <v>48013205.051230833</v>
      </c>
      <c r="R164" s="32">
        <f>IF(R118*BObIC!R$2&gt;0,R118*BObIC!R$2,0)</f>
        <v>0</v>
      </c>
      <c r="S164">
        <f>IF(S118*BObIC!S$2&gt;0,S118*BObIC!S$2,0)</f>
        <v>515197908.99394113</v>
      </c>
      <c r="T164">
        <f>IF(T118*BObIC!T$2&gt;0,T118*BObIC!T$2,0)</f>
        <v>604413933.13380885</v>
      </c>
      <c r="U164">
        <f>IF(U118*BObIC!U$2&gt;0,U118*BObIC!U$2,0)</f>
        <v>288719867.96930879</v>
      </c>
      <c r="V164">
        <f>IF(V118*BObIC!V$2&gt;0,V118*BObIC!V$2,0)</f>
        <v>669490359.53988016</v>
      </c>
      <c r="W164">
        <f>IF(W118*BObIC!W$2&gt;0,W118*BObIC!W$2,0)</f>
        <v>421382053.01551557</v>
      </c>
      <c r="X164">
        <f>IF(X118*BObIC!X$2&gt;0,X118*BObIC!X$2,0)</f>
        <v>2637885873.6372385</v>
      </c>
      <c r="Y164">
        <f>IF(Y118*BObIC!Y$2&gt;0,Y118*BObIC!Y$2,0)</f>
        <v>123269915.78398353</v>
      </c>
      <c r="Z164" s="32">
        <f>IF(Z118*BObIC!Z$2&gt;0,Z118*BObIC!Z$2,0)</f>
        <v>17302186.018077493</v>
      </c>
      <c r="AA164" s="32">
        <f>IF(AA118*BObIC!AA$2&gt;0,AA118*BObIC!AA$2,0)</f>
        <v>4098646.0513817463</v>
      </c>
      <c r="AB164" s="32">
        <f>IF(AB118*BObIC!AB$2&gt;0,AB118*BObIC!AB$2,0)</f>
        <v>21709890.499320026</v>
      </c>
      <c r="AC164">
        <f>IF(AC118*BObIC!AC$2&gt;0,AC118*BObIC!AC$2,0)</f>
        <v>562754433.10875368</v>
      </c>
      <c r="AD164">
        <f>IF(AD118*BObIC!AD$2&gt;0,AD118*BObIC!AD$2,0)</f>
        <v>120282829.77696985</v>
      </c>
      <c r="AE164">
        <f>IF(AE118*BObIC!AE$2&gt;0,AE118*BObIC!AE$2,0)</f>
        <v>619743968.38414705</v>
      </c>
      <c r="AF164">
        <f>IF(AF118*BObIC!AF$2&gt;0,AF118*BObIC!AF$2,0)</f>
        <v>114521044.13341291</v>
      </c>
      <c r="AG164">
        <f>IF(AG118*BObIC!AG$2&gt;0,AG118*BObIC!AG$2,0)</f>
        <v>27223385.665080044</v>
      </c>
      <c r="AH164">
        <f>IF(AH118*BObIC!AH$2&gt;0,AH118*BObIC!AH$2,0)</f>
        <v>15214958.741662124</v>
      </c>
      <c r="AI164">
        <f>IF(AI118*BObIC!AI$2&gt;0,AI118*BObIC!AI$2,0)</f>
        <v>15471908.13612091</v>
      </c>
      <c r="AJ164">
        <f>IF(AJ118*BObIC!AJ$2&gt;0,AJ118*BObIC!AJ$2,0)</f>
        <v>18458173.264770176</v>
      </c>
      <c r="AK164">
        <f>IF(AK118*BObIC!AK$2&gt;0,AK118*BObIC!AK$2,0)</f>
        <v>15285337.216447419</v>
      </c>
      <c r="AL164">
        <f>IF(AL118*BObIC!AL$2&gt;0,AL118*BObIC!AL$2,0)</f>
        <v>121915487.90007405</v>
      </c>
      <c r="AM164">
        <f>IF(AM118*BObIC!AM$2&gt;0,AM118*BObIC!AM$2,0)</f>
        <v>1922282982.565928</v>
      </c>
      <c r="AN164">
        <f>IF(AN118*BObIC!AN$2&gt;0,AN118*BObIC!AN$2,0)</f>
        <v>42056683.952650562</v>
      </c>
      <c r="AO164">
        <f>IF(AO118*BObIC!AO$2&gt;0,AO118*BObIC!AO$2,0)</f>
        <v>162338362.13716555</v>
      </c>
      <c r="AP164">
        <f>IF(AP118*BObIC!AP$2&gt;0,AP118*BObIC!AP$2,0)</f>
        <v>15984566.409473702</v>
      </c>
      <c r="AQ164">
        <f>IF(AQ118*BObIC!AQ$2&gt;0,AQ118*BObIC!AQ$2,0)</f>
        <v>0</v>
      </c>
    </row>
    <row r="165" spans="1:43" x14ac:dyDescent="0.3">
      <c r="A165" t="s">
        <v>17</v>
      </c>
      <c r="B165">
        <f>IF(B119*BObIC!B$2&gt;0,B119*BObIC!B$2,0)</f>
        <v>0</v>
      </c>
      <c r="C165" s="32">
        <f>IF(C119*BObIC!C$2&gt;0,C119*BObIC!C$2,0)</f>
        <v>0</v>
      </c>
      <c r="D165" s="32">
        <f>IF(D119*BObIC!D$2&gt;0,D119*BObIC!D$2,0)</f>
        <v>0</v>
      </c>
      <c r="E165">
        <f>IF(E119*BObIC!E$2&gt;0,E119*BObIC!E$2,0)</f>
        <v>19275616.608541276</v>
      </c>
      <c r="F165">
        <f>IF(F119*BObIC!F$2&gt;0,F119*BObIC!F$2,0)</f>
        <v>100035.63929665061</v>
      </c>
      <c r="G165">
        <f>IF(G119*BObIC!G$2&gt;0,G119*BObIC!G$2,0)</f>
        <v>753877384.14135337</v>
      </c>
      <c r="H165">
        <f>IF(H119*BObIC!H$2&gt;0,H119*BObIC!H$2,0)</f>
        <v>2083057720.8493938</v>
      </c>
      <c r="I165">
        <f>IF(I119*BObIC!I$2&gt;0,I119*BObIC!I$2,0)</f>
        <v>85721053.333613172</v>
      </c>
      <c r="J165">
        <f>IF(J119*BObIC!J$2&gt;0,J119*BObIC!J$2,0)</f>
        <v>212502029.24888879</v>
      </c>
      <c r="K165">
        <f>IF(K119*BObIC!K$2&gt;0,K119*BObIC!K$2,0)</f>
        <v>162533914.20127988</v>
      </c>
      <c r="L165" s="32">
        <f>IF(L119*BObIC!L$2&gt;0,L119*BObIC!L$2,0)</f>
        <v>532106168.03508478</v>
      </c>
      <c r="M165" s="32">
        <f>IF(M119*BObIC!M$2&gt;0,M119*BObIC!M$2,0)</f>
        <v>120438194.82841761</v>
      </c>
      <c r="N165">
        <f>IF(N119*BObIC!N$2&gt;0,N119*BObIC!N$2,0)</f>
        <v>0</v>
      </c>
      <c r="O165" s="32">
        <f>IF(O119*BObIC!O$2&gt;0,O119*BObIC!O$2,0)</f>
        <v>1228738.982795055</v>
      </c>
      <c r="P165" s="32">
        <f>IF(P119*BObIC!P$2&gt;0,P119*BObIC!P$2,0)</f>
        <v>0</v>
      </c>
      <c r="Q165" s="32">
        <f>IF(Q119*BObIC!Q$2&gt;0,Q119*BObIC!Q$2,0)</f>
        <v>6868671.6581522161</v>
      </c>
      <c r="R165" s="32">
        <f>IF(R119*BObIC!R$2&gt;0,R119*BObIC!R$2,0)</f>
        <v>8709121.0538634602</v>
      </c>
      <c r="S165">
        <f>IF(S119*BObIC!S$2&gt;0,S119*BObIC!S$2,0)</f>
        <v>737608010.33182168</v>
      </c>
      <c r="T165">
        <f>IF(T119*BObIC!T$2&gt;0,T119*BObIC!T$2,0)</f>
        <v>1328726590.3497407</v>
      </c>
      <c r="U165">
        <f>IF(U119*BObIC!U$2&gt;0,U119*BObIC!U$2,0)</f>
        <v>555154160.79276824</v>
      </c>
      <c r="V165">
        <f>IF(V119*BObIC!V$2&gt;0,V119*BObIC!V$2,0)</f>
        <v>991785522.56459689</v>
      </c>
      <c r="W165">
        <f>IF(W119*BObIC!W$2&gt;0,W119*BObIC!W$2,0)</f>
        <v>669398005.12306452</v>
      </c>
      <c r="X165">
        <f>IF(X119*BObIC!X$2&gt;0,X119*BObIC!X$2,0)</f>
        <v>599624273.97526991</v>
      </c>
      <c r="Y165">
        <f>IF(Y119*BObIC!Y$2&gt;0,Y119*BObIC!Y$2,0)</f>
        <v>846126793.38198853</v>
      </c>
      <c r="Z165" s="32">
        <f>IF(Z119*BObIC!Z$2&gt;0,Z119*BObIC!Z$2,0)</f>
        <v>0</v>
      </c>
      <c r="AA165" s="32">
        <f>IF(AA119*BObIC!AA$2&gt;0,AA119*BObIC!AA$2,0)</f>
        <v>0</v>
      </c>
      <c r="AB165" s="32">
        <f>IF(AB119*BObIC!AB$2&gt;0,AB119*BObIC!AB$2,0)</f>
        <v>57288158.398145311</v>
      </c>
      <c r="AC165">
        <f>IF(AC119*BObIC!AC$2&gt;0,AC119*BObIC!AC$2,0)</f>
        <v>1720932537.255193</v>
      </c>
      <c r="AD165">
        <f>IF(AD119*BObIC!AD$2&gt;0,AD119*BObIC!AD$2,0)</f>
        <v>483758538.11308539</v>
      </c>
      <c r="AE165">
        <f>IF(AE119*BObIC!AE$2&gt;0,AE119*BObIC!AE$2,0)</f>
        <v>180083453.98828456</v>
      </c>
      <c r="AF165">
        <f>IF(AF119*BObIC!AF$2&gt;0,AF119*BObIC!AF$2,0)</f>
        <v>814788677.09130263</v>
      </c>
      <c r="AG165">
        <f>IF(AG119*BObIC!AG$2&gt;0,AG119*BObIC!AG$2,0)</f>
        <v>185928689.06052357</v>
      </c>
      <c r="AH165">
        <f>IF(AH119*BObIC!AH$2&gt;0,AH119*BObIC!AH$2,0)</f>
        <v>75981743.838085547</v>
      </c>
      <c r="AI165">
        <f>IF(AI119*BObIC!AI$2&gt;0,AI119*BObIC!AI$2,0)</f>
        <v>85568029.031406194</v>
      </c>
      <c r="AJ165">
        <f>IF(AJ119*BObIC!AJ$2&gt;0,AJ119*BObIC!AJ$2,0)</f>
        <v>338581749.57108086</v>
      </c>
      <c r="AK165">
        <f>IF(AK119*BObIC!AK$2&gt;0,AK119*BObIC!AK$2,0)</f>
        <v>413821817.94403577</v>
      </c>
      <c r="AL165">
        <f>IF(AL119*BObIC!AL$2&gt;0,AL119*BObIC!AL$2,0)</f>
        <v>0</v>
      </c>
      <c r="AM165">
        <f>IF(AM119*BObIC!AM$2&gt;0,AM119*BObIC!AM$2,0)</f>
        <v>481097887.29700565</v>
      </c>
      <c r="AN165">
        <f>IF(AN119*BObIC!AN$2&gt;0,AN119*BObIC!AN$2,0)</f>
        <v>1397324352.02211</v>
      </c>
      <c r="AO165">
        <f>IF(AO119*BObIC!AO$2&gt;0,AO119*BObIC!AO$2,0)</f>
        <v>690336186.99426413</v>
      </c>
      <c r="AP165">
        <f>IF(AP119*BObIC!AP$2&gt;0,AP119*BObIC!AP$2,0)</f>
        <v>0</v>
      </c>
      <c r="AQ165">
        <f>IF(AQ119*BObIC!AQ$2&gt;0,AQ119*BObIC!AQ$2,0)</f>
        <v>0</v>
      </c>
    </row>
    <row r="166" spans="1:43" s="32" customFormat="1" x14ac:dyDescent="0.3">
      <c r="A166" s="32" t="s">
        <v>83</v>
      </c>
      <c r="B166" s="32">
        <f>IF(B120*BObIC!B$2&gt;0,B120*BObIC!B$2,0)</f>
        <v>28944578.072813895</v>
      </c>
      <c r="C166" s="32">
        <f>IF(C120*BObIC!C$2&gt;0,C120*BObIC!C$2,0)</f>
        <v>0</v>
      </c>
      <c r="D166" s="32">
        <f>IF(D120*BObIC!D$2&gt;0,D120*BObIC!D$2,0)</f>
        <v>0</v>
      </c>
      <c r="E166" s="32">
        <f>IF(E120*BObIC!E$2&gt;0,E120*BObIC!E$2,0)</f>
        <v>0</v>
      </c>
      <c r="F166" s="32">
        <f>IF(F120*BObIC!F$2&gt;0,F120*BObIC!F$2,0)</f>
        <v>0</v>
      </c>
      <c r="G166" s="32">
        <f>IF(G120*BObIC!G$2&gt;0,G120*BObIC!G$2,0)</f>
        <v>59728139.751621179</v>
      </c>
      <c r="H166" s="32">
        <f>IF(H120*BObIC!H$2&gt;0,H120*BObIC!H$2,0)</f>
        <v>172707924.49685982</v>
      </c>
      <c r="I166" s="32">
        <f>IF(I120*BObIC!I$2&gt;0,I120*BObIC!I$2,0)</f>
        <v>27295896.491730206</v>
      </c>
      <c r="J166" s="32">
        <f>IF(J120*BObIC!J$2&gt;0,J120*BObIC!J$2,0)</f>
        <v>105603062.40150204</v>
      </c>
      <c r="K166" s="32">
        <f>IF(K120*BObIC!K$2&gt;0,K120*BObIC!K$2,0)</f>
        <v>283138762.2745738</v>
      </c>
      <c r="L166" s="32">
        <f>IF(L120*BObIC!L$2&gt;0,L120*BObIC!L$2,0)</f>
        <v>1831160174.1763818</v>
      </c>
      <c r="M166" s="32">
        <f>IF(M120*BObIC!M$2&gt;0,M120*BObIC!M$2,0)</f>
        <v>109030872.46422093</v>
      </c>
      <c r="N166" s="32">
        <f>IF(N120*BObIC!N$2&gt;0,N120*BObIC!N$2,0)</f>
        <v>0</v>
      </c>
      <c r="O166" s="32">
        <f>IF(O120*BObIC!O$2&gt;0,O120*BObIC!O$2,0)</f>
        <v>9795132.7106578778</v>
      </c>
      <c r="P166" s="32">
        <f>IF(P120*BObIC!P$2&gt;0,P120*BObIC!P$2,0)</f>
        <v>30040748.903345175</v>
      </c>
      <c r="Q166" s="32">
        <f>IF(Q120*BObIC!Q$2&gt;0,Q120*BObIC!Q$2,0)</f>
        <v>245283572.62348518</v>
      </c>
      <c r="R166" s="32">
        <f>IF(R120*BObIC!R$2&gt;0,R120*BObIC!R$2,0)</f>
        <v>124326352.43457417</v>
      </c>
      <c r="S166" s="32">
        <f>IF(S120*BObIC!S$2&gt;0,S120*BObIC!S$2,0)</f>
        <v>131912325.83895303</v>
      </c>
      <c r="T166" s="32">
        <f>IF(T120*BObIC!T$2&gt;0,T120*BObIC!T$2,0)</f>
        <v>443021842.24277955</v>
      </c>
      <c r="U166" s="32">
        <f>IF(U120*BObIC!U$2&gt;0,U120*BObIC!U$2,0)</f>
        <v>27143788.49825703</v>
      </c>
      <c r="V166" s="32">
        <f>IF(V120*BObIC!V$2&gt;0,V120*BObIC!V$2,0)</f>
        <v>91480658.784120128</v>
      </c>
      <c r="W166" s="32">
        <f>IF(W120*BObIC!W$2&gt;0,W120*BObIC!W$2,0)</f>
        <v>60890383.806703329</v>
      </c>
      <c r="X166" s="32">
        <f>IF(X120*BObIC!X$2&gt;0,X120*BObIC!X$2,0)</f>
        <v>0</v>
      </c>
      <c r="Y166" s="32">
        <f>IF(Y120*BObIC!Y$2&gt;0,Y120*BObIC!Y$2,0)</f>
        <v>29935423.142970778</v>
      </c>
      <c r="Z166" s="32">
        <f>IF(Z120*BObIC!Z$2&gt;0,Z120*BObIC!Z$2,0)</f>
        <v>13986119.702372367</v>
      </c>
      <c r="AA166" s="32">
        <f>IF(AA120*BObIC!AA$2&gt;0,AA120*BObIC!AA$2,0)</f>
        <v>0</v>
      </c>
      <c r="AB166" s="32">
        <f>IF(AB120*BObIC!AB$2&gt;0,AB120*BObIC!AB$2,0)</f>
        <v>83633173.151413634</v>
      </c>
      <c r="AC166" s="32">
        <f>IF(AC120*BObIC!AC$2&gt;0,AC120*BObIC!AC$2,0)</f>
        <v>74417997.722651049</v>
      </c>
      <c r="AD166" s="32">
        <f>IF(AD120*BObIC!AD$2&gt;0,AD120*BObIC!AD$2,0)</f>
        <v>0</v>
      </c>
      <c r="AE166" s="32">
        <f>IF(AE120*BObIC!AE$2&gt;0,AE120*BObIC!AE$2,0)</f>
        <v>0</v>
      </c>
      <c r="AF166" s="32">
        <f>IF(AF120*BObIC!AF$2&gt;0,AF120*BObIC!AF$2,0)</f>
        <v>54515265.317887105</v>
      </c>
      <c r="AG166" s="32">
        <f>IF(AG120*BObIC!AG$2&gt;0,AG120*BObIC!AG$2,0)</f>
        <v>0</v>
      </c>
      <c r="AH166" s="32">
        <f>IF(AH120*BObIC!AH$2&gt;0,AH120*BObIC!AH$2,0)</f>
        <v>0</v>
      </c>
      <c r="AI166" s="32">
        <f>IF(AI120*BObIC!AI$2&gt;0,AI120*BObIC!AI$2,0)</f>
        <v>0</v>
      </c>
      <c r="AJ166" s="32">
        <f>IF(AJ120*BObIC!AJ$2&gt;0,AJ120*BObIC!AJ$2,0)</f>
        <v>60639062.42929551</v>
      </c>
      <c r="AK166" s="32">
        <f>IF(AK120*BObIC!AK$2&gt;0,AK120*BObIC!AK$2,0)</f>
        <v>342135605.71173245</v>
      </c>
      <c r="AL166" s="32">
        <f>IF(AL120*BObIC!AL$2&gt;0,AL120*BObIC!AL$2,0)</f>
        <v>168116325.6898981</v>
      </c>
      <c r="AM166" s="32">
        <f>IF(AM120*BObIC!AM$2&gt;0,AM120*BObIC!AM$2,0)</f>
        <v>248387586.68310869</v>
      </c>
      <c r="AN166" s="32">
        <f>IF(AN120*BObIC!AN$2&gt;0,AN120*BObIC!AN$2,0)</f>
        <v>533760618.58831078</v>
      </c>
      <c r="AO166" s="32">
        <f>IF(AO120*BObIC!AO$2&gt;0,AO120*BObIC!AO$2,0)</f>
        <v>338909015.0477562</v>
      </c>
      <c r="AP166" s="32">
        <f>IF(AP120*BObIC!AP$2&gt;0,AP120*BObIC!AP$2,0)</f>
        <v>106251501.60845992</v>
      </c>
      <c r="AQ166" s="32">
        <f>IF(AQ120*BObIC!AQ$2&gt;0,AQ120*BObIC!AQ$2,0)</f>
        <v>22532706.294382766</v>
      </c>
    </row>
    <row r="167" spans="1:43" s="32" customFormat="1" x14ac:dyDescent="0.3">
      <c r="A167" s="32" t="s">
        <v>84</v>
      </c>
      <c r="B167" s="32">
        <f>IF(B121*BObIC!B$2&gt;0,B121*BObIC!B$2,0)</f>
        <v>4371990.6507974649</v>
      </c>
      <c r="C167" s="32">
        <f>IF(C121*BObIC!C$2&gt;0,C121*BObIC!C$2,0)</f>
        <v>69050.186290467493</v>
      </c>
      <c r="D167" s="32">
        <f>IF(D121*BObIC!D$2&gt;0,D121*BObIC!D$2,0)</f>
        <v>4536.5461885434188</v>
      </c>
      <c r="E167" s="32">
        <f>IF(E121*BObIC!E$2&gt;0,E121*BObIC!E$2,0)</f>
        <v>0</v>
      </c>
      <c r="F167" s="32">
        <f>IF(F121*BObIC!F$2&gt;0,F121*BObIC!F$2,0)</f>
        <v>0</v>
      </c>
      <c r="G167" s="32">
        <f>IF(G121*BObIC!G$2&gt;0,G121*BObIC!G$2,0)</f>
        <v>17932500.724617522</v>
      </c>
      <c r="H167" s="32">
        <f>IF(H121*BObIC!H$2&gt;0,H121*BObIC!H$2,0)</f>
        <v>84602379.333280444</v>
      </c>
      <c r="I167" s="32">
        <f>IF(I121*BObIC!I$2&gt;0,I121*BObIC!I$2,0)</f>
        <v>8888237.7503488827</v>
      </c>
      <c r="J167" s="32">
        <f>IF(J121*BObIC!J$2&gt;0,J121*BObIC!J$2,0)</f>
        <v>27192261.208751924</v>
      </c>
      <c r="K167" s="32">
        <f>IF(K121*BObIC!K$2&gt;0,K121*BObIC!K$2,0)</f>
        <v>562155858.88418913</v>
      </c>
      <c r="L167" s="32">
        <f>IF(L121*BObIC!L$2&gt;0,L121*BObIC!L$2,0)</f>
        <v>30099085.258680385</v>
      </c>
      <c r="M167" s="32">
        <f>IF(M121*BObIC!M$2&gt;0,M121*BObIC!M$2,0)</f>
        <v>1261041.5613581238</v>
      </c>
      <c r="N167" s="32">
        <f>IF(N121*BObIC!N$2&gt;0,N121*BObIC!N$2,0)</f>
        <v>74563071.30153653</v>
      </c>
      <c r="O167" s="32">
        <f>IF(O121*BObIC!O$2&gt;0,O121*BObIC!O$2,0)</f>
        <v>43915316.225013271</v>
      </c>
      <c r="P167" s="32">
        <f>IF(P121*BObIC!P$2&gt;0,P121*BObIC!P$2,0)</f>
        <v>12672765.971139323</v>
      </c>
      <c r="Q167" s="32">
        <f>IF(Q121*BObIC!Q$2&gt;0,Q121*BObIC!Q$2,0)</f>
        <v>376323111.97575706</v>
      </c>
      <c r="R167" s="32">
        <f>IF(R121*BObIC!R$2&gt;0,R121*BObIC!R$2,0)</f>
        <v>101565046.95726371</v>
      </c>
      <c r="S167" s="32">
        <f>IF(S121*BObIC!S$2&gt;0,S121*BObIC!S$2,0)</f>
        <v>168972965.27011311</v>
      </c>
      <c r="T167" s="32">
        <f>IF(T121*BObIC!T$2&gt;0,T121*BObIC!T$2,0)</f>
        <v>390806673.70427352</v>
      </c>
      <c r="U167" s="32">
        <f>IF(U121*BObIC!U$2&gt;0,U121*BObIC!U$2,0)</f>
        <v>147088510.85767749</v>
      </c>
      <c r="V167" s="32">
        <f>IF(V121*BObIC!V$2&gt;0,V121*BObIC!V$2,0)</f>
        <v>94456414.072159499</v>
      </c>
      <c r="W167" s="32">
        <f>IF(W121*BObIC!W$2&gt;0,W121*BObIC!W$2,0)</f>
        <v>13691619.270809449</v>
      </c>
      <c r="X167" s="32">
        <f>IF(X121*BObIC!X$2&gt;0,X121*BObIC!X$2,0)</f>
        <v>0</v>
      </c>
      <c r="Y167" s="32">
        <f>IF(Y121*BObIC!Y$2&gt;0,Y121*BObIC!Y$2,0)</f>
        <v>14007391.185272288</v>
      </c>
      <c r="Z167" s="32">
        <f>IF(Z121*BObIC!Z$2&gt;0,Z121*BObIC!Z$2,0)</f>
        <v>3344241314.8987598</v>
      </c>
      <c r="AA167" s="32">
        <f>IF(AA121*BObIC!AA$2&gt;0,AA121*BObIC!AA$2,0)</f>
        <v>26107205.585319564</v>
      </c>
      <c r="AB167" s="32">
        <f>IF(AB121*BObIC!AB$2&gt;0,AB121*BObIC!AB$2,0)</f>
        <v>55360222.241654091</v>
      </c>
      <c r="AC167" s="32">
        <f>IF(AC121*BObIC!AC$2&gt;0,AC121*BObIC!AC$2,0)</f>
        <v>69054151.495223165</v>
      </c>
      <c r="AD167" s="32">
        <f>IF(AD121*BObIC!AD$2&gt;0,AD121*BObIC!AD$2,0)</f>
        <v>0</v>
      </c>
      <c r="AE167" s="32">
        <f>IF(AE121*BObIC!AE$2&gt;0,AE121*BObIC!AE$2,0)</f>
        <v>0</v>
      </c>
      <c r="AF167" s="32">
        <f>IF(AF121*BObIC!AF$2&gt;0,AF121*BObIC!AF$2,0)</f>
        <v>15632737.03861641</v>
      </c>
      <c r="AG167" s="32">
        <f>IF(AG121*BObIC!AG$2&gt;0,AG121*BObIC!AG$2,0)</f>
        <v>0</v>
      </c>
      <c r="AH167" s="32">
        <f>IF(AH121*BObIC!AH$2&gt;0,AH121*BObIC!AH$2,0)</f>
        <v>0</v>
      </c>
      <c r="AI167" s="32">
        <f>IF(AI121*BObIC!AI$2&gt;0,AI121*BObIC!AI$2,0)</f>
        <v>0</v>
      </c>
      <c r="AJ167" s="32">
        <f>IF(AJ121*BObIC!AJ$2&gt;0,AJ121*BObIC!AJ$2,0)</f>
        <v>19631705.825387836</v>
      </c>
      <c r="AK167" s="32">
        <f>IF(AK121*BObIC!AK$2&gt;0,AK121*BObIC!AK$2,0)</f>
        <v>121183405.64849527</v>
      </c>
      <c r="AL167" s="32">
        <f>IF(AL121*BObIC!AL$2&gt;0,AL121*BObIC!AL$2,0)</f>
        <v>84772263.111621708</v>
      </c>
      <c r="AM167" s="32">
        <f>IF(AM121*BObIC!AM$2&gt;0,AM121*BObIC!AM$2,0)</f>
        <v>210490492.00399575</v>
      </c>
      <c r="AN167" s="32">
        <f>IF(AN121*BObIC!AN$2&gt;0,AN121*BObIC!AN$2,0)</f>
        <v>501621585.13972431</v>
      </c>
      <c r="AO167" s="32">
        <f>IF(AO121*BObIC!AO$2&gt;0,AO121*BObIC!AO$2,0)</f>
        <v>842207256.26753151</v>
      </c>
      <c r="AP167" s="32">
        <f>IF(AP121*BObIC!AP$2&gt;0,AP121*BObIC!AP$2,0)</f>
        <v>59524187.804293558</v>
      </c>
      <c r="AQ167" s="32">
        <f>IF(AQ121*BObIC!AQ$2&gt;0,AQ121*BObIC!AQ$2,0)</f>
        <v>9419923.5963693187</v>
      </c>
    </row>
    <row r="168" spans="1:43" s="32" customFormat="1" x14ac:dyDescent="0.3">
      <c r="A168" s="32" t="s">
        <v>85</v>
      </c>
      <c r="B168" s="32">
        <f>IF(B122*BObIC!B$2&gt;0,B122*BObIC!B$2,0)</f>
        <v>0</v>
      </c>
      <c r="C168" s="32">
        <f>IF(C122*BObIC!C$2&gt;0,C122*BObIC!C$2,0)</f>
        <v>0</v>
      </c>
      <c r="D168" s="32">
        <f>IF(D122*BObIC!D$2&gt;0,D122*BObIC!D$2,0)</f>
        <v>0</v>
      </c>
      <c r="E168" s="32">
        <f>IF(E122*BObIC!E$2&gt;0,E122*BObIC!E$2,0)</f>
        <v>15139712.090638854</v>
      </c>
      <c r="F168" s="32">
        <f>IF(F122*BObIC!F$2&gt;0,F122*BObIC!F$2,0)</f>
        <v>123372.67060528955</v>
      </c>
      <c r="G168" s="32">
        <f>IF(G122*BObIC!G$2&gt;0,G122*BObIC!G$2,0)</f>
        <v>399296874.27640212</v>
      </c>
      <c r="H168" s="32">
        <f>IF(H122*BObIC!H$2&gt;0,H122*BObIC!H$2,0)</f>
        <v>183104398.73567086</v>
      </c>
      <c r="I168" s="32">
        <f>IF(I122*BObIC!I$2&gt;0,I122*BObIC!I$2,0)</f>
        <v>24266503.219326068</v>
      </c>
      <c r="J168" s="32">
        <f>IF(J122*BObIC!J$2&gt;0,J122*BObIC!J$2,0)</f>
        <v>322306998.95087576</v>
      </c>
      <c r="K168" s="32">
        <f>IF(K122*BObIC!K$2&gt;0,K122*BObIC!K$2,0)</f>
        <v>173314056.52623129</v>
      </c>
      <c r="L168" s="32">
        <f>IF(L122*BObIC!L$2&gt;0,L122*BObIC!L$2,0)</f>
        <v>761455500.39627922</v>
      </c>
      <c r="M168" s="32">
        <f>IF(M122*BObIC!M$2&gt;0,M122*BObIC!M$2,0)</f>
        <v>35025176.18555171</v>
      </c>
      <c r="N168" s="32">
        <f>IF(N122*BObIC!N$2&gt;0,N122*BObIC!N$2,0)</f>
        <v>167233249.23390341</v>
      </c>
      <c r="O168" s="32">
        <f>IF(O122*BObIC!O$2&gt;0,O122*BObIC!O$2,0)</f>
        <v>281157649.21213192</v>
      </c>
      <c r="P168" s="32">
        <f>IF(P122*BObIC!P$2&gt;0,P122*BObIC!P$2,0)</f>
        <v>0</v>
      </c>
      <c r="Q168" s="32">
        <f>IF(Q122*BObIC!Q$2&gt;0,Q122*BObIC!Q$2,0)</f>
        <v>131777497.66561259</v>
      </c>
      <c r="R168" s="32">
        <f>IF(R122*BObIC!R$2&gt;0,R122*BObIC!R$2,0)</f>
        <v>72275948.91256097</v>
      </c>
      <c r="S168" s="32">
        <f>IF(S122*BObIC!S$2&gt;0,S122*BObIC!S$2,0)</f>
        <v>598903597.50120544</v>
      </c>
      <c r="T168" s="32">
        <f>IF(T122*BObIC!T$2&gt;0,T122*BObIC!T$2,0)</f>
        <v>11272444.961704427</v>
      </c>
      <c r="U168" s="32">
        <f>IF(U122*BObIC!U$2&gt;0,U122*BObIC!U$2,0)</f>
        <v>248163452.28876096</v>
      </c>
      <c r="V168" s="32">
        <f>IF(V122*BObIC!V$2&gt;0,V122*BObIC!V$2,0)</f>
        <v>520104545.18931675</v>
      </c>
      <c r="W168" s="32">
        <f>IF(W122*BObIC!W$2&gt;0,W122*BObIC!W$2,0)</f>
        <v>353256535.81667644</v>
      </c>
      <c r="X168" s="32">
        <f>IF(X122*BObIC!X$2&gt;0,X122*BObIC!X$2,0)</f>
        <v>123374467.27403985</v>
      </c>
      <c r="Y168" s="32">
        <f>IF(Y122*BObIC!Y$2&gt;0,Y122*BObIC!Y$2,0)</f>
        <v>84519777.552148566</v>
      </c>
      <c r="Z168" s="32">
        <f>IF(Z122*BObIC!Z$2&gt;0,Z122*BObIC!Z$2,0)</f>
        <v>702332129.95705199</v>
      </c>
      <c r="AA168" s="32">
        <f>IF(AA122*BObIC!AA$2&gt;0,AA122*BObIC!AA$2,0)</f>
        <v>0</v>
      </c>
      <c r="AB168" s="32">
        <f>IF(AB122*BObIC!AB$2&gt;0,AB122*BObIC!AB$2,0)</f>
        <v>548216887.14159262</v>
      </c>
      <c r="AC168" s="32">
        <f>IF(AC122*BObIC!AC$2&gt;0,AC122*BObIC!AC$2,0)</f>
        <v>620725791.64909577</v>
      </c>
      <c r="AD168" s="32">
        <f>IF(AD122*BObIC!AD$2&gt;0,AD122*BObIC!AD$2,0)</f>
        <v>279668125.73390418</v>
      </c>
      <c r="AE168" s="32">
        <f>IF(AE122*BObIC!AE$2&gt;0,AE122*BObIC!AE$2,0)</f>
        <v>0</v>
      </c>
      <c r="AF168" s="32">
        <f>IF(AF122*BObIC!AF$2&gt;0,AF122*BObIC!AF$2,0)</f>
        <v>1490603789.1992607</v>
      </c>
      <c r="AG168" s="32">
        <f>IF(AG122*BObIC!AG$2&gt;0,AG122*BObIC!AG$2,0)</f>
        <v>104390191.17027174</v>
      </c>
      <c r="AH168" s="32">
        <f>IF(AH122*BObIC!AH$2&gt;0,AH122*BObIC!AH$2,0)</f>
        <v>97999041.898171723</v>
      </c>
      <c r="AI168" s="32">
        <f>IF(AI122*BObIC!AI$2&gt;0,AI122*BObIC!AI$2,0)</f>
        <v>40899480.463538364</v>
      </c>
      <c r="AJ168" s="32">
        <f>IF(AJ122*BObIC!AJ$2&gt;0,AJ122*BObIC!AJ$2,0)</f>
        <v>269895857.88769794</v>
      </c>
      <c r="AK168" s="32">
        <f>IF(AK122*BObIC!AK$2&gt;0,AK122*BObIC!AK$2,0)</f>
        <v>575917494.75432599</v>
      </c>
      <c r="AL168" s="32">
        <f>IF(AL122*BObIC!AL$2&gt;0,AL122*BObIC!AL$2,0)</f>
        <v>0</v>
      </c>
      <c r="AM168" s="32">
        <f>IF(AM122*BObIC!AM$2&gt;0,AM122*BObIC!AM$2,0)</f>
        <v>394698885.09566784</v>
      </c>
      <c r="AN168" s="32">
        <f>IF(AN122*BObIC!AN$2&gt;0,AN122*BObIC!AN$2,0)</f>
        <v>550847236.43104374</v>
      </c>
      <c r="AO168" s="32">
        <f>IF(AO122*BObIC!AO$2&gt;0,AO122*BObIC!AO$2,0)</f>
        <v>1238290896.6979249</v>
      </c>
      <c r="AP168" s="32">
        <f>IF(AP122*BObIC!AP$2&gt;0,AP122*BObIC!AP$2,0)</f>
        <v>2607537.950544131</v>
      </c>
      <c r="AQ168" s="32">
        <f>IF(AQ122*BObIC!AQ$2&gt;0,AQ122*BObIC!AQ$2,0)</f>
        <v>0</v>
      </c>
    </row>
    <row r="169" spans="1:43" x14ac:dyDescent="0.3">
      <c r="A169" t="s">
        <v>18</v>
      </c>
      <c r="B169">
        <f>IF(B123*BObIC!B$2&gt;0,B123*BObIC!B$2,0)</f>
        <v>0</v>
      </c>
      <c r="C169" s="32">
        <f>IF(C123*BObIC!C$2&gt;0,C123*BObIC!C$2,0)</f>
        <v>0</v>
      </c>
      <c r="D169" s="32">
        <f>IF(D123*BObIC!D$2&gt;0,D123*BObIC!D$2,0)</f>
        <v>0</v>
      </c>
      <c r="E169">
        <f>IF(E123*BObIC!E$2&gt;0,E123*BObIC!E$2,0)</f>
        <v>19711153.920080062</v>
      </c>
      <c r="F169">
        <f>IF(F123*BObIC!F$2&gt;0,F123*BObIC!F$2,0)</f>
        <v>356235.7363913724</v>
      </c>
      <c r="G169">
        <f>IF(G123*BObIC!G$2&gt;0,G123*BObIC!G$2,0)</f>
        <v>191857884.78845587</v>
      </c>
      <c r="H169">
        <f>IF(H123*BObIC!H$2&gt;0,H123*BObIC!H$2,0)</f>
        <v>84572729.971408561</v>
      </c>
      <c r="I169">
        <f>IF(I123*BObIC!I$2&gt;0,I123*BObIC!I$2,0)</f>
        <v>14826103.968667872</v>
      </c>
      <c r="J169">
        <f>IF(J123*BObIC!J$2&gt;0,J123*BObIC!J$2,0)</f>
        <v>54024262.859788805</v>
      </c>
      <c r="K169">
        <f>IF(K123*BObIC!K$2&gt;0,K123*BObIC!K$2,0)</f>
        <v>186381596.10804307</v>
      </c>
      <c r="L169" s="32">
        <f>IF(L123*BObIC!L$2&gt;0,L123*BObIC!L$2,0)</f>
        <v>261953011.11795962</v>
      </c>
      <c r="M169" s="32">
        <f>IF(M123*BObIC!M$2&gt;0,M123*BObIC!M$2,0)</f>
        <v>26295842.764875788</v>
      </c>
      <c r="N169">
        <f>IF(N123*BObIC!N$2&gt;0,N123*BObIC!N$2,0)</f>
        <v>0</v>
      </c>
      <c r="O169" s="32">
        <f>IF(O123*BObIC!O$2&gt;0,O123*BObIC!O$2,0)</f>
        <v>0</v>
      </c>
      <c r="P169" s="32">
        <f>IF(P123*BObIC!P$2&gt;0,P123*BObIC!P$2,0)</f>
        <v>0</v>
      </c>
      <c r="Q169" s="32">
        <f>IF(Q123*BObIC!Q$2&gt;0,Q123*BObIC!Q$2,0)</f>
        <v>0</v>
      </c>
      <c r="R169" s="32">
        <f>IF(R123*BObIC!R$2&gt;0,R123*BObIC!R$2,0)</f>
        <v>2661295.427294007</v>
      </c>
      <c r="S169">
        <f>IF(S123*BObIC!S$2&gt;0,S123*BObIC!S$2,0)</f>
        <v>217349302.98286983</v>
      </c>
      <c r="T169">
        <f>IF(T123*BObIC!T$2&gt;0,T123*BObIC!T$2,0)</f>
        <v>255914531.52007315</v>
      </c>
      <c r="U169">
        <f>IF(U123*BObIC!U$2&gt;0,U123*BObIC!U$2,0)</f>
        <v>173435257.52028659</v>
      </c>
      <c r="V169">
        <f>IF(V123*BObIC!V$2&gt;0,V123*BObIC!V$2,0)</f>
        <v>191392380.25593343</v>
      </c>
      <c r="W169">
        <f>IF(W123*BObIC!W$2&gt;0,W123*BObIC!W$2,0)</f>
        <v>193706733.27131957</v>
      </c>
      <c r="X169">
        <f>IF(X123*BObIC!X$2&gt;0,X123*BObIC!X$2,0)</f>
        <v>67212510.710316971</v>
      </c>
      <c r="Y169">
        <f>IF(Y123*BObIC!Y$2&gt;0,Y123*BObIC!Y$2,0)</f>
        <v>49112708.051836044</v>
      </c>
      <c r="Z169" s="32">
        <f>IF(Z123*BObIC!Z$2&gt;0,Z123*BObIC!Z$2,0)</f>
        <v>6194784.9469219195</v>
      </c>
      <c r="AA169" s="32">
        <f>IF(AA123*BObIC!AA$2&gt;0,AA123*BObIC!AA$2,0)</f>
        <v>0</v>
      </c>
      <c r="AB169" s="32">
        <f>IF(AB123*BObIC!AB$2&gt;0,AB123*BObIC!AB$2,0)</f>
        <v>54116044.561129674</v>
      </c>
      <c r="AC169">
        <f>IF(AC123*BObIC!AC$2&gt;0,AC123*BObIC!AC$2,0)</f>
        <v>523791300.90021646</v>
      </c>
      <c r="AD169">
        <f>IF(AD123*BObIC!AD$2&gt;0,AD123*BObIC!AD$2,0)</f>
        <v>745009034.37738311</v>
      </c>
      <c r="AE169">
        <f>IF(AE123*BObIC!AE$2&gt;0,AE123*BObIC!AE$2,0)</f>
        <v>53304566.716988176</v>
      </c>
      <c r="AF169">
        <f>IF(AF123*BObIC!AF$2&gt;0,AF123*BObIC!AF$2,0)</f>
        <v>451877378.36968625</v>
      </c>
      <c r="AG169">
        <f>IF(AG123*BObIC!AG$2&gt;0,AG123*BObIC!AG$2,0)</f>
        <v>142445586.53262949</v>
      </c>
      <c r="AH169">
        <f>IF(AH123*BObIC!AH$2&gt;0,AH123*BObIC!AH$2,0)</f>
        <v>176298007.88626158</v>
      </c>
      <c r="AI169">
        <f>IF(AI123*BObIC!AI$2&gt;0,AI123*BObIC!AI$2,0)</f>
        <v>75126973.836120367</v>
      </c>
      <c r="AJ169">
        <f>IF(AJ123*BObIC!AJ$2&gt;0,AJ123*BObIC!AJ$2,0)</f>
        <v>295177777.04854286</v>
      </c>
      <c r="AK169">
        <f>IF(AK123*BObIC!AK$2&gt;0,AK123*BObIC!AK$2,0)</f>
        <v>8527115529.1292772</v>
      </c>
      <c r="AL169">
        <f>IF(AL123*BObIC!AL$2&gt;0,AL123*BObIC!AL$2,0)</f>
        <v>53780735.353942648</v>
      </c>
      <c r="AM169">
        <f>IF(AM123*BObIC!AM$2&gt;0,AM123*BObIC!AM$2,0)</f>
        <v>818809054.42805195</v>
      </c>
      <c r="AN169">
        <f>IF(AN123*BObIC!AN$2&gt;0,AN123*BObIC!AN$2,0)</f>
        <v>303765550.23008043</v>
      </c>
      <c r="AO169">
        <f>IF(AO123*BObIC!AO$2&gt;0,AO123*BObIC!AO$2,0)</f>
        <v>208687744.30814031</v>
      </c>
      <c r="AP169">
        <f>IF(AP123*BObIC!AP$2&gt;0,AP123*BObIC!AP$2,0)</f>
        <v>44049576.411125913</v>
      </c>
      <c r="AQ169">
        <f>IF(AQ123*BObIC!AQ$2&gt;0,AQ123*BObIC!AQ$2,0)</f>
        <v>23800.231324202774</v>
      </c>
    </row>
    <row r="170" spans="1:43" x14ac:dyDescent="0.3">
      <c r="A170" t="s">
        <v>19</v>
      </c>
      <c r="B170">
        <f>IF(B124*BObIC!B$2&gt;0,B124*BObIC!B$2,0)</f>
        <v>2178202869.1011987</v>
      </c>
      <c r="C170" s="32">
        <f>IF(C124*BObIC!C$2&gt;0,C124*BObIC!C$2,0)</f>
        <v>0</v>
      </c>
      <c r="D170" s="32">
        <f>IF(D124*BObIC!D$2&gt;0,D124*BObIC!D$2,0)</f>
        <v>0</v>
      </c>
      <c r="E170">
        <f>IF(E124*BObIC!E$2&gt;0,E124*BObIC!E$2,0)</f>
        <v>96835423.14867337</v>
      </c>
      <c r="F170">
        <f>IF(F124*BObIC!F$2&gt;0,F124*BObIC!F$2,0)</f>
        <v>742123.359234854</v>
      </c>
      <c r="G170">
        <f>IF(G124*BObIC!G$2&gt;0,G124*BObIC!G$2,0)</f>
        <v>16824496902.419443</v>
      </c>
      <c r="H170">
        <f>IF(H124*BObIC!H$2&gt;0,H124*BObIC!H$2,0)</f>
        <v>7550095966.7339888</v>
      </c>
      <c r="I170">
        <f>IF(I124*BObIC!I$2&gt;0,I124*BObIC!I$2,0)</f>
        <v>647144245.77650023</v>
      </c>
      <c r="J170">
        <f>IF(J124*BObIC!J$2&gt;0,J124*BObIC!J$2,0)</f>
        <v>2741026373.1703682</v>
      </c>
      <c r="K170">
        <f>IF(K124*BObIC!K$2&gt;0,K124*BObIC!K$2,0)</f>
        <v>5992371986.96597</v>
      </c>
      <c r="L170" s="32">
        <f>IF(L124*BObIC!L$2&gt;0,L124*BObIC!L$2,0)</f>
        <v>12112166732.159691</v>
      </c>
      <c r="M170" s="32">
        <f>IF(M124*BObIC!M$2&gt;0,M124*BObIC!M$2,0)</f>
        <v>3195226388.0830622</v>
      </c>
      <c r="N170">
        <f>IF(N124*BObIC!N$2&gt;0,N124*BObIC!N$2,0)</f>
        <v>2840989669.7569647</v>
      </c>
      <c r="O170" s="32">
        <f>IF(O124*BObIC!O$2&gt;0,O124*BObIC!O$2,0)</f>
        <v>0</v>
      </c>
      <c r="P170" s="32">
        <f>IF(P124*BObIC!P$2&gt;0,P124*BObIC!P$2,0)</f>
        <v>0</v>
      </c>
      <c r="Q170" s="32">
        <f>IF(Q124*BObIC!Q$2&gt;0,Q124*BObIC!Q$2,0)</f>
        <v>0</v>
      </c>
      <c r="R170" s="32">
        <f>IF(R124*BObIC!R$2&gt;0,R124*BObIC!R$2,0)</f>
        <v>0</v>
      </c>
      <c r="S170">
        <f>IF(S124*BObIC!S$2&gt;0,S124*BObIC!S$2,0)</f>
        <v>4760647652.0607052</v>
      </c>
      <c r="T170">
        <f>IF(T124*BObIC!T$2&gt;0,T124*BObIC!T$2,0)</f>
        <v>17863778528.325447</v>
      </c>
      <c r="U170">
        <f>IF(U124*BObIC!U$2&gt;0,U124*BObIC!U$2,0)</f>
        <v>5769004005.3726835</v>
      </c>
      <c r="V170">
        <f>IF(V124*BObIC!V$2&gt;0,V124*BObIC!V$2,0)</f>
        <v>6915648584.4490728</v>
      </c>
      <c r="W170">
        <f>IF(W124*BObIC!W$2&gt;0,W124*BObIC!W$2,0)</f>
        <v>11023071875.251972</v>
      </c>
      <c r="X170">
        <f>IF(X124*BObIC!X$2&gt;0,X124*BObIC!X$2,0)</f>
        <v>2037651806.3710151</v>
      </c>
      <c r="Y170">
        <f>IF(Y124*BObIC!Y$2&gt;0,Y124*BObIC!Y$2,0)</f>
        <v>3163094689.7454166</v>
      </c>
      <c r="Z170" s="32">
        <f>IF(Z124*BObIC!Z$2&gt;0,Z124*BObIC!Z$2,0)</f>
        <v>0</v>
      </c>
      <c r="AA170" s="32">
        <f>IF(AA124*BObIC!AA$2&gt;0,AA124*BObIC!AA$2,0)</f>
        <v>0</v>
      </c>
      <c r="AB170" s="32">
        <f>IF(AB124*BObIC!AB$2&gt;0,AB124*BObIC!AB$2,0)</f>
        <v>416475716.02205312</v>
      </c>
      <c r="AC170">
        <f>IF(AC124*BObIC!AC$2&gt;0,AC124*BObIC!AC$2,0)</f>
        <v>11521547702.512505</v>
      </c>
      <c r="AD170">
        <f>IF(AD124*BObIC!AD$2&gt;0,AD124*BObIC!AD$2,0)</f>
        <v>12678037849.125458</v>
      </c>
      <c r="AE170">
        <f>IF(AE124*BObIC!AE$2&gt;0,AE124*BObIC!AE$2,0)</f>
        <v>1899983109.4264853</v>
      </c>
      <c r="AF170">
        <f>IF(AF124*BObIC!AF$2&gt;0,AF124*BObIC!AF$2,0)</f>
        <v>14933118708.970877</v>
      </c>
      <c r="AG170">
        <f>IF(AG124*BObIC!AG$2&gt;0,AG124*BObIC!AG$2,0)</f>
        <v>1184919731.96859</v>
      </c>
      <c r="AH170">
        <f>IF(AH124*BObIC!AH$2&gt;0,AH124*BObIC!AH$2,0)</f>
        <v>5844927985.2425041</v>
      </c>
      <c r="AI170">
        <f>IF(AI124*BObIC!AI$2&gt;0,AI124*BObIC!AI$2,0)</f>
        <v>458918436.61613548</v>
      </c>
      <c r="AJ170">
        <f>IF(AJ124*BObIC!AJ$2&gt;0,AJ124*BObIC!AJ$2,0)</f>
        <v>1525889430.4571331</v>
      </c>
      <c r="AK170">
        <f>IF(AK124*BObIC!AK$2&gt;0,AK124*BObIC!AK$2,0)</f>
        <v>795603214.56024194</v>
      </c>
      <c r="AL170">
        <f>IF(AL124*BObIC!AL$2&gt;0,AL124*BObIC!AL$2,0)</f>
        <v>2844684040.2042346</v>
      </c>
      <c r="AM170">
        <f>IF(AM124*BObIC!AM$2&gt;0,AM124*BObIC!AM$2,0)</f>
        <v>1798396427.2883606</v>
      </c>
      <c r="AN170">
        <f>IF(AN124*BObIC!AN$2&gt;0,AN124*BObIC!AN$2,0)</f>
        <v>2428947479.7711606</v>
      </c>
      <c r="AO170">
        <f>IF(AO124*BObIC!AO$2&gt;0,AO124*BObIC!AO$2,0)</f>
        <v>7537130289.5290051</v>
      </c>
      <c r="AP170">
        <f>IF(AP124*BObIC!AP$2&gt;0,AP124*BObIC!AP$2,0)</f>
        <v>1900929147.670368</v>
      </c>
      <c r="AQ170">
        <f>IF(AQ124*BObIC!AQ$2&gt;0,AQ124*BObIC!AQ$2,0)</f>
        <v>1047636.4474248642</v>
      </c>
    </row>
    <row r="171" spans="1:43" x14ac:dyDescent="0.3">
      <c r="A171" t="s">
        <v>20</v>
      </c>
      <c r="B171">
        <f>IF(B125*BObIC!B$2&gt;0,B125*BObIC!B$2,0)</f>
        <v>266168529.83735597</v>
      </c>
      <c r="C171" s="32">
        <f>IF(C125*BObIC!C$2&gt;0,C125*BObIC!C$2,0)</f>
        <v>0</v>
      </c>
      <c r="D171" s="32">
        <f>IF(D125*BObIC!D$2&gt;0,D125*BObIC!D$2,0)</f>
        <v>32954.254268368488</v>
      </c>
      <c r="E171">
        <f>IF(E125*BObIC!E$2&gt;0,E125*BObIC!E$2,0)</f>
        <v>117052516.45254171</v>
      </c>
      <c r="F171">
        <f>IF(F125*BObIC!F$2&gt;0,F125*BObIC!F$2,0)</f>
        <v>16412.899770610464</v>
      </c>
      <c r="G171">
        <f>IF(G125*BObIC!G$2&gt;0,G125*BObIC!G$2,0)</f>
        <v>939023384.54360056</v>
      </c>
      <c r="H171">
        <f>IF(H125*BObIC!H$2&gt;0,H125*BObIC!H$2,0)</f>
        <v>464625084.13601035</v>
      </c>
      <c r="I171">
        <f>IF(I125*BObIC!I$2&gt;0,I125*BObIC!I$2,0)</f>
        <v>204670112.74374604</v>
      </c>
      <c r="J171">
        <f>IF(J125*BObIC!J$2&gt;0,J125*BObIC!J$2,0)</f>
        <v>696179364.71392477</v>
      </c>
      <c r="K171">
        <f>IF(K125*BObIC!K$2&gt;0,K125*BObIC!K$2,0)</f>
        <v>1329636366.5401227</v>
      </c>
      <c r="L171" s="32">
        <f>IF(L125*BObIC!L$2&gt;0,L125*BObIC!L$2,0)</f>
        <v>0</v>
      </c>
      <c r="M171" s="32">
        <f>IF(M125*BObIC!M$2&gt;0,M125*BObIC!M$2,0)</f>
        <v>0</v>
      </c>
      <c r="N171">
        <f>IF(N125*BObIC!N$2&gt;0,N125*BObIC!N$2,0)</f>
        <v>998504370.52793908</v>
      </c>
      <c r="O171" s="32">
        <f>IF(O125*BObIC!O$2&gt;0,O125*BObIC!O$2,0)</f>
        <v>77616417.388687924</v>
      </c>
      <c r="P171" s="32">
        <f>IF(P125*BObIC!P$2&gt;0,P125*BObIC!P$2,0)</f>
        <v>1016558556.9514599</v>
      </c>
      <c r="Q171" s="32">
        <f>IF(Q125*BObIC!Q$2&gt;0,Q125*BObIC!Q$2,0)</f>
        <v>578349114.50774074</v>
      </c>
      <c r="R171" s="32">
        <f>IF(R125*BObIC!R$2&gt;0,R125*BObIC!R$2,0)</f>
        <v>92409898.914542004</v>
      </c>
      <c r="S171">
        <f>IF(S125*BObIC!S$2&gt;0,S125*BObIC!S$2,0)</f>
        <v>923941356.12513196</v>
      </c>
      <c r="T171">
        <f>IF(T125*BObIC!T$2&gt;0,T125*BObIC!T$2,0)</f>
        <v>2103655551.5064647</v>
      </c>
      <c r="U171">
        <f>IF(U125*BObIC!U$2&gt;0,U125*BObIC!U$2,0)</f>
        <v>727707421.54457021</v>
      </c>
      <c r="V171">
        <f>IF(V125*BObIC!V$2&gt;0,V125*BObIC!V$2,0)</f>
        <v>1163154270.3582063</v>
      </c>
      <c r="W171">
        <f>IF(W125*BObIC!W$2&gt;0,W125*BObIC!W$2,0)</f>
        <v>842968885.23375618</v>
      </c>
      <c r="X171">
        <f>IF(X125*BObIC!X$2&gt;0,X125*BObIC!X$2,0)</f>
        <v>430548179.90727377</v>
      </c>
      <c r="Y171">
        <f>IF(Y125*BObIC!Y$2&gt;0,Y125*BObIC!Y$2,0)</f>
        <v>439801982.21842271</v>
      </c>
      <c r="Z171" s="32">
        <f>IF(Z125*BObIC!Z$2&gt;0,Z125*BObIC!Z$2,0)</f>
        <v>16152940.552742004</v>
      </c>
      <c r="AA171" s="32">
        <f>IF(AA125*BObIC!AA$2&gt;0,AA125*BObIC!AA$2,0)</f>
        <v>6777385.5033437675</v>
      </c>
      <c r="AB171" s="32">
        <f>IF(AB125*BObIC!AB$2&gt;0,AB125*BObIC!AB$2,0)</f>
        <v>36368197.168473907</v>
      </c>
      <c r="AC171">
        <f>IF(AC125*BObIC!AC$2&gt;0,AC125*BObIC!AC$2,0)</f>
        <v>2576943989.5835118</v>
      </c>
      <c r="AD171">
        <f>IF(AD125*BObIC!AD$2&gt;0,AD125*BObIC!AD$2,0)</f>
        <v>8427446008.8184996</v>
      </c>
      <c r="AE171">
        <f>IF(AE125*BObIC!AE$2&gt;0,AE125*BObIC!AE$2,0)</f>
        <v>12060841090.094404</v>
      </c>
      <c r="AF171">
        <f>IF(AF125*BObIC!AF$2&gt;0,AF125*BObIC!AF$2,0)</f>
        <v>349129588.45298827</v>
      </c>
      <c r="AG171">
        <f>IF(AG125*BObIC!AG$2&gt;0,AG125*BObIC!AG$2,0)</f>
        <v>911810115.12136757</v>
      </c>
      <c r="AH171">
        <f>IF(AH125*BObIC!AH$2&gt;0,AH125*BObIC!AH$2,0)</f>
        <v>241659204.46198964</v>
      </c>
      <c r="AI171">
        <f>IF(AI125*BObIC!AI$2&gt;0,AI125*BObIC!AI$2,0)</f>
        <v>539023826.1436758</v>
      </c>
      <c r="AJ171">
        <f>IF(AJ125*BObIC!AJ$2&gt;0,AJ125*BObIC!AJ$2,0)</f>
        <v>1744937484.7304823</v>
      </c>
      <c r="AK171">
        <f>IF(AK125*BObIC!AK$2&gt;0,AK125*BObIC!AK$2,0)</f>
        <v>120175396.75314514</v>
      </c>
      <c r="AL171">
        <f>IF(AL125*BObIC!AL$2&gt;0,AL125*BObIC!AL$2,0)</f>
        <v>2271280810.7946444</v>
      </c>
      <c r="AM171">
        <f>IF(AM125*BObIC!AM$2&gt;0,AM125*BObIC!AM$2,0)</f>
        <v>1415083616.9929991</v>
      </c>
      <c r="AN171">
        <f>IF(AN125*BObIC!AN$2&gt;0,AN125*BObIC!AN$2,0)</f>
        <v>1117790719.4989018</v>
      </c>
      <c r="AO171">
        <f>IF(AO125*BObIC!AO$2&gt;0,AO125*BObIC!AO$2,0)</f>
        <v>1067548008.6165528</v>
      </c>
      <c r="AP171">
        <f>IF(AP125*BObIC!AP$2&gt;0,AP125*BObIC!AP$2,0)</f>
        <v>808253611.5513345</v>
      </c>
      <c r="AQ171">
        <f>IF(AQ125*BObIC!AQ$2&gt;0,AQ125*BObIC!AQ$2,0)</f>
        <v>0</v>
      </c>
    </row>
    <row r="172" spans="1:43" x14ac:dyDescent="0.3">
      <c r="A172" t="s">
        <v>21</v>
      </c>
      <c r="B172">
        <f>IF(B126*BObIC!B$2&gt;0,B126*BObIC!B$2,0)</f>
        <v>0</v>
      </c>
      <c r="C172" s="32">
        <f>IF(C126*BObIC!C$2&gt;0,C126*BObIC!C$2,0)</f>
        <v>34527916.417465359</v>
      </c>
      <c r="D172" s="32">
        <f>IF(D126*BObIC!D$2&gt;0,D126*BObIC!D$2,0)</f>
        <v>12437088.153446607</v>
      </c>
      <c r="E172">
        <f>IF(E126*BObIC!E$2&gt;0,E126*BObIC!E$2,0)</f>
        <v>94677814.852175072</v>
      </c>
      <c r="F172">
        <f>IF(F126*BObIC!F$2&gt;0,F126*BObIC!F$2,0)</f>
        <v>184790.20325601278</v>
      </c>
      <c r="G172">
        <f>IF(G126*BObIC!G$2&gt;0,G126*BObIC!G$2,0)</f>
        <v>975010870.81362152</v>
      </c>
      <c r="H172">
        <f>IF(H126*BObIC!H$2&gt;0,H126*BObIC!H$2,0)</f>
        <v>599405750.33474886</v>
      </c>
      <c r="I172">
        <f>IF(I126*BObIC!I$2&gt;0,I126*BObIC!I$2,0)</f>
        <v>111568584.52470033</v>
      </c>
      <c r="J172">
        <f>IF(J126*BObIC!J$2&gt;0,J126*BObIC!J$2,0)</f>
        <v>426618168.31111151</v>
      </c>
      <c r="K172">
        <f>IF(K126*BObIC!K$2&gt;0,K126*BObIC!K$2,0)</f>
        <v>887990494.42172182</v>
      </c>
      <c r="L172" s="32">
        <f>IF(L126*BObIC!L$2&gt;0,L126*BObIC!L$2,0)</f>
        <v>0</v>
      </c>
      <c r="M172" s="32">
        <f>IF(M126*BObIC!M$2&gt;0,M126*BObIC!M$2,0)</f>
        <v>173896667.85801768</v>
      </c>
      <c r="N172">
        <f>IF(N126*BObIC!N$2&gt;0,N126*BObIC!N$2,0)</f>
        <v>0</v>
      </c>
      <c r="O172" s="32">
        <f>IF(O126*BObIC!O$2&gt;0,O126*BObIC!O$2,0)</f>
        <v>184936137.09765077</v>
      </c>
      <c r="P172" s="32">
        <f>IF(P126*BObIC!P$2&gt;0,P126*BObIC!P$2,0)</f>
        <v>168111565.18563375</v>
      </c>
      <c r="Q172" s="32">
        <f>IF(Q126*BObIC!Q$2&gt;0,Q126*BObIC!Q$2,0)</f>
        <v>765966615.46817052</v>
      </c>
      <c r="R172" s="32">
        <f>IF(R126*BObIC!R$2&gt;0,R126*BObIC!R$2,0)</f>
        <v>433868348.71402425</v>
      </c>
      <c r="S172">
        <f>IF(S126*BObIC!S$2&gt;0,S126*BObIC!S$2,0)</f>
        <v>792116899.10176873</v>
      </c>
      <c r="T172">
        <f>IF(T126*BObIC!T$2&gt;0,T126*BObIC!T$2,0)</f>
        <v>1328594143.6243777</v>
      </c>
      <c r="U172">
        <f>IF(U126*BObIC!U$2&gt;0,U126*BObIC!U$2,0)</f>
        <v>681350685.91340601</v>
      </c>
      <c r="V172">
        <f>IF(V126*BObIC!V$2&gt;0,V126*BObIC!V$2,0)</f>
        <v>916252592.0809803</v>
      </c>
      <c r="W172">
        <f>IF(W126*BObIC!W$2&gt;0,W126*BObIC!W$2,0)</f>
        <v>1095263436.7607329</v>
      </c>
      <c r="X172">
        <f>IF(X126*BObIC!X$2&gt;0,X126*BObIC!X$2,0)</f>
        <v>320246949.00844687</v>
      </c>
      <c r="Y172">
        <f>IF(Y126*BObIC!Y$2&gt;0,Y126*BObIC!Y$2,0)</f>
        <v>343306051.48593801</v>
      </c>
      <c r="Z172" s="32">
        <f>IF(Z126*BObIC!Z$2&gt;0,Z126*BObIC!Z$2,0)</f>
        <v>640772502.39272678</v>
      </c>
      <c r="AA172" s="32">
        <f>IF(AA126*BObIC!AA$2&gt;0,AA126*BObIC!AA$2,0)</f>
        <v>209356226.96842521</v>
      </c>
      <c r="AB172" s="32">
        <f>IF(AB126*BObIC!AB$2&gt;0,AB126*BObIC!AB$2,0)</f>
        <v>336658255.47803128</v>
      </c>
      <c r="AC172">
        <f>IF(AC126*BObIC!AC$2&gt;0,AC126*BObIC!AC$2,0)</f>
        <v>1601567557.7578313</v>
      </c>
      <c r="AD172">
        <f>IF(AD126*BObIC!AD$2&gt;0,AD126*BObIC!AD$2,0)</f>
        <v>9313839611.0150414</v>
      </c>
      <c r="AE172">
        <f>IF(AE126*BObIC!AE$2&gt;0,AE126*BObIC!AE$2,0)</f>
        <v>377722316.80986851</v>
      </c>
      <c r="AF172">
        <f>IF(AF126*BObIC!AF$2&gt;0,AF126*BObIC!AF$2,0)</f>
        <v>1377305180.4698873</v>
      </c>
      <c r="AG172">
        <f>IF(AG126*BObIC!AG$2&gt;0,AG126*BObIC!AG$2,0)</f>
        <v>1003272636.1947719</v>
      </c>
      <c r="AH172">
        <f>IF(AH126*BObIC!AH$2&gt;0,AH126*BObIC!AH$2,0)</f>
        <v>528368654.6543082</v>
      </c>
      <c r="AI172">
        <f>IF(AI126*BObIC!AI$2&gt;0,AI126*BObIC!AI$2,0)</f>
        <v>513307233.29734629</v>
      </c>
      <c r="AJ172">
        <f>IF(AJ126*BObIC!AJ$2&gt;0,AJ126*BObIC!AJ$2,0)</f>
        <v>3448123588.5199685</v>
      </c>
      <c r="AK172">
        <f>IF(AK126*BObIC!AK$2&gt;0,AK126*BObIC!AK$2,0)</f>
        <v>893509589.19092035</v>
      </c>
      <c r="AL172">
        <f>IF(AL126*BObIC!AL$2&gt;0,AL126*BObIC!AL$2,0)</f>
        <v>1144136745.0897305</v>
      </c>
      <c r="AM172">
        <f>IF(AM126*BObIC!AM$2&gt;0,AM126*BObIC!AM$2,0)</f>
        <v>2074965408.6072142</v>
      </c>
      <c r="AN172">
        <f>IF(AN126*BObIC!AN$2&gt;0,AN126*BObIC!AN$2,0)</f>
        <v>5944564222.8720484</v>
      </c>
      <c r="AO172">
        <f>IF(AO126*BObIC!AO$2&gt;0,AO126*BObIC!AO$2,0)</f>
        <v>4092233755.2402277</v>
      </c>
      <c r="AP172">
        <f>IF(AP126*BObIC!AP$2&gt;0,AP126*BObIC!AP$2,0)</f>
        <v>386992614.18144417</v>
      </c>
      <c r="AQ172">
        <f>IF(AQ126*BObIC!AQ$2&gt;0,AQ126*BObIC!AQ$2,0)</f>
        <v>0</v>
      </c>
    </row>
    <row r="173" spans="1:43" x14ac:dyDescent="0.3">
      <c r="A173" t="s">
        <v>22</v>
      </c>
      <c r="B173">
        <f>IF(B127*BObIC!B$2&gt;0,B127*BObIC!B$2,0)</f>
        <v>0</v>
      </c>
      <c r="C173" s="32">
        <f>IF(C127*BObIC!C$2&gt;0,C127*BObIC!C$2,0)</f>
        <v>0</v>
      </c>
      <c r="D173" s="32">
        <f>IF(D127*BObIC!D$2&gt;0,D127*BObIC!D$2,0)</f>
        <v>0</v>
      </c>
      <c r="E173">
        <f>IF(E127*BObIC!E$2&gt;0,E127*BObIC!E$2,0)</f>
        <v>15732245.092885202</v>
      </c>
      <c r="F173">
        <f>IF(F127*BObIC!F$2&gt;0,F127*BObIC!F$2,0)</f>
        <v>126835.71304170319</v>
      </c>
      <c r="G173">
        <f>IF(G127*BObIC!G$2&gt;0,G127*BObIC!G$2,0)</f>
        <v>270912206.92861557</v>
      </c>
      <c r="H173">
        <f>IF(H127*BObIC!H$2&gt;0,H127*BObIC!H$2,0)</f>
        <v>91623234.939006671</v>
      </c>
      <c r="I173">
        <f>IF(I127*BObIC!I$2&gt;0,I127*BObIC!I$2,0)</f>
        <v>14320155.562748482</v>
      </c>
      <c r="J173">
        <f>IF(J127*BObIC!J$2&gt;0,J127*BObIC!J$2,0)</f>
        <v>84621967.02287519</v>
      </c>
      <c r="K173">
        <f>IF(K127*BObIC!K$2&gt;0,K127*BObIC!K$2,0)</f>
        <v>447127196.99263781</v>
      </c>
      <c r="L173" s="32">
        <f>IF(L127*BObIC!L$2&gt;0,L127*BObIC!L$2,0)</f>
        <v>570468376.80461764</v>
      </c>
      <c r="M173" s="32">
        <f>IF(M127*BObIC!M$2&gt;0,M127*BObIC!M$2,0)</f>
        <v>83202366.550723583</v>
      </c>
      <c r="N173">
        <f>IF(N127*BObIC!N$2&gt;0,N127*BObIC!N$2,0)</f>
        <v>0</v>
      </c>
      <c r="O173" s="32">
        <f>IF(O127*BObIC!O$2&gt;0,O127*BObIC!O$2,0)</f>
        <v>0</v>
      </c>
      <c r="P173" s="32">
        <f>IF(P127*BObIC!P$2&gt;0,P127*BObIC!P$2,0)</f>
        <v>0</v>
      </c>
      <c r="Q173" s="32">
        <f>IF(Q127*BObIC!Q$2&gt;0,Q127*BObIC!Q$2,0)</f>
        <v>0</v>
      </c>
      <c r="R173" s="32">
        <f>IF(R127*BObIC!R$2&gt;0,R127*BObIC!R$2,0)</f>
        <v>0</v>
      </c>
      <c r="S173">
        <f>IF(S127*BObIC!S$2&gt;0,S127*BObIC!S$2,0)</f>
        <v>255879838.929153</v>
      </c>
      <c r="T173">
        <f>IF(T127*BObIC!T$2&gt;0,T127*BObIC!T$2,0)</f>
        <v>492317916.44888765</v>
      </c>
      <c r="U173">
        <f>IF(U127*BObIC!U$2&gt;0,U127*BObIC!U$2,0)</f>
        <v>223481739.74055839</v>
      </c>
      <c r="V173">
        <f>IF(V127*BObIC!V$2&gt;0,V127*BObIC!V$2,0)</f>
        <v>273437536.3411569</v>
      </c>
      <c r="W173">
        <f>IF(W127*BObIC!W$2&gt;0,W127*BObIC!W$2,0)</f>
        <v>361438031.07134169</v>
      </c>
      <c r="X173">
        <f>IF(X127*BObIC!X$2&gt;0,X127*BObIC!X$2,0)</f>
        <v>88568288.819571406</v>
      </c>
      <c r="Y173">
        <f>IF(Y127*BObIC!Y$2&gt;0,Y127*BObIC!Y$2,0)</f>
        <v>62568211.246995494</v>
      </c>
      <c r="Z173" s="32">
        <f>IF(Z127*BObIC!Z$2&gt;0,Z127*BObIC!Z$2,0)</f>
        <v>0</v>
      </c>
      <c r="AA173" s="32">
        <f>IF(AA127*BObIC!AA$2&gt;0,AA127*BObIC!AA$2,0)</f>
        <v>0</v>
      </c>
      <c r="AB173" s="32">
        <f>IF(AB127*BObIC!AB$2&gt;0,AB127*BObIC!AB$2,0)</f>
        <v>84964411.701533005</v>
      </c>
      <c r="AC173">
        <f>IF(AC127*BObIC!AC$2&gt;0,AC127*BObIC!AC$2,0)</f>
        <v>922999823.66756773</v>
      </c>
      <c r="AD173">
        <f>IF(AD127*BObIC!AD$2&gt;0,AD127*BObIC!AD$2,0)</f>
        <v>2231957899.9360843</v>
      </c>
      <c r="AE173">
        <f>IF(AE127*BObIC!AE$2&gt;0,AE127*BObIC!AE$2,0)</f>
        <v>31153598.992960066</v>
      </c>
      <c r="AF173">
        <f>IF(AF127*BObIC!AF$2&gt;0,AF127*BObIC!AF$2,0)</f>
        <v>411139400.96187764</v>
      </c>
      <c r="AG173">
        <f>IF(AG127*BObIC!AG$2&gt;0,AG127*BObIC!AG$2,0)</f>
        <v>3925634571.5369458</v>
      </c>
      <c r="AH173">
        <f>IF(AH127*BObIC!AH$2&gt;0,AH127*BObIC!AH$2,0)</f>
        <v>535185382.79465133</v>
      </c>
      <c r="AI173">
        <f>IF(AI127*BObIC!AI$2&gt;0,AI127*BObIC!AI$2,0)</f>
        <v>1536942781.5334888</v>
      </c>
      <c r="AJ173">
        <f>IF(AJ127*BObIC!AJ$2&gt;0,AJ127*BObIC!AJ$2,0)</f>
        <v>1752806870.6108606</v>
      </c>
      <c r="AK173">
        <f>IF(AK127*BObIC!AK$2&gt;0,AK127*BObIC!AK$2,0)</f>
        <v>220367734.52491054</v>
      </c>
      <c r="AL173">
        <f>IF(AL127*BObIC!AL$2&gt;0,AL127*BObIC!AL$2,0)</f>
        <v>1533282495.4078143</v>
      </c>
      <c r="AM173">
        <f>IF(AM127*BObIC!AM$2&gt;0,AM127*BObIC!AM$2,0)</f>
        <v>896374870.61187243</v>
      </c>
      <c r="AN173">
        <f>IF(AN127*BObIC!AN$2&gt;0,AN127*BObIC!AN$2,0)</f>
        <v>1315134321.1500688</v>
      </c>
      <c r="AO173">
        <f>IF(AO127*BObIC!AO$2&gt;0,AO127*BObIC!AO$2,0)</f>
        <v>236424110.35879412</v>
      </c>
      <c r="AP173">
        <f>IF(AP127*BObIC!AP$2&gt;0,AP127*BObIC!AP$2,0)</f>
        <v>679242683.94270456</v>
      </c>
      <c r="AQ173">
        <f>IF(AQ127*BObIC!AQ$2&gt;0,AQ127*BObIC!AQ$2,0)</f>
        <v>166633.74729876453</v>
      </c>
    </row>
    <row r="174" spans="1:43" x14ac:dyDescent="0.3">
      <c r="A174" t="s">
        <v>23</v>
      </c>
      <c r="B174">
        <f>IF(B128*BObIC!B$2&gt;0,B128*BObIC!B$2,0)</f>
        <v>57876177.482926145</v>
      </c>
      <c r="C174" s="32">
        <f>IF(C128*BObIC!C$2&gt;0,C128*BObIC!C$2,0)</f>
        <v>8120236.3109159768</v>
      </c>
      <c r="D174" s="32">
        <f>IF(D128*BObIC!D$2&gt;0,D128*BObIC!D$2,0)</f>
        <v>406473.03034079907</v>
      </c>
      <c r="E174">
        <f>IF(E128*BObIC!E$2&gt;0,E128*BObIC!E$2,0)</f>
        <v>13351835.795204144</v>
      </c>
      <c r="F174">
        <f>IF(F128*BObIC!F$2&gt;0,F128*BObIC!F$2,0)</f>
        <v>127316.00021195289</v>
      </c>
      <c r="G174">
        <f>IF(G128*BObIC!G$2&gt;0,G128*BObIC!G$2,0)</f>
        <v>155040479.79905713</v>
      </c>
      <c r="H174">
        <f>IF(H128*BObIC!H$2&gt;0,H128*BObIC!H$2,0)</f>
        <v>98037591.914945781</v>
      </c>
      <c r="I174">
        <f>IF(I128*BObIC!I$2&gt;0,I128*BObIC!I$2,0)</f>
        <v>29992092.804094087</v>
      </c>
      <c r="J174">
        <f>IF(J128*BObIC!J$2&gt;0,J128*BObIC!J$2,0)</f>
        <v>71445180.745776966</v>
      </c>
      <c r="K174">
        <f>IF(K128*BObIC!K$2&gt;0,K128*BObIC!K$2,0)</f>
        <v>296309299.05519432</v>
      </c>
      <c r="L174" s="32">
        <f>IF(L128*BObIC!L$2&gt;0,L128*BObIC!L$2,0)</f>
        <v>0</v>
      </c>
      <c r="M174" s="32">
        <f>IF(M128*BObIC!M$2&gt;0,M128*BObIC!M$2,0)</f>
        <v>53223953.10356003</v>
      </c>
      <c r="N174">
        <f>IF(N128*BObIC!N$2&gt;0,N128*BObIC!N$2,0)</f>
        <v>210925641.83834118</v>
      </c>
      <c r="O174" s="32">
        <f>IF(O128*BObIC!O$2&gt;0,O128*BObIC!O$2,0)</f>
        <v>278157763.40297276</v>
      </c>
      <c r="P174" s="32">
        <f>IF(P128*BObIC!P$2&gt;0,P128*BObIC!P$2,0)</f>
        <v>643367992.77717769</v>
      </c>
      <c r="Q174" s="32">
        <f>IF(Q128*BObIC!Q$2&gt;0,Q128*BObIC!Q$2,0)</f>
        <v>780231819.51258838</v>
      </c>
      <c r="R174" s="32">
        <f>IF(R128*BObIC!R$2&gt;0,R128*BObIC!R$2,0)</f>
        <v>259241054.87931657</v>
      </c>
      <c r="S174">
        <f>IF(S128*BObIC!S$2&gt;0,S128*BObIC!S$2,0)</f>
        <v>0</v>
      </c>
      <c r="T174">
        <f>IF(T128*BObIC!T$2&gt;0,T128*BObIC!T$2,0)</f>
        <v>0</v>
      </c>
      <c r="U174">
        <f>IF(U128*BObIC!U$2&gt;0,U128*BObIC!U$2,0)</f>
        <v>94578692.922883779</v>
      </c>
      <c r="V174">
        <f>IF(V128*BObIC!V$2&gt;0,V128*BObIC!V$2,0)</f>
        <v>0</v>
      </c>
      <c r="W174">
        <f>IF(W128*BObIC!W$2&gt;0,W128*BObIC!W$2,0)</f>
        <v>135741373.62326434</v>
      </c>
      <c r="X174">
        <f>IF(X128*BObIC!X$2&gt;0,X128*BObIC!X$2,0)</f>
        <v>62866893.426413931</v>
      </c>
      <c r="Y174">
        <f>IF(Y128*BObIC!Y$2&gt;0,Y128*BObIC!Y$2,0)</f>
        <v>34875753.123488747</v>
      </c>
      <c r="Z174" s="32">
        <f>IF(Z128*BObIC!Z$2&gt;0,Z128*BObIC!Z$2,0)</f>
        <v>630585493.93993604</v>
      </c>
      <c r="AA174" s="32">
        <f>IF(AA128*BObIC!AA$2&gt;0,AA128*BObIC!AA$2,0)</f>
        <v>18437826.504063398</v>
      </c>
      <c r="AB174" s="32">
        <f>IF(AB128*BObIC!AB$2&gt;0,AB128*BObIC!AB$2,0)</f>
        <v>89308504.902128428</v>
      </c>
      <c r="AC174">
        <f>IF(AC128*BObIC!AC$2&gt;0,AC128*BObIC!AC$2,0)</f>
        <v>0</v>
      </c>
      <c r="AD174">
        <f>IF(AD128*BObIC!AD$2&gt;0,AD128*BObIC!AD$2,0)</f>
        <v>5344452701.1077652</v>
      </c>
      <c r="AE174">
        <f>IF(AE128*BObIC!AE$2&gt;0,AE128*BObIC!AE$2,0)</f>
        <v>834556267.53019834</v>
      </c>
      <c r="AF174">
        <f>IF(AF128*BObIC!AF$2&gt;0,AF128*BObIC!AF$2,0)</f>
        <v>588772247.20183229</v>
      </c>
      <c r="AG174">
        <f>IF(AG128*BObIC!AG$2&gt;0,AG128*BObIC!AG$2,0)</f>
        <v>646051877.68362844</v>
      </c>
      <c r="AH174">
        <f>IF(AH128*BObIC!AH$2&gt;0,AH128*BObIC!AH$2,0)</f>
        <v>2595318929.1310844</v>
      </c>
      <c r="AI174">
        <f>IF(AI128*BObIC!AI$2&gt;0,AI128*BObIC!AI$2,0)</f>
        <v>594899120.87914491</v>
      </c>
      <c r="AJ174">
        <f>IF(AJ128*BObIC!AJ$2&gt;0,AJ128*BObIC!AJ$2,0)</f>
        <v>2734136486.2545247</v>
      </c>
      <c r="AK174">
        <f>IF(AK128*BObIC!AK$2&gt;0,AK128*BObIC!AK$2,0)</f>
        <v>293146151.46698999</v>
      </c>
      <c r="AL174">
        <f>IF(AL128*BObIC!AL$2&gt;0,AL128*BObIC!AL$2,0)</f>
        <v>2435427843.8624201</v>
      </c>
      <c r="AM174">
        <f>IF(AM128*BObIC!AM$2&gt;0,AM128*BObIC!AM$2,0)</f>
        <v>716182937.8705163</v>
      </c>
      <c r="AN174">
        <f>IF(AN128*BObIC!AN$2&gt;0,AN128*BObIC!AN$2,0)</f>
        <v>631931072.66954935</v>
      </c>
      <c r="AO174">
        <f>IF(AO128*BObIC!AO$2&gt;0,AO128*BObIC!AO$2,0)</f>
        <v>127026614.33948502</v>
      </c>
      <c r="AP174">
        <f>IF(AP128*BObIC!AP$2&gt;0,AP128*BObIC!AP$2,0)</f>
        <v>952271520.46168983</v>
      </c>
      <c r="AQ174">
        <f>IF(AQ128*BObIC!AQ$2&gt;0,AQ128*BObIC!AQ$2,0)</f>
        <v>0</v>
      </c>
    </row>
    <row r="175" spans="1:43" x14ac:dyDescent="0.3">
      <c r="A175" t="s">
        <v>24</v>
      </c>
      <c r="B175">
        <f>IF(B129*BObIC!B$2&gt;0,B129*BObIC!B$2,0)</f>
        <v>26556042.140326161</v>
      </c>
      <c r="C175" s="32">
        <f>IF(C129*BObIC!C$2&gt;0,C129*BObIC!C$2,0)</f>
        <v>46461.869690448933</v>
      </c>
      <c r="D175" s="32">
        <f>IF(D129*BObIC!D$2&gt;0,D129*BObIC!D$2,0)</f>
        <v>0</v>
      </c>
      <c r="E175">
        <f>IF(E129*BObIC!E$2&gt;0,E129*BObIC!E$2,0)</f>
        <v>7498348.6115602972</v>
      </c>
      <c r="F175">
        <f>IF(F129*BObIC!F$2&gt;0,F129*BObIC!F$2,0)</f>
        <v>77388.956650965425</v>
      </c>
      <c r="G175">
        <f>IF(G129*BObIC!G$2&gt;0,G129*BObIC!G$2,0)</f>
        <v>119179115.71415298</v>
      </c>
      <c r="H175">
        <f>IF(H129*BObIC!H$2&gt;0,H129*BObIC!H$2,0)</f>
        <v>51196303.792311154</v>
      </c>
      <c r="I175">
        <f>IF(I129*BObIC!I$2&gt;0,I129*BObIC!I$2,0)</f>
        <v>5901838.9836363308</v>
      </c>
      <c r="J175">
        <f>IF(J129*BObIC!J$2&gt;0,J129*BObIC!J$2,0)</f>
        <v>55010138.269893371</v>
      </c>
      <c r="K175">
        <f>IF(K129*BObIC!K$2&gt;0,K129*BObIC!K$2,0)</f>
        <v>384948179.08039379</v>
      </c>
      <c r="L175" s="32">
        <f>IF(L129*BObIC!L$2&gt;0,L129*BObIC!L$2,0)</f>
        <v>336591395.1130892</v>
      </c>
      <c r="M175" s="32">
        <f>IF(M129*BObIC!M$2&gt;0,M129*BObIC!M$2,0)</f>
        <v>48532300.604505606</v>
      </c>
      <c r="N175">
        <f>IF(N129*BObIC!N$2&gt;0,N129*BObIC!N$2,0)</f>
        <v>106460567.94156224</v>
      </c>
      <c r="O175" s="32">
        <f>IF(O129*BObIC!O$2&gt;0,O129*BObIC!O$2,0)</f>
        <v>16881151.405316446</v>
      </c>
      <c r="P175" s="32">
        <f>IF(P129*BObIC!P$2&gt;0,P129*BObIC!P$2,0)</f>
        <v>0</v>
      </c>
      <c r="Q175" s="32">
        <f>IF(Q129*BObIC!Q$2&gt;0,Q129*BObIC!Q$2,0)</f>
        <v>121268189.6927821</v>
      </c>
      <c r="R175" s="32">
        <f>IF(R129*BObIC!R$2&gt;0,R129*BObIC!R$2,0)</f>
        <v>51846503.803499952</v>
      </c>
      <c r="S175">
        <f>IF(S129*BObIC!S$2&gt;0,S129*BObIC!S$2,0)</f>
        <v>104378475.50047383</v>
      </c>
      <c r="T175">
        <f>IF(T129*BObIC!T$2&gt;0,T129*BObIC!T$2,0)</f>
        <v>374297578.78191853</v>
      </c>
      <c r="U175">
        <f>IF(U129*BObIC!U$2&gt;0,U129*BObIC!U$2,0)</f>
        <v>102355075.29822977</v>
      </c>
      <c r="V175">
        <f>IF(V129*BObIC!V$2&gt;0,V129*BObIC!V$2,0)</f>
        <v>159566799.97437453</v>
      </c>
      <c r="W175">
        <f>IF(W129*BObIC!W$2&gt;0,W129*BObIC!W$2,0)</f>
        <v>240541289.96459237</v>
      </c>
      <c r="X175">
        <f>IF(X129*BObIC!X$2&gt;0,X129*BObIC!X$2,0)</f>
        <v>50834225.014065959</v>
      </c>
      <c r="Y175">
        <f>IF(Y129*BObIC!Y$2&gt;0,Y129*BObIC!Y$2,0)</f>
        <v>21962376.08932478</v>
      </c>
      <c r="Z175" s="32">
        <f>IF(Z129*BObIC!Z$2&gt;0,Z129*BObIC!Z$2,0)</f>
        <v>145375119.61519948</v>
      </c>
      <c r="AA175" s="32">
        <f>IF(AA129*BObIC!AA$2&gt;0,AA129*BObIC!AA$2,0)</f>
        <v>0</v>
      </c>
      <c r="AB175" s="32">
        <f>IF(AB129*BObIC!AB$2&gt;0,AB129*BObIC!AB$2,0)</f>
        <v>74790465.238994732</v>
      </c>
      <c r="AC175">
        <f>IF(AC129*BObIC!AC$2&gt;0,AC129*BObIC!AC$2,0)</f>
        <v>357365831.59051239</v>
      </c>
      <c r="AD175">
        <f>IF(AD129*BObIC!AD$2&gt;0,AD129*BObIC!AD$2,0)</f>
        <v>946498488.97032869</v>
      </c>
      <c r="AE175">
        <f>IF(AE129*BObIC!AE$2&gt;0,AE129*BObIC!AE$2,0)</f>
        <v>495514442.68401504</v>
      </c>
      <c r="AF175">
        <f>IF(AF129*BObIC!AF$2&gt;0,AF129*BObIC!AF$2,0)</f>
        <v>90309803.175548822</v>
      </c>
      <c r="AG175">
        <f>IF(AG129*BObIC!AG$2&gt;0,AG129*BObIC!AG$2,0)</f>
        <v>1585191244.4786263</v>
      </c>
      <c r="AH175">
        <f>IF(AH129*BObIC!AH$2&gt;0,AH129*BObIC!AH$2,0)</f>
        <v>859732060.64035594</v>
      </c>
      <c r="AI175">
        <f>IF(AI129*BObIC!AI$2&gt;0,AI129*BObIC!AI$2,0)</f>
        <v>2460783887.2777619</v>
      </c>
      <c r="AJ175">
        <f>IF(AJ129*BObIC!AJ$2&gt;0,AJ129*BObIC!AJ$2,0)</f>
        <v>2732784088.6018915</v>
      </c>
      <c r="AK175">
        <f>IF(AK129*BObIC!AK$2&gt;0,AK129*BObIC!AK$2,0)</f>
        <v>118402553.21795042</v>
      </c>
      <c r="AL175">
        <f>IF(AL129*BObIC!AL$2&gt;0,AL129*BObIC!AL$2,0)</f>
        <v>1822070127.8088951</v>
      </c>
      <c r="AM175">
        <f>IF(AM129*BObIC!AM$2&gt;0,AM129*BObIC!AM$2,0)</f>
        <v>909841334.2966336</v>
      </c>
      <c r="AN175">
        <f>IF(AN129*BObIC!AN$2&gt;0,AN129*BObIC!AN$2,0)</f>
        <v>641933469.17416263</v>
      </c>
      <c r="AO175">
        <f>IF(AO129*BObIC!AO$2&gt;0,AO129*BObIC!AO$2,0)</f>
        <v>98138497.485054195</v>
      </c>
      <c r="AP175">
        <f>IF(AP129*BObIC!AP$2&gt;0,AP129*BObIC!AP$2,0)</f>
        <v>537641290.6522032</v>
      </c>
      <c r="AQ175">
        <f>IF(AQ129*BObIC!AQ$2&gt;0,AQ129*BObIC!AQ$2,0)</f>
        <v>0</v>
      </c>
    </row>
    <row r="176" spans="1:43" x14ac:dyDescent="0.3">
      <c r="A176" t="s">
        <v>25</v>
      </c>
      <c r="B176">
        <f>IF(B130*BObIC!B$2&gt;0,B130*BObIC!B$2,0)</f>
        <v>663372659.13104725</v>
      </c>
      <c r="C176" s="32">
        <f>IF(C130*BObIC!C$2&gt;0,C130*BObIC!C$2,0)</f>
        <v>0</v>
      </c>
      <c r="D176" s="32">
        <f>IF(D130*BObIC!D$2&gt;0,D130*BObIC!D$2,0)</f>
        <v>0</v>
      </c>
      <c r="E176">
        <f>IF(E130*BObIC!E$2&gt;0,E130*BObIC!E$2,0)</f>
        <v>142560495.35830298</v>
      </c>
      <c r="F176">
        <f>IF(F130*BObIC!F$2&gt;0,F130*BObIC!F$2,0)</f>
        <v>596061.46136954043</v>
      </c>
      <c r="G176">
        <f>IF(G130*BObIC!G$2&gt;0,G130*BObIC!G$2,0)</f>
        <v>907170891.95879412</v>
      </c>
      <c r="H176">
        <f>IF(H130*BObIC!H$2&gt;0,H130*BObIC!H$2,0)</f>
        <v>617220827.9672848</v>
      </c>
      <c r="I176">
        <f>IF(I130*BObIC!I$2&gt;0,I130*BObIC!I$2,0)</f>
        <v>133870184.40039705</v>
      </c>
      <c r="J176">
        <f>IF(J130*BObIC!J$2&gt;0,J130*BObIC!J$2,0)</f>
        <v>459365976.81912911</v>
      </c>
      <c r="K176">
        <f>IF(K130*BObIC!K$2&gt;0,K130*BObIC!K$2,0)</f>
        <v>716525856.58557463</v>
      </c>
      <c r="L176" s="32">
        <f>IF(L130*BObIC!L$2&gt;0,L130*BObIC!L$2,0)</f>
        <v>1678466215.9036126</v>
      </c>
      <c r="M176" s="32">
        <f>IF(M130*BObIC!M$2&gt;0,M130*BObIC!M$2,0)</f>
        <v>306256738.20625967</v>
      </c>
      <c r="N176">
        <f>IF(N130*BObIC!N$2&gt;0,N130*BObIC!N$2,0)</f>
        <v>973664253.3487705</v>
      </c>
      <c r="O176" s="32">
        <f>IF(O130*BObIC!O$2&gt;0,O130*BObIC!O$2,0)</f>
        <v>495313.62674278126</v>
      </c>
      <c r="P176" s="32">
        <f>IF(P130*BObIC!P$2&gt;0,P130*BObIC!P$2,0)</f>
        <v>0</v>
      </c>
      <c r="Q176" s="32">
        <f>IF(Q130*BObIC!Q$2&gt;0,Q130*BObIC!Q$2,0)</f>
        <v>449121395.8087551</v>
      </c>
      <c r="R176" s="32">
        <f>IF(R130*BObIC!R$2&gt;0,R130*BObIC!R$2,0)</f>
        <v>190596131.90549949</v>
      </c>
      <c r="S176">
        <f>IF(S130*BObIC!S$2&gt;0,S130*BObIC!S$2,0)</f>
        <v>1251551949.6990254</v>
      </c>
      <c r="T176">
        <f>IF(T130*BObIC!T$2&gt;0,T130*BObIC!T$2,0)</f>
        <v>1993485701.1342635</v>
      </c>
      <c r="U176">
        <f>IF(U130*BObIC!U$2&gt;0,U130*BObIC!U$2,0)</f>
        <v>933409242.31500852</v>
      </c>
      <c r="V176">
        <f>IF(V130*BObIC!V$2&gt;0,V130*BObIC!V$2,0)</f>
        <v>1744960903.8268292</v>
      </c>
      <c r="W176">
        <f>IF(W130*BObIC!W$2&gt;0,W130*BObIC!W$2,0)</f>
        <v>1543874185.3628826</v>
      </c>
      <c r="X176">
        <f>IF(X130*BObIC!X$2&gt;0,X130*BObIC!X$2,0)</f>
        <v>601454358.37677431</v>
      </c>
      <c r="Y176">
        <f>IF(Y130*BObIC!Y$2&gt;0,Y130*BObIC!Y$2,0)</f>
        <v>238419137.19297051</v>
      </c>
      <c r="Z176" s="32">
        <f>IF(Z130*BObIC!Z$2&gt;0,Z130*BObIC!Z$2,0)</f>
        <v>0</v>
      </c>
      <c r="AA176" s="32">
        <f>IF(AA130*BObIC!AA$2&gt;0,AA130*BObIC!AA$2,0)</f>
        <v>3801112.8540275064</v>
      </c>
      <c r="AB176" s="32">
        <f>IF(AB130*BObIC!AB$2&gt;0,AB130*BObIC!AB$2,0)</f>
        <v>476081610.13248199</v>
      </c>
      <c r="AC176">
        <f>IF(AC130*BObIC!AC$2&gt;0,AC130*BObIC!AC$2,0)</f>
        <v>4619774896.2688761</v>
      </c>
      <c r="AD176">
        <f>IF(AD130*BObIC!AD$2&gt;0,AD130*BObIC!AD$2,0)</f>
        <v>6270739082.2008715</v>
      </c>
      <c r="AE176">
        <f>IF(AE130*BObIC!AE$2&gt;0,AE130*BObIC!AE$2,0)</f>
        <v>3238370553.1119142</v>
      </c>
      <c r="AF176">
        <f>IF(AF130*BObIC!AF$2&gt;0,AF130*BObIC!AF$2,0)</f>
        <v>2093854312.0844829</v>
      </c>
      <c r="AG176">
        <f>IF(AG130*BObIC!AG$2&gt;0,AG130*BObIC!AG$2,0)</f>
        <v>591583766.69706059</v>
      </c>
      <c r="AH176">
        <f>IF(AH130*BObIC!AH$2&gt;0,AH130*BObIC!AH$2,0)</f>
        <v>538500967.66190672</v>
      </c>
      <c r="AI176">
        <f>IF(AI130*BObIC!AI$2&gt;0,AI130*BObIC!AI$2,0)</f>
        <v>233521807.78030059</v>
      </c>
      <c r="AJ176">
        <f>IF(AJ130*BObIC!AJ$2&gt;0,AJ130*BObIC!AJ$2,0)</f>
        <v>20265927272.841679</v>
      </c>
      <c r="AK176">
        <f>IF(AK130*BObIC!AK$2&gt;0,AK130*BObIC!AK$2,0)</f>
        <v>19464046210.629372</v>
      </c>
      <c r="AL176">
        <f>IF(AL130*BObIC!AL$2&gt;0,AL130*BObIC!AL$2,0)</f>
        <v>4348233142.9688826</v>
      </c>
      <c r="AM176">
        <f>IF(AM130*BObIC!AM$2&gt;0,AM130*BObIC!AM$2,0)</f>
        <v>3810496665.4765377</v>
      </c>
      <c r="AN176">
        <f>IF(AN130*BObIC!AN$2&gt;0,AN130*BObIC!AN$2,0)</f>
        <v>1398718332.4822044</v>
      </c>
      <c r="AO176">
        <f>IF(AO130*BObIC!AO$2&gt;0,AO130*BObIC!AO$2,0)</f>
        <v>2740896692.2680192</v>
      </c>
      <c r="AP176">
        <f>IF(AP130*BObIC!AP$2&gt;0,AP130*BObIC!AP$2,0)</f>
        <v>1725100188.6241126</v>
      </c>
      <c r="AQ176">
        <f>IF(AQ130*BObIC!AQ$2&gt;0,AQ130*BObIC!AQ$2,0)</f>
        <v>0</v>
      </c>
    </row>
    <row r="177" spans="1:43" x14ac:dyDescent="0.3">
      <c r="A177" t="s">
        <v>26</v>
      </c>
      <c r="B177">
        <f>IF(B131*BObIC!B$2&gt;0,B131*BObIC!B$2,0)</f>
        <v>0</v>
      </c>
      <c r="C177" s="32">
        <f>IF(C131*BObIC!C$2&gt;0,C131*BObIC!C$2,0)</f>
        <v>0</v>
      </c>
      <c r="D177" s="32">
        <f>IF(D131*BObIC!D$2&gt;0,D131*BObIC!D$2,0)</f>
        <v>0</v>
      </c>
      <c r="E177">
        <f>IF(E131*BObIC!E$2&gt;0,E131*BObIC!E$2,0)</f>
        <v>9592861.0055303387</v>
      </c>
      <c r="F177">
        <f>IF(F131*BObIC!F$2&gt;0,F131*BObIC!F$2,0)</f>
        <v>99222.773309940734</v>
      </c>
      <c r="G177">
        <f>IF(G131*BObIC!G$2&gt;0,G131*BObIC!G$2,0)</f>
        <v>271284669.42787665</v>
      </c>
      <c r="H177">
        <f>IF(H131*BObIC!H$2&gt;0,H131*BObIC!H$2,0)</f>
        <v>189717779.55104232</v>
      </c>
      <c r="I177">
        <f>IF(I131*BObIC!I$2&gt;0,I131*BObIC!I$2,0)</f>
        <v>24283205.839087758</v>
      </c>
      <c r="J177">
        <f>IF(J131*BObIC!J$2&gt;0,J131*BObIC!J$2,0)</f>
        <v>88960462.764461488</v>
      </c>
      <c r="K177">
        <f>IF(K131*BObIC!K$2&gt;0,K131*BObIC!K$2,0)</f>
        <v>269977362.52507311</v>
      </c>
      <c r="L177" s="32">
        <f>IF(L131*BObIC!L$2&gt;0,L131*BObIC!L$2,0)</f>
        <v>484439550.55007029</v>
      </c>
      <c r="M177" s="32">
        <f>IF(M131*BObIC!M$2&gt;0,M131*BObIC!M$2,0)</f>
        <v>66988394.62923146</v>
      </c>
      <c r="N177">
        <f>IF(N131*BObIC!N$2&gt;0,N131*BObIC!N$2,0)</f>
        <v>49707590.199967422</v>
      </c>
      <c r="O177" s="32">
        <f>IF(O131*BObIC!O$2&gt;0,O131*BObIC!O$2,0)</f>
        <v>30835716.915962182</v>
      </c>
      <c r="P177" s="32">
        <f>IF(P131*BObIC!P$2&gt;0,P131*BObIC!P$2,0)</f>
        <v>52619498.417084038</v>
      </c>
      <c r="Q177" s="32">
        <f>IF(Q131*BObIC!Q$2&gt;0,Q131*BObIC!Q$2,0)</f>
        <v>97051980.677193418</v>
      </c>
      <c r="R177" s="32">
        <f>IF(R131*BObIC!R$2&gt;0,R131*BObIC!R$2,0)</f>
        <v>32171638.798404668</v>
      </c>
      <c r="S177">
        <f>IF(S131*BObIC!S$2&gt;0,S131*BObIC!S$2,0)</f>
        <v>196968586.85671857</v>
      </c>
      <c r="T177">
        <f>IF(T131*BObIC!T$2&gt;0,T131*BObIC!T$2,0)</f>
        <v>326682653.02852643</v>
      </c>
      <c r="U177">
        <f>IF(U131*BObIC!U$2&gt;0,U131*BObIC!U$2,0)</f>
        <v>201061520.24516484</v>
      </c>
      <c r="V177">
        <f>IF(V131*BObIC!V$2&gt;0,V131*BObIC!V$2,0)</f>
        <v>152341966.85020953</v>
      </c>
      <c r="W177">
        <f>IF(W131*BObIC!W$2&gt;0,W131*BObIC!W$2,0)</f>
        <v>271933105.20161551</v>
      </c>
      <c r="X177">
        <f>IF(X131*BObIC!X$2&gt;0,X131*BObIC!X$2,0)</f>
        <v>68789346.590684429</v>
      </c>
      <c r="Y177">
        <f>IF(Y131*BObIC!Y$2&gt;0,Y131*BObIC!Y$2,0)</f>
        <v>96452239.784088746</v>
      </c>
      <c r="Z177" s="32">
        <f>IF(Z131*BObIC!Z$2&gt;0,Z131*BObIC!Z$2,0)</f>
        <v>131667712.20280392</v>
      </c>
      <c r="AA177" s="32">
        <f>IF(AA131*BObIC!AA$2&gt;0,AA131*BObIC!AA$2,0)</f>
        <v>0</v>
      </c>
      <c r="AB177" s="32">
        <f>IF(AB131*BObIC!AB$2&gt;0,AB131*BObIC!AB$2,0)</f>
        <v>119434219.25093399</v>
      </c>
      <c r="AC177">
        <f>IF(AC131*BObIC!AC$2&gt;0,AC131*BObIC!AC$2,0)</f>
        <v>670853633.54238892</v>
      </c>
      <c r="AD177">
        <f>IF(AD131*BObIC!AD$2&gt;0,AD131*BObIC!AD$2,0)</f>
        <v>6772224675.6757631</v>
      </c>
      <c r="AE177">
        <f>IF(AE131*BObIC!AE$2&gt;0,AE131*BObIC!AE$2,0)</f>
        <v>474801912.37019306</v>
      </c>
      <c r="AF177">
        <f>IF(AF131*BObIC!AF$2&gt;0,AF131*BObIC!AF$2,0)</f>
        <v>4674249207.1835289</v>
      </c>
      <c r="AG177">
        <f>IF(AG131*BObIC!AG$2&gt;0,AG131*BObIC!AG$2,0)</f>
        <v>345550397.23793262</v>
      </c>
      <c r="AH177">
        <f>IF(AH131*BObIC!AH$2&gt;0,AH131*BObIC!AH$2,0)</f>
        <v>207420026.74673837</v>
      </c>
      <c r="AI177">
        <f>IF(AI131*BObIC!AI$2&gt;0,AI131*BObIC!AI$2,0)</f>
        <v>316603484.34381533</v>
      </c>
      <c r="AJ177">
        <f>IF(AJ131*BObIC!AJ$2&gt;0,AJ131*BObIC!AJ$2,0)</f>
        <v>3233479938.3783808</v>
      </c>
      <c r="AK177">
        <f>IF(AK131*BObIC!AK$2&gt;0,AK131*BObIC!AK$2,0)</f>
        <v>2334934793.1802568</v>
      </c>
      <c r="AL177">
        <f>IF(AL131*BObIC!AL$2&gt;0,AL131*BObIC!AL$2,0)</f>
        <v>1189557747.5848839</v>
      </c>
      <c r="AM177">
        <f>IF(AM131*BObIC!AM$2&gt;0,AM131*BObIC!AM$2,0)</f>
        <v>829745144.22157574</v>
      </c>
      <c r="AN177">
        <f>IF(AN131*BObIC!AN$2&gt;0,AN131*BObIC!AN$2,0)</f>
        <v>1191023413.313771</v>
      </c>
      <c r="AO177">
        <f>IF(AO131*BObIC!AO$2&gt;0,AO131*BObIC!AO$2,0)</f>
        <v>1719805180.7397375</v>
      </c>
      <c r="AP177">
        <f>IF(AP131*BObIC!AP$2&gt;0,AP131*BObIC!AP$2,0)</f>
        <v>651091284.55513024</v>
      </c>
      <c r="AQ177">
        <f>IF(AQ131*BObIC!AQ$2&gt;0,AQ131*BObIC!AQ$2,0)</f>
        <v>0</v>
      </c>
    </row>
    <row r="178" spans="1:43" x14ac:dyDescent="0.3">
      <c r="A178" t="s">
        <v>27</v>
      </c>
      <c r="B178">
        <f>IF(B132*BObIC!B$2&gt;0,B132*BObIC!B$2,0)</f>
        <v>362374223.55817389</v>
      </c>
      <c r="C178" s="32">
        <f>IF(C132*BObIC!C$2&gt;0,C132*BObIC!C$2,0)</f>
        <v>0</v>
      </c>
      <c r="D178" s="32">
        <f>IF(D132*BObIC!D$2&gt;0,D132*BObIC!D$2,0)</f>
        <v>0</v>
      </c>
      <c r="E178">
        <f>IF(E132*BObIC!E$2&gt;0,E132*BObIC!E$2,0)</f>
        <v>57405970.043534718</v>
      </c>
      <c r="F178">
        <f>IF(F132*BObIC!F$2&gt;0,F132*BObIC!F$2,0)</f>
        <v>0</v>
      </c>
      <c r="G178">
        <f>IF(G132*BObIC!G$2&gt;0,G132*BObIC!G$2,0)</f>
        <v>1439521716.2868426</v>
      </c>
      <c r="H178">
        <f>IF(H132*BObIC!H$2&gt;0,H132*BObIC!H$2,0)</f>
        <v>548511397.38667786</v>
      </c>
      <c r="I178">
        <f>IF(I132*BObIC!I$2&gt;0,I132*BObIC!I$2,0)</f>
        <v>191170724.49379125</v>
      </c>
      <c r="J178">
        <f>IF(J132*BObIC!J$2&gt;0,J132*BObIC!J$2,0)</f>
        <v>772867681.72581053</v>
      </c>
      <c r="K178">
        <f>IF(K132*BObIC!K$2&gt;0,K132*BObIC!K$2,0)</f>
        <v>1201395486.260798</v>
      </c>
      <c r="L178" s="32">
        <f>IF(L132*BObIC!L$2&gt;0,L132*BObIC!L$2,0)</f>
        <v>0</v>
      </c>
      <c r="M178" s="32">
        <f>IF(M132*BObIC!M$2&gt;0,M132*BObIC!M$2,0)</f>
        <v>0</v>
      </c>
      <c r="N178">
        <f>IF(N132*BObIC!N$2&gt;0,N132*BObIC!N$2,0)</f>
        <v>1676341607.0729475</v>
      </c>
      <c r="O178" s="32">
        <f>IF(O132*BObIC!O$2&gt;0,O132*BObIC!O$2,0)</f>
        <v>221208140.44136116</v>
      </c>
      <c r="P178" s="32">
        <f>IF(P132*BObIC!P$2&gt;0,P132*BObIC!P$2,0)</f>
        <v>0</v>
      </c>
      <c r="Q178" s="32">
        <f>IF(Q132*BObIC!Q$2&gt;0,Q132*BObIC!Q$2,0)</f>
        <v>530076211.4428851</v>
      </c>
      <c r="R178" s="32">
        <f>IF(R132*BObIC!R$2&gt;0,R132*BObIC!R$2,0)</f>
        <v>141639449.55140844</v>
      </c>
      <c r="S178">
        <f>IF(S132*BObIC!S$2&gt;0,S132*BObIC!S$2,0)</f>
        <v>1656732364.7401896</v>
      </c>
      <c r="T178">
        <f>IF(T132*BObIC!T$2&gt;0,T132*BObIC!T$2,0)</f>
        <v>6943004361.6716471</v>
      </c>
      <c r="U178">
        <f>IF(U132*BObIC!U$2&gt;0,U132*BObIC!U$2,0)</f>
        <v>1779173718.5344884</v>
      </c>
      <c r="V178">
        <f>IF(V132*BObIC!V$2&gt;0,V132*BObIC!V$2,0)</f>
        <v>2384463310.1652074</v>
      </c>
      <c r="W178">
        <f>IF(W132*BObIC!W$2&gt;0,W132*BObIC!W$2,0)</f>
        <v>1781784144.8547142</v>
      </c>
      <c r="X178">
        <f>IF(X132*BObIC!X$2&gt;0,X132*BObIC!X$2,0)</f>
        <v>958689726.77469122</v>
      </c>
      <c r="Y178">
        <f>IF(Y132*BObIC!Y$2&gt;0,Y132*BObIC!Y$2,0)</f>
        <v>950194564.65842414</v>
      </c>
      <c r="Z178" s="32">
        <f>IF(Z132*BObIC!Z$2&gt;0,Z132*BObIC!Z$2,0)</f>
        <v>690499455.31211674</v>
      </c>
      <c r="AA178" s="32">
        <f>IF(AA132*BObIC!AA$2&gt;0,AA132*BObIC!AA$2,0)</f>
        <v>21779807.175594363</v>
      </c>
      <c r="AB178" s="32">
        <f>IF(AB132*BObIC!AB$2&gt;0,AB132*BObIC!AB$2,0)</f>
        <v>0</v>
      </c>
      <c r="AC178">
        <f>IF(AC132*BObIC!AC$2&gt;0,AC132*BObIC!AC$2,0)</f>
        <v>8034572368.8077879</v>
      </c>
      <c r="AD178">
        <f>IF(AD132*BObIC!AD$2&gt;0,AD132*BObIC!AD$2,0)</f>
        <v>12499727301.212307</v>
      </c>
      <c r="AE178">
        <f>IF(AE132*BObIC!AE$2&gt;0,AE132*BObIC!AE$2,0)</f>
        <v>4531832637.9377527</v>
      </c>
      <c r="AF178">
        <f>IF(AF132*BObIC!AF$2&gt;0,AF132*BObIC!AF$2,0)</f>
        <v>2509906126.9891319</v>
      </c>
      <c r="AG178">
        <f>IF(AG132*BObIC!AG$2&gt;0,AG132*BObIC!AG$2,0)</f>
        <v>3152420309.8918715</v>
      </c>
      <c r="AH178">
        <f>IF(AH132*BObIC!AH$2&gt;0,AH132*BObIC!AH$2,0)</f>
        <v>1756306611.3647153</v>
      </c>
      <c r="AI178">
        <f>IF(AI132*BObIC!AI$2&gt;0,AI132*BObIC!AI$2,0)</f>
        <v>2986405361.8443704</v>
      </c>
      <c r="AJ178">
        <f>IF(AJ132*BObIC!AJ$2&gt;0,AJ132*BObIC!AJ$2,0)</f>
        <v>8599941341.4065895</v>
      </c>
      <c r="AK178">
        <f>IF(AK132*BObIC!AK$2&gt;0,AK132*BObIC!AK$2,0)</f>
        <v>1979899964.1739645</v>
      </c>
      <c r="AL178">
        <f>IF(AL132*BObIC!AL$2&gt;0,AL132*BObIC!AL$2,0)</f>
        <v>14743167797.546095</v>
      </c>
      <c r="AM178">
        <f>IF(AM132*BObIC!AM$2&gt;0,AM132*BObIC!AM$2,0)</f>
        <v>3969575796.0643997</v>
      </c>
      <c r="AN178">
        <f>IF(AN132*BObIC!AN$2&gt;0,AN132*BObIC!AN$2,0)</f>
        <v>3117976926.5529261</v>
      </c>
      <c r="AO178">
        <f>IF(AO132*BObIC!AO$2&gt;0,AO132*BObIC!AO$2,0)</f>
        <v>4356424276.1857004</v>
      </c>
      <c r="AP178">
        <f>IF(AP132*BObIC!AP$2&gt;0,AP132*BObIC!AP$2,0)</f>
        <v>2985783886.581399</v>
      </c>
      <c r="AQ178">
        <f>IF(AQ132*BObIC!AQ$2&gt;0,AQ132*BObIC!AQ$2,0)</f>
        <v>0</v>
      </c>
    </row>
    <row r="179" spans="1:43" x14ac:dyDescent="0.3">
      <c r="A179" t="s">
        <v>28</v>
      </c>
      <c r="B179">
        <f>IF(B133*BObIC!B$2&gt;0,B133*BObIC!B$2,0)</f>
        <v>61723377.550536335</v>
      </c>
      <c r="C179" s="32">
        <f>IF(C133*BObIC!C$2&gt;0,C133*BObIC!C$2,0)</f>
        <v>0</v>
      </c>
      <c r="D179" s="32">
        <f>IF(D133*BObIC!D$2&gt;0,D133*BObIC!D$2,0)</f>
        <v>0</v>
      </c>
      <c r="E179">
        <f>IF(E133*BObIC!E$2&gt;0,E133*BObIC!E$2,0)</f>
        <v>289410.67286638363</v>
      </c>
      <c r="F179">
        <f>IF(F133*BObIC!F$2&gt;0,F133*BObIC!F$2,0)</f>
        <v>17711.904206860545</v>
      </c>
      <c r="G179">
        <f>IF(G133*BObIC!G$2&gt;0,G133*BObIC!G$2,0)</f>
        <v>50472761.435482331</v>
      </c>
      <c r="H179">
        <f>IF(H133*BObIC!H$2&gt;0,H133*BObIC!H$2,0)</f>
        <v>19950488.488050226</v>
      </c>
      <c r="I179">
        <f>IF(I133*BObIC!I$2&gt;0,I133*BObIC!I$2,0)</f>
        <v>0</v>
      </c>
      <c r="J179">
        <f>IF(J133*BObIC!J$2&gt;0,J133*BObIC!J$2,0)</f>
        <v>16094017.268348789</v>
      </c>
      <c r="K179">
        <f>IF(K133*BObIC!K$2&gt;0,K133*BObIC!K$2,0)</f>
        <v>43484934.924727932</v>
      </c>
      <c r="L179" s="32">
        <f>IF(L133*BObIC!L$2&gt;0,L133*BObIC!L$2,0)</f>
        <v>77702126.863913357</v>
      </c>
      <c r="M179" s="32">
        <f>IF(M133*BObIC!M$2&gt;0,M133*BObIC!M$2,0)</f>
        <v>52044450.174051575</v>
      </c>
      <c r="N179">
        <f>IF(N133*BObIC!N$2&gt;0,N133*BObIC!N$2,0)</f>
        <v>114768743.78426893</v>
      </c>
      <c r="O179" s="32">
        <f>IF(O133*BObIC!O$2&gt;0,O133*BObIC!O$2,0)</f>
        <v>0</v>
      </c>
      <c r="P179" s="32">
        <f>IF(P133*BObIC!P$2&gt;0,P133*BObIC!P$2,0)</f>
        <v>0</v>
      </c>
      <c r="Q179" s="32">
        <f>IF(Q133*BObIC!Q$2&gt;0,Q133*BObIC!Q$2,0)</f>
        <v>0</v>
      </c>
      <c r="R179" s="32">
        <f>IF(R133*BObIC!R$2&gt;0,R133*BObIC!R$2,0)</f>
        <v>0</v>
      </c>
      <c r="S179">
        <f>IF(S133*BObIC!S$2&gt;0,S133*BObIC!S$2,0)</f>
        <v>19004863.000830106</v>
      </c>
      <c r="T179">
        <f>IF(T133*BObIC!T$2&gt;0,T133*BObIC!T$2,0)</f>
        <v>28266980.188261822</v>
      </c>
      <c r="U179">
        <f>IF(U133*BObIC!U$2&gt;0,U133*BObIC!U$2,0)</f>
        <v>23534765.531058647</v>
      </c>
      <c r="V179">
        <f>IF(V133*BObIC!V$2&gt;0,V133*BObIC!V$2,0)</f>
        <v>18876787.714222856</v>
      </c>
      <c r="W179">
        <f>IF(W133*BObIC!W$2&gt;0,W133*BObIC!W$2,0)</f>
        <v>0</v>
      </c>
      <c r="X179">
        <f>IF(X133*BObIC!X$2&gt;0,X133*BObIC!X$2,0)</f>
        <v>2004418.3245368344</v>
      </c>
      <c r="Y179">
        <f>IF(Y133*BObIC!Y$2&gt;0,Y133*BObIC!Y$2,0)</f>
        <v>42834016.547880307</v>
      </c>
      <c r="Z179" s="32">
        <f>IF(Z133*BObIC!Z$2&gt;0,Z133*BObIC!Z$2,0)</f>
        <v>0</v>
      </c>
      <c r="AA179" s="32">
        <f>IF(AA133*BObIC!AA$2&gt;0,AA133*BObIC!AA$2,0)</f>
        <v>0</v>
      </c>
      <c r="AB179" s="32">
        <f>IF(AB133*BObIC!AB$2&gt;0,AB133*BObIC!AB$2,0)</f>
        <v>18425805.760291643</v>
      </c>
      <c r="AC179">
        <f>IF(AC133*BObIC!AC$2&gt;0,AC133*BObIC!AC$2,0)</f>
        <v>0</v>
      </c>
      <c r="AD179">
        <f>IF(AD133*BObIC!AD$2&gt;0,AD133*BObIC!AD$2,0)</f>
        <v>80378829.74593693</v>
      </c>
      <c r="AE179">
        <f>IF(AE133*BObIC!AE$2&gt;0,AE133*BObIC!AE$2,0)</f>
        <v>508864079.45100164</v>
      </c>
      <c r="AF179">
        <f>IF(AF133*BObIC!AF$2&gt;0,AF133*BObIC!AF$2,0)</f>
        <v>59011438.770371087</v>
      </c>
      <c r="AG179">
        <f>IF(AG133*BObIC!AG$2&gt;0,AG133*BObIC!AG$2,0)</f>
        <v>12854551.998341216</v>
      </c>
      <c r="AH179">
        <f>IF(AH133*BObIC!AH$2&gt;0,AH133*BObIC!AH$2,0)</f>
        <v>20325042.013487361</v>
      </c>
      <c r="AI179">
        <f>IF(AI133*BObIC!AI$2&gt;0,AI133*BObIC!AI$2,0)</f>
        <v>0</v>
      </c>
      <c r="AJ179">
        <f>IF(AJ133*BObIC!AJ$2&gt;0,AJ133*BObIC!AJ$2,0)</f>
        <v>173922806.49462354</v>
      </c>
      <c r="AK179">
        <f>IF(AK133*BObIC!AK$2&gt;0,AK133*BObIC!AK$2,0)</f>
        <v>16330106.737136858</v>
      </c>
      <c r="AL179">
        <f>IF(AL133*BObIC!AL$2&gt;0,AL133*BObIC!AL$2,0)</f>
        <v>590876891.68786347</v>
      </c>
      <c r="AM179">
        <f>IF(AM133*BObIC!AM$2&gt;0,AM133*BObIC!AM$2,0)</f>
        <v>1165561253.5280581</v>
      </c>
      <c r="AN179">
        <f>IF(AN133*BObIC!AN$2&gt;0,AN133*BObIC!AN$2,0)</f>
        <v>6904346.156652173</v>
      </c>
      <c r="AO179">
        <f>IF(AO133*BObIC!AO$2&gt;0,AO133*BObIC!AO$2,0)</f>
        <v>0</v>
      </c>
      <c r="AP179">
        <f>IF(AP133*BObIC!AP$2&gt;0,AP133*BObIC!AP$2,0)</f>
        <v>447940920.29399359</v>
      </c>
      <c r="AQ179">
        <f>IF(AQ133*BObIC!AQ$2&gt;0,AQ133*BObIC!AQ$2,0)</f>
        <v>36344.856785748496</v>
      </c>
    </row>
    <row r="180" spans="1:43" x14ac:dyDescent="0.3">
      <c r="A180" t="s">
        <v>29</v>
      </c>
      <c r="B180">
        <f>IF(B134*BObIC!B$2&gt;0,B134*BObIC!B$2,0)</f>
        <v>8154314.8420514278</v>
      </c>
      <c r="C180" s="32">
        <f>IF(C134*BObIC!C$2&gt;0,C134*BObIC!C$2,0)</f>
        <v>0</v>
      </c>
      <c r="D180" s="32">
        <f>IF(D134*BObIC!D$2&gt;0,D134*BObIC!D$2,0)</f>
        <v>0</v>
      </c>
      <c r="E180">
        <f>IF(E134*BObIC!E$2&gt;0,E134*BObIC!E$2,0)</f>
        <v>4109903.5424925773</v>
      </c>
      <c r="F180">
        <f>IF(F134*BObIC!F$2&gt;0,F134*BObIC!F$2,0)</f>
        <v>16937.651298769099</v>
      </c>
      <c r="G180">
        <f>IF(G134*BObIC!G$2&gt;0,G134*BObIC!G$2,0)</f>
        <v>50435692.425410263</v>
      </c>
      <c r="H180">
        <f>IF(H134*BObIC!H$2&gt;0,H134*BObIC!H$2,0)</f>
        <v>32455145.149140935</v>
      </c>
      <c r="I180">
        <f>IF(I134*BObIC!I$2&gt;0,I134*BObIC!I$2,0)</f>
        <v>5843002.6350930529</v>
      </c>
      <c r="J180">
        <f>IF(J134*BObIC!J$2&gt;0,J134*BObIC!J$2,0)</f>
        <v>22129139.018233534</v>
      </c>
      <c r="K180">
        <f>IF(K134*BObIC!K$2&gt;0,K134*BObIC!K$2,0)</f>
        <v>63955483.820043631</v>
      </c>
      <c r="L180" s="32">
        <f>IF(L134*BObIC!L$2&gt;0,L134*BObIC!L$2,0)</f>
        <v>138852745.68704724</v>
      </c>
      <c r="M180" s="32">
        <f>IF(M134*BObIC!M$2&gt;0,M134*BObIC!M$2,0)</f>
        <v>17229339.15773451</v>
      </c>
      <c r="N180">
        <f>IF(N134*BObIC!N$2&gt;0,N134*BObIC!N$2,0)</f>
        <v>38250090.668182388</v>
      </c>
      <c r="O180" s="32">
        <f>IF(O134*BObIC!O$2&gt;0,O134*BObIC!O$2,0)</f>
        <v>0</v>
      </c>
      <c r="P180" s="32">
        <f>IF(P134*BObIC!P$2&gt;0,P134*BObIC!P$2,0)</f>
        <v>0</v>
      </c>
      <c r="Q180" s="32">
        <f>IF(Q134*BObIC!Q$2&gt;0,Q134*BObIC!Q$2,0)</f>
        <v>0</v>
      </c>
      <c r="R180" s="32">
        <f>IF(R134*BObIC!R$2&gt;0,R134*BObIC!R$2,0)</f>
        <v>0</v>
      </c>
      <c r="S180">
        <f>IF(S134*BObIC!S$2&gt;0,S134*BObIC!S$2,0)</f>
        <v>98252679.281500697</v>
      </c>
      <c r="T180">
        <f>IF(T134*BObIC!T$2&gt;0,T134*BObIC!T$2,0)</f>
        <v>90408519.470711619</v>
      </c>
      <c r="U180">
        <f>IF(U134*BObIC!U$2&gt;0,U134*BObIC!U$2,0)</f>
        <v>61468007.768844299</v>
      </c>
      <c r="V180">
        <f>IF(V134*BObIC!V$2&gt;0,V134*BObIC!V$2,0)</f>
        <v>91675216.075100854</v>
      </c>
      <c r="W180">
        <f>IF(W134*BObIC!W$2&gt;0,W134*BObIC!W$2,0)</f>
        <v>70637317.969376147</v>
      </c>
      <c r="X180">
        <f>IF(X134*BObIC!X$2&gt;0,X134*BObIC!X$2,0)</f>
        <v>21144179.976013415</v>
      </c>
      <c r="Y180">
        <f>IF(Y134*BObIC!Y$2&gt;0,Y134*BObIC!Y$2,0)</f>
        <v>26035080.509878524</v>
      </c>
      <c r="Z180" s="32">
        <f>IF(Z134*BObIC!Z$2&gt;0,Z134*BObIC!Z$2,0)</f>
        <v>0</v>
      </c>
      <c r="AA180" s="32">
        <f>IF(AA134*BObIC!AA$2&gt;0,AA134*BObIC!AA$2,0)</f>
        <v>0</v>
      </c>
      <c r="AB180" s="32">
        <f>IF(AB134*BObIC!AB$2&gt;0,AB134*BObIC!AB$2,0)</f>
        <v>21519266.897684533</v>
      </c>
      <c r="AC180">
        <f>IF(AC134*BObIC!AC$2&gt;0,AC134*BObIC!AC$2,0)</f>
        <v>118366895.77903216</v>
      </c>
      <c r="AD180">
        <f>IF(AD134*BObIC!AD$2&gt;0,AD134*BObIC!AD$2,0)</f>
        <v>756592609.42464936</v>
      </c>
      <c r="AE180">
        <f>IF(AE134*BObIC!AE$2&gt;0,AE134*BObIC!AE$2,0)</f>
        <v>199924382.51889053</v>
      </c>
      <c r="AF180">
        <f>IF(AF134*BObIC!AF$2&gt;0,AF134*BObIC!AF$2,0)</f>
        <v>122810624.9601648</v>
      </c>
      <c r="AG180">
        <f>IF(AG134*BObIC!AG$2&gt;0,AG134*BObIC!AG$2,0)</f>
        <v>47529869.067206375</v>
      </c>
      <c r="AH180">
        <f>IF(AH134*BObIC!AH$2&gt;0,AH134*BObIC!AH$2,0)</f>
        <v>41523522.624993533</v>
      </c>
      <c r="AI180">
        <f>IF(AI134*BObIC!AI$2&gt;0,AI134*BObIC!AI$2,0)</f>
        <v>19322683.160643462</v>
      </c>
      <c r="AJ180">
        <f>IF(AJ134*BObIC!AJ$2&gt;0,AJ134*BObIC!AJ$2,0)</f>
        <v>306224421.93449038</v>
      </c>
      <c r="AK180">
        <f>IF(AK134*BObIC!AK$2&gt;0,AK134*BObIC!AK$2,0)</f>
        <v>72265438.224746317</v>
      </c>
      <c r="AL180">
        <f>IF(AL134*BObIC!AL$2&gt;0,AL134*BObIC!AL$2,0)</f>
        <v>699243718.26126349</v>
      </c>
      <c r="AM180">
        <f>IF(AM134*BObIC!AM$2&gt;0,AM134*BObIC!AM$2,0)</f>
        <v>69875226.706812903</v>
      </c>
      <c r="AN180">
        <f>IF(AN134*BObIC!AN$2&gt;0,AN134*BObIC!AN$2,0)</f>
        <v>276524001.45480758</v>
      </c>
      <c r="AO180">
        <f>IF(AO134*BObIC!AO$2&gt;0,AO134*BObIC!AO$2,0)</f>
        <v>159726803.99164024</v>
      </c>
      <c r="AP180">
        <f>IF(AP134*BObIC!AP$2&gt;0,AP134*BObIC!AP$2,0)</f>
        <v>265549806.43866193</v>
      </c>
      <c r="AQ180">
        <f>IF(AQ134*BObIC!AQ$2&gt;0,AQ134*BObIC!AQ$2,0)</f>
        <v>21157.729171277242</v>
      </c>
    </row>
    <row r="181" spans="1:43" x14ac:dyDescent="0.3">
      <c r="A181" t="s">
        <v>30</v>
      </c>
      <c r="B181">
        <f>IF(B135*BObIC!B$2&gt;0,B135*BObIC!B$2,0)</f>
        <v>347031093.81614727</v>
      </c>
      <c r="C181" s="32">
        <f>IF(C135*BObIC!C$2&gt;0,C135*BObIC!C$2,0)</f>
        <v>0</v>
      </c>
      <c r="D181" s="32">
        <f>IF(D135*BObIC!D$2&gt;0,D135*BObIC!D$2,0)</f>
        <v>0</v>
      </c>
      <c r="E181">
        <f>IF(E135*BObIC!E$2&gt;0,E135*BObIC!E$2,0)</f>
        <v>6847726.4835637929</v>
      </c>
      <c r="F181">
        <f>IF(F135*BObIC!F$2&gt;0,F135*BObIC!F$2,0)</f>
        <v>18659.830339563876</v>
      </c>
      <c r="G181">
        <f>IF(G135*BObIC!G$2&gt;0,G135*BObIC!G$2,0)</f>
        <v>0</v>
      </c>
      <c r="H181">
        <f>IF(H135*BObIC!H$2&gt;0,H135*BObIC!H$2,0)</f>
        <v>0</v>
      </c>
      <c r="I181">
        <f>IF(I135*BObIC!I$2&gt;0,I135*BObIC!I$2,0)</f>
        <v>1218764.6026944213</v>
      </c>
      <c r="J181">
        <f>IF(J135*BObIC!J$2&gt;0,J135*BObIC!J$2,0)</f>
        <v>0</v>
      </c>
      <c r="K181">
        <f>IF(K135*BObIC!K$2&gt;0,K135*BObIC!K$2,0)</f>
        <v>28327586.131017916</v>
      </c>
      <c r="L181" s="32">
        <f>IF(L135*BObIC!L$2&gt;0,L135*BObIC!L$2,0)</f>
        <v>243960659.69272813</v>
      </c>
      <c r="M181" s="32">
        <f>IF(M135*BObIC!M$2&gt;0,M135*BObIC!M$2,0)</f>
        <v>46486770.993178442</v>
      </c>
      <c r="N181">
        <f>IF(N135*BObIC!N$2&gt;0,N135*BObIC!N$2,0)</f>
        <v>613420473.24584782</v>
      </c>
      <c r="O181" s="32">
        <f>IF(O135*BObIC!O$2&gt;0,O135*BObIC!O$2,0)</f>
        <v>0</v>
      </c>
      <c r="P181" s="32">
        <f>IF(P135*BObIC!P$2&gt;0,P135*BObIC!P$2,0)</f>
        <v>0</v>
      </c>
      <c r="Q181" s="32">
        <f>IF(Q135*BObIC!Q$2&gt;0,Q135*BObIC!Q$2,0)</f>
        <v>0</v>
      </c>
      <c r="R181" s="32">
        <f>IF(R135*BObIC!R$2&gt;0,R135*BObIC!R$2,0)</f>
        <v>0</v>
      </c>
      <c r="S181">
        <f>IF(S135*BObIC!S$2&gt;0,S135*BObIC!S$2,0)</f>
        <v>92951301.96383515</v>
      </c>
      <c r="T181">
        <f>IF(T135*BObIC!T$2&gt;0,T135*BObIC!T$2,0)</f>
        <v>0</v>
      </c>
      <c r="U181">
        <f>IF(U135*BObIC!U$2&gt;0,U135*BObIC!U$2,0)</f>
        <v>0</v>
      </c>
      <c r="V181">
        <f>IF(V135*BObIC!V$2&gt;0,V135*BObIC!V$2,0)</f>
        <v>60915407.720607653</v>
      </c>
      <c r="W181">
        <f>IF(W135*BObIC!W$2&gt;0,W135*BObIC!W$2,0)</f>
        <v>7816093.8651021253</v>
      </c>
      <c r="X181">
        <f>IF(X135*BObIC!X$2&gt;0,X135*BObIC!X$2,0)</f>
        <v>0</v>
      </c>
      <c r="Y181">
        <f>IF(Y135*BObIC!Y$2&gt;0,Y135*BObIC!Y$2,0)</f>
        <v>0</v>
      </c>
      <c r="Z181" s="32">
        <f>IF(Z135*BObIC!Z$2&gt;0,Z135*BObIC!Z$2,0)</f>
        <v>0</v>
      </c>
      <c r="AA181" s="32">
        <f>IF(AA135*BObIC!AA$2&gt;0,AA135*BObIC!AA$2,0)</f>
        <v>0</v>
      </c>
      <c r="AB181" s="32">
        <f>IF(AB135*BObIC!AB$2&gt;0,AB135*BObIC!AB$2,0)</f>
        <v>49115916.326503903</v>
      </c>
      <c r="AC181">
        <f>IF(AC135*BObIC!AC$2&gt;0,AC135*BObIC!AC$2,0)</f>
        <v>65018209.158493981</v>
      </c>
      <c r="AD181">
        <f>IF(AD135*BObIC!AD$2&gt;0,AD135*BObIC!AD$2,0)</f>
        <v>348939608.34422654</v>
      </c>
      <c r="AE181">
        <f>IF(AE135*BObIC!AE$2&gt;0,AE135*BObIC!AE$2,0)</f>
        <v>2013346506.0112197</v>
      </c>
      <c r="AF181">
        <f>IF(AF135*BObIC!AF$2&gt;0,AF135*BObIC!AF$2,0)</f>
        <v>260453963.78297141</v>
      </c>
      <c r="AG181">
        <f>IF(AG135*BObIC!AG$2&gt;0,AG135*BObIC!AG$2,0)</f>
        <v>0</v>
      </c>
      <c r="AH181">
        <f>IF(AH135*BObIC!AH$2&gt;0,AH135*BObIC!AH$2,0)</f>
        <v>0</v>
      </c>
      <c r="AI181">
        <f>IF(AI135*BObIC!AI$2&gt;0,AI135*BObIC!AI$2,0)</f>
        <v>0</v>
      </c>
      <c r="AJ181">
        <f>IF(AJ135*BObIC!AJ$2&gt;0,AJ135*BObIC!AJ$2,0)</f>
        <v>109770813.17898993</v>
      </c>
      <c r="AK181">
        <f>IF(AK135*BObIC!AK$2&gt;0,AK135*BObIC!AK$2,0)</f>
        <v>39221051.10622701</v>
      </c>
      <c r="AL181">
        <f>IF(AL135*BObIC!AL$2&gt;0,AL135*BObIC!AL$2,0)</f>
        <v>3824969739.6887221</v>
      </c>
      <c r="AM181">
        <f>IF(AM135*BObIC!AM$2&gt;0,AM135*BObIC!AM$2,0)</f>
        <v>0</v>
      </c>
      <c r="AN181">
        <f>IF(AN135*BObIC!AN$2&gt;0,AN135*BObIC!AN$2,0)</f>
        <v>151544818.53387132</v>
      </c>
      <c r="AO181">
        <f>IF(AO135*BObIC!AO$2&gt;0,AO135*BObIC!AO$2,0)</f>
        <v>379149304.7169317</v>
      </c>
      <c r="AP181">
        <f>IF(AP135*BObIC!AP$2&gt;0,AP135*BObIC!AP$2,0)</f>
        <v>2932290141.7243485</v>
      </c>
      <c r="AQ181">
        <f>IF(AQ135*BObIC!AQ$2&gt;0,AQ135*BObIC!AQ$2,0)</f>
        <v>168161.84489986044</v>
      </c>
    </row>
    <row r="182" spans="1:43" x14ac:dyDescent="0.3">
      <c r="A182" t="s">
        <v>31</v>
      </c>
      <c r="B182">
        <f>IF(B136*BObIC!B$2&gt;0,B136*BObIC!B$2,0)</f>
        <v>58876791.410449147</v>
      </c>
      <c r="C182" s="32">
        <f>IF(C136*BObIC!C$2&gt;0,C136*BObIC!C$2,0)</f>
        <v>2445181.1589323273</v>
      </c>
      <c r="D182" s="32">
        <f>IF(D136*BObIC!D$2&gt;0,D136*BObIC!D$2,0)</f>
        <v>0</v>
      </c>
      <c r="E182">
        <f>IF(E136*BObIC!E$2&gt;0,E136*BObIC!E$2,0)</f>
        <v>15684428.882164391</v>
      </c>
      <c r="F182">
        <f>IF(F136*BObIC!F$2&gt;0,F136*BObIC!F$2,0)</f>
        <v>0</v>
      </c>
      <c r="G182">
        <f>IF(G136*BObIC!G$2&gt;0,G136*BObIC!G$2,0)</f>
        <v>131362666.933126</v>
      </c>
      <c r="H182">
        <f>IF(H136*BObIC!H$2&gt;0,H136*BObIC!H$2,0)</f>
        <v>64986826.165108733</v>
      </c>
      <c r="I182">
        <f>IF(I136*BObIC!I$2&gt;0,I136*BObIC!I$2,0)</f>
        <v>24990935.895658746</v>
      </c>
      <c r="J182">
        <f>IF(J136*BObIC!J$2&gt;0,J136*BObIC!J$2,0)</f>
        <v>79594196.236499861</v>
      </c>
      <c r="K182">
        <f>IF(K136*BObIC!K$2&gt;0,K136*BObIC!K$2,0)</f>
        <v>65905892.734074801</v>
      </c>
      <c r="L182" s="32">
        <f>IF(L136*BObIC!L$2&gt;0,L136*BObIC!L$2,0)</f>
        <v>0</v>
      </c>
      <c r="M182" s="32">
        <f>IF(M136*BObIC!M$2&gt;0,M136*BObIC!M$2,0)</f>
        <v>0</v>
      </c>
      <c r="N182">
        <f>IF(N136*BObIC!N$2&gt;0,N136*BObIC!N$2,0)</f>
        <v>114843435.24780573</v>
      </c>
      <c r="O182" s="32">
        <f>IF(O136*BObIC!O$2&gt;0,O136*BObIC!O$2,0)</f>
        <v>101628450.78081414</v>
      </c>
      <c r="P182" s="32">
        <f>IF(P136*BObIC!P$2&gt;0,P136*BObIC!P$2,0)</f>
        <v>112196861.85776885</v>
      </c>
      <c r="Q182" s="32">
        <f>IF(Q136*BObIC!Q$2&gt;0,Q136*BObIC!Q$2,0)</f>
        <v>491558494.2779364</v>
      </c>
      <c r="R182" s="32">
        <f>IF(R136*BObIC!R$2&gt;0,R136*BObIC!R$2,0)</f>
        <v>248013339.30036455</v>
      </c>
      <c r="S182">
        <f>IF(S136*BObIC!S$2&gt;0,S136*BObIC!S$2,0)</f>
        <v>0</v>
      </c>
      <c r="T182">
        <f>IF(T136*BObIC!T$2&gt;0,T136*BObIC!T$2,0)</f>
        <v>208784282.20578885</v>
      </c>
      <c r="U182">
        <f>IF(U136*BObIC!U$2&gt;0,U136*BObIC!U$2,0)</f>
        <v>64267802.548790477</v>
      </c>
      <c r="V182">
        <f>IF(V136*BObIC!V$2&gt;0,V136*BObIC!V$2,0)</f>
        <v>23318218.671719555</v>
      </c>
      <c r="W182">
        <f>IF(W136*BObIC!W$2&gt;0,W136*BObIC!W$2,0)</f>
        <v>122756683.15245539</v>
      </c>
      <c r="X182">
        <f>IF(X136*BObIC!X$2&gt;0,X136*BObIC!X$2,0)</f>
        <v>124376026.92125748</v>
      </c>
      <c r="Y182">
        <f>IF(Y136*BObIC!Y$2&gt;0,Y136*BObIC!Y$2,0)</f>
        <v>72958372.153439447</v>
      </c>
      <c r="Z182" s="32">
        <f>IF(Z136*BObIC!Z$2&gt;0,Z136*BObIC!Z$2,0)</f>
        <v>218130258.84134632</v>
      </c>
      <c r="AA182" s="32">
        <f>IF(AA136*BObIC!AA$2&gt;0,AA136*BObIC!AA$2,0)</f>
        <v>37858151.527559116</v>
      </c>
      <c r="AB182" s="32">
        <f>IF(AB136*BObIC!AB$2&gt;0,AB136*BObIC!AB$2,0)</f>
        <v>220827512.39966822</v>
      </c>
      <c r="AC182">
        <f>IF(AC136*BObIC!AC$2&gt;0,AC136*BObIC!AC$2,0)</f>
        <v>499409246.6028716</v>
      </c>
      <c r="AD182">
        <f>IF(AD136*BObIC!AD$2&gt;0,AD136*BObIC!AD$2,0)</f>
        <v>1066103634.9218721</v>
      </c>
      <c r="AE182">
        <f>IF(AE136*BObIC!AE$2&gt;0,AE136*BObIC!AE$2,0)</f>
        <v>458617678.27624112</v>
      </c>
      <c r="AF182">
        <f>IF(AF136*BObIC!AF$2&gt;0,AF136*BObIC!AF$2,0)</f>
        <v>646825586.89947414</v>
      </c>
      <c r="AG182">
        <f>IF(AG136*BObIC!AG$2&gt;0,AG136*BObIC!AG$2,0)</f>
        <v>1064408271.3940719</v>
      </c>
      <c r="AH182">
        <f>IF(AH136*BObIC!AH$2&gt;0,AH136*BObIC!AH$2,0)</f>
        <v>207894650.06139651</v>
      </c>
      <c r="AI182">
        <f>IF(AI136*BObIC!AI$2&gt;0,AI136*BObIC!AI$2,0)</f>
        <v>346849656.03993368</v>
      </c>
      <c r="AJ182">
        <f>IF(AJ136*BObIC!AJ$2&gt;0,AJ136*BObIC!AJ$2,0)</f>
        <v>708910586.63122869</v>
      </c>
      <c r="AK182">
        <f>IF(AK136*BObIC!AK$2&gt;0,AK136*BObIC!AK$2,0)</f>
        <v>53203726.244160138</v>
      </c>
      <c r="AL182">
        <f>IF(AL136*BObIC!AL$2&gt;0,AL136*BObIC!AL$2,0)</f>
        <v>969698443.77510655</v>
      </c>
      <c r="AM182">
        <f>IF(AM136*BObIC!AM$2&gt;0,AM136*BObIC!AM$2,0)</f>
        <v>513284522.18733507</v>
      </c>
      <c r="AN182">
        <f>IF(AN136*BObIC!AN$2&gt;0,AN136*BObIC!AN$2,0)</f>
        <v>607011033.8586092</v>
      </c>
      <c r="AO182">
        <f>IF(AO136*BObIC!AO$2&gt;0,AO136*BObIC!AO$2,0)</f>
        <v>1565720892.2868383</v>
      </c>
      <c r="AP182">
        <f>IF(AP136*BObIC!AP$2&gt;0,AP136*BObIC!AP$2,0)</f>
        <v>2820115759.0408878</v>
      </c>
      <c r="AQ182">
        <f>IF(AQ136*BObIC!AQ$2&gt;0,AQ136*BObIC!AQ$2,0)</f>
        <v>0</v>
      </c>
    </row>
    <row r="183" spans="1:43" x14ac:dyDescent="0.3">
      <c r="A183" t="s">
        <v>32</v>
      </c>
      <c r="B183">
        <f>IF(B137*BObIC!B$2&gt;0,B137*BObIC!B$2,0)</f>
        <v>12858.808218697712</v>
      </c>
      <c r="C183" s="32">
        <f>IF(C137*BObIC!C$2&gt;0,C137*BObIC!C$2,0)</f>
        <v>19333.504687647528</v>
      </c>
      <c r="D183" s="32">
        <f>IF(D137*BObIC!D$2&gt;0,D137*BObIC!D$2,0)</f>
        <v>595.40472475885531</v>
      </c>
      <c r="E183">
        <f>IF(E137*BObIC!E$2&gt;0,E137*BObIC!E$2,0)</f>
        <v>1054.3351135134767</v>
      </c>
      <c r="F183">
        <f>IF(F137*BObIC!F$2&gt;0,F137*BObIC!F$2,0)</f>
        <v>5.269094714854706</v>
      </c>
      <c r="G183">
        <f>IF(G137*BObIC!G$2&gt;0,G137*BObIC!G$2,0)</f>
        <v>12354.984129885419</v>
      </c>
      <c r="H183">
        <f>IF(H137*BObIC!H$2&gt;0,H137*BObIC!H$2,0)</f>
        <v>32327.510744529322</v>
      </c>
      <c r="I183">
        <f>IF(I137*BObIC!I$2&gt;0,I137*BObIC!I$2,0)</f>
        <v>4068.7096824618529</v>
      </c>
      <c r="J183">
        <f>IF(J137*BObIC!J$2&gt;0,J137*BObIC!J$2,0)</f>
        <v>12951.460440521578</v>
      </c>
      <c r="K183">
        <f>IF(K137*BObIC!K$2&gt;0,K137*BObIC!K$2,0)</f>
        <v>39397.468663417429</v>
      </c>
      <c r="L183" s="32">
        <f>IF(L137*BObIC!L$2&gt;0,L137*BObIC!L$2,0)</f>
        <v>0</v>
      </c>
      <c r="M183" s="32">
        <f>IF(M137*BObIC!M$2&gt;0,M137*BObIC!M$2,0)</f>
        <v>0</v>
      </c>
      <c r="N183">
        <f>IF(N137*BObIC!N$2&gt;0,N137*BObIC!N$2,0)</f>
        <v>115927.4919808119</v>
      </c>
      <c r="O183" s="32">
        <f>IF(O137*BObIC!O$2&gt;0,O137*BObIC!O$2,0)</f>
        <v>4416.6605209483241</v>
      </c>
      <c r="P183" s="32">
        <f>IF(P137*BObIC!P$2&gt;0,P137*BObIC!P$2,0)</f>
        <v>9024.2400512234126</v>
      </c>
      <c r="Q183" s="32">
        <f>IF(Q137*BObIC!Q$2&gt;0,Q137*BObIC!Q$2,0)</f>
        <v>67783.08541905669</v>
      </c>
      <c r="R183" s="32">
        <f>IF(R137*BObIC!R$2&gt;0,R137*BObIC!R$2,0)</f>
        <v>4081.7024936158523</v>
      </c>
      <c r="S183">
        <f>IF(S137*BObIC!S$2&gt;0,S137*BObIC!S$2,0)</f>
        <v>0</v>
      </c>
      <c r="T183">
        <f>IF(T137*BObIC!T$2&gt;0,T137*BObIC!T$2,0)</f>
        <v>73527.744190104553</v>
      </c>
      <c r="U183">
        <f>IF(U137*BObIC!U$2&gt;0,U137*BObIC!U$2,0)</f>
        <v>22339.428616590823</v>
      </c>
      <c r="V183">
        <f>IF(V137*BObIC!V$2&gt;0,V137*BObIC!V$2,0)</f>
        <v>0</v>
      </c>
      <c r="W183">
        <f>IF(W137*BObIC!W$2&gt;0,W137*BObIC!W$2,0)</f>
        <v>12810.124168633522</v>
      </c>
      <c r="X183">
        <f>IF(X137*BObIC!X$2&gt;0,X137*BObIC!X$2,0)</f>
        <v>7426.7658738315931</v>
      </c>
      <c r="Y183">
        <f>IF(Y137*BObIC!Y$2&gt;0,Y137*BObIC!Y$2,0)</f>
        <v>4933.9289371203358</v>
      </c>
      <c r="Z183" s="32">
        <f>IF(Z137*BObIC!Z$2&gt;0,Z137*BObIC!Z$2,0)</f>
        <v>31074.91107535682</v>
      </c>
      <c r="AA183" s="32">
        <f>IF(AA137*BObIC!AA$2&gt;0,AA137*BObIC!AA$2,0)</f>
        <v>8451.6180017328952</v>
      </c>
      <c r="AB183" s="32">
        <f>IF(AB137*BObIC!AB$2&gt;0,AB137*BObIC!AB$2,0)</f>
        <v>3089.8984821491099</v>
      </c>
      <c r="AC183">
        <f>IF(AC137*BObIC!AC$2&gt;0,AC137*BObIC!AC$2,0)</f>
        <v>0</v>
      </c>
      <c r="AD183">
        <f>IF(AD137*BObIC!AD$2&gt;0,AD137*BObIC!AD$2,0)</f>
        <v>14875.829441525693</v>
      </c>
      <c r="AE183">
        <f>IF(AE137*BObIC!AE$2&gt;0,AE137*BObIC!AE$2,0)</f>
        <v>5991.4162706532961</v>
      </c>
      <c r="AF183">
        <f>IF(AF137*BObIC!AF$2&gt;0,AF137*BObIC!AF$2,0)</f>
        <v>9831.0962023416487</v>
      </c>
      <c r="AG183">
        <f>IF(AG137*BObIC!AG$2&gt;0,AG137*BObIC!AG$2,0)</f>
        <v>4972.393997515057</v>
      </c>
      <c r="AH183">
        <f>IF(AH137*BObIC!AH$2&gt;0,AH137*BObIC!AH$2,0)</f>
        <v>1790.6073315683755</v>
      </c>
      <c r="AI183">
        <f>IF(AI137*BObIC!AI$2&gt;0,AI137*BObIC!AI$2,0)</f>
        <v>1492.509958570258</v>
      </c>
      <c r="AJ183">
        <f>IF(AJ137*BObIC!AJ$2&gt;0,AJ137*BObIC!AJ$2,0)</f>
        <v>4435.3940696377713</v>
      </c>
      <c r="AK183">
        <f>IF(AK137*BObIC!AK$2&gt;0,AK137*BObIC!AK$2,0)</f>
        <v>3326.2812359860804</v>
      </c>
      <c r="AL183">
        <f>IF(AL137*BObIC!AL$2&gt;0,AL137*BObIC!AL$2,0)</f>
        <v>0</v>
      </c>
      <c r="AM183">
        <f>IF(AM137*BObIC!AM$2&gt;0,AM137*BObIC!AM$2,0)</f>
        <v>3147.6725939249777</v>
      </c>
      <c r="AN183">
        <f>IF(AN137*BObIC!AN$2&gt;0,AN137*BObIC!AN$2,0)</f>
        <v>4718.4453445024792</v>
      </c>
      <c r="AO183">
        <f>IF(AO137*BObIC!AO$2&gt;0,AO137*BObIC!AO$2,0)</f>
        <v>33047.157435285633</v>
      </c>
      <c r="AP183">
        <f>IF(AP137*BObIC!AP$2&gt;0,AP137*BObIC!AP$2,0)</f>
        <v>0</v>
      </c>
      <c r="AQ183">
        <f>IF(AQ137*BObIC!AQ$2&gt;0,AQ137*BObIC!AQ$2,0)</f>
        <v>0</v>
      </c>
    </row>
  </sheetData>
  <phoneticPr fontId="41" type="noConversion"/>
  <conditionalFormatting sqref="B96:AQ137 F139">
    <cfRule type="cellIs" dxfId="1" priority="1" operator="lessThan">
      <formula>0</formula>
    </cfRule>
  </conditionalFormatting>
  <conditionalFormatting sqref="B142:AQ183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AS89"/>
  <sheetViews>
    <sheetView view="pageBreakPreview" zoomScale="98" zoomScaleNormal="100" zoomScaleSheetLayoutView="98" workbookViewId="0">
      <pane xSplit="1" topLeftCell="C1" activePane="topRight" state="frozen"/>
      <selection pane="topRight"/>
    </sheetView>
  </sheetViews>
  <sheetFormatPr defaultRowHeight="16.5" x14ac:dyDescent="0.3"/>
  <cols>
    <col min="1" max="1" width="23.25" customWidth="1"/>
    <col min="2" max="2" width="25" customWidth="1"/>
    <col min="16" max="16" width="13.25" customWidth="1"/>
    <col min="17" max="17" width="13.125" customWidth="1"/>
  </cols>
  <sheetData>
    <row r="1" spans="1:44" x14ac:dyDescent="0.3">
      <c r="A1" s="1" t="s">
        <v>675</v>
      </c>
    </row>
    <row r="2" spans="1:44" x14ac:dyDescent="0.3">
      <c r="B2" t="s">
        <v>219</v>
      </c>
      <c r="C2" t="s">
        <v>129</v>
      </c>
      <c r="D2" s="15" t="s">
        <v>90</v>
      </c>
      <c r="E2" s="15" t="s">
        <v>91</v>
      </c>
      <c r="F2" t="s">
        <v>131</v>
      </c>
      <c r="G2" t="s">
        <v>132</v>
      </c>
      <c r="H2" t="s">
        <v>133</v>
      </c>
      <c r="I2" t="s">
        <v>134</v>
      </c>
      <c r="J2" t="s">
        <v>135</v>
      </c>
      <c r="K2" t="s">
        <v>136</v>
      </c>
      <c r="L2" t="s">
        <v>137</v>
      </c>
      <c r="M2" s="15" t="s">
        <v>98</v>
      </c>
      <c r="N2" s="15" t="s">
        <v>220</v>
      </c>
      <c r="O2" t="s">
        <v>139</v>
      </c>
      <c r="P2" s="15" t="s">
        <v>100</v>
      </c>
      <c r="Q2" s="15" t="s">
        <v>101</v>
      </c>
      <c r="R2" s="15" t="s">
        <v>102</v>
      </c>
      <c r="S2" s="15" t="s">
        <v>103</v>
      </c>
      <c r="T2" t="s">
        <v>142</v>
      </c>
      <c r="U2" t="s">
        <v>143</v>
      </c>
      <c r="V2" t="s">
        <v>144</v>
      </c>
      <c r="W2" t="s">
        <v>145</v>
      </c>
      <c r="X2" t="s">
        <v>146</v>
      </c>
      <c r="Y2" t="s">
        <v>147</v>
      </c>
      <c r="Z2" t="s">
        <v>148</v>
      </c>
      <c r="AA2" s="15" t="s">
        <v>218</v>
      </c>
      <c r="AB2" s="15" t="s">
        <v>111</v>
      </c>
      <c r="AC2" s="15" t="s">
        <v>112</v>
      </c>
      <c r="AD2" t="s">
        <v>150</v>
      </c>
      <c r="AE2" t="s">
        <v>151</v>
      </c>
      <c r="AF2" t="s">
        <v>152</v>
      </c>
      <c r="AG2" t="s">
        <v>153</v>
      </c>
      <c r="AH2" t="s">
        <v>154</v>
      </c>
      <c r="AI2" t="s">
        <v>155</v>
      </c>
      <c r="AJ2" t="s">
        <v>156</v>
      </c>
      <c r="AK2" t="s">
        <v>157</v>
      </c>
      <c r="AL2" t="s">
        <v>158</v>
      </c>
      <c r="AM2" t="s">
        <v>159</v>
      </c>
      <c r="AN2" t="s">
        <v>160</v>
      </c>
      <c r="AO2" t="s">
        <v>161</v>
      </c>
      <c r="AP2" t="s">
        <v>162</v>
      </c>
      <c r="AQ2" t="s">
        <v>163</v>
      </c>
      <c r="AR2" t="s">
        <v>164</v>
      </c>
    </row>
    <row r="3" spans="1:44" x14ac:dyDescent="0.3">
      <c r="A3" t="s">
        <v>129</v>
      </c>
      <c r="B3" t="s">
        <v>89</v>
      </c>
      <c r="C3">
        <f>'OECD TTL - 2018'!C9</f>
        <v>4722.3</v>
      </c>
      <c r="D3" t="e">
        <f>'OECD TTL - 2018'!$D9*'SIOM from DLIM'!C142/SUM('SIOM from DLIM'!$C142:$D142)</f>
        <v>#DIV/0!</v>
      </c>
      <c r="E3" t="e">
        <f>'OECD TTL - 2018'!$D9*'SIOM from DLIM'!D142/SUM('SIOM from DLIM'!$C142:$D142)</f>
        <v>#DIV/0!</v>
      </c>
      <c r="F3">
        <f>'OECD TTL - 2018'!E9</f>
        <v>3.5</v>
      </c>
      <c r="G3">
        <f>'OECD TTL - 2018'!F9</f>
        <v>0</v>
      </c>
      <c r="H3">
        <f>'OECD TTL - 2018'!G9</f>
        <v>27898.7</v>
      </c>
      <c r="I3">
        <f>'OECD TTL - 2018'!H9</f>
        <v>1366.4</v>
      </c>
      <c r="J3">
        <f>'OECD TTL - 2018'!I9</f>
        <v>939.5</v>
      </c>
      <c r="K3">
        <f>'OECD TTL - 2018'!J9</f>
        <v>502.4</v>
      </c>
      <c r="L3">
        <f>'OECD TTL - 2018'!K9</f>
        <v>65.5</v>
      </c>
      <c r="M3" t="e">
        <f>'OECD TTL - 2018'!$L9*'SIOM from DLIM'!L142/SUM('SIOM from DLIM'!$L142:$M142)</f>
        <v>#DIV/0!</v>
      </c>
      <c r="N3" t="e">
        <f>'OECD TTL - 2018'!$L9*'SIOM from DLIM'!M142/SUM('SIOM from DLIM'!$L142:$M142)</f>
        <v>#DIV/0!</v>
      </c>
      <c r="O3">
        <f>'OECD TTL - 2018'!M9</f>
        <v>591.79999999999995</v>
      </c>
      <c r="P3" t="e">
        <f>'OECD TTL - 2018'!$N9*'SIOM from DLIM'!O142/SUM('SIOM from DLIM'!$O142:$P142)</f>
        <v>#DIV/0!</v>
      </c>
      <c r="Q3" t="e">
        <f>'OECD TTL - 2018'!$N9*'SIOM from DLIM'!P142/SUM('SIOM from DLIM'!$O142:$P142)</f>
        <v>#DIV/0!</v>
      </c>
      <c r="R3" t="e">
        <f>'OECD TTL - 2018'!$O9*'SIOM from DLIM'!Q142/SUM('SIOM from DLIM'!$Q142:$R142)</f>
        <v>#DIV/0!</v>
      </c>
      <c r="S3" t="e">
        <f>'OECD TTL - 2018'!$O9*'SIOM from DLIM'!R142/SUM('SIOM from DLIM'!$Q142:$R142)</f>
        <v>#DIV/0!</v>
      </c>
      <c r="T3">
        <f>'OECD TTL - 2018'!P9</f>
        <v>31.8</v>
      </c>
      <c r="U3">
        <f>'OECD TTL - 2018'!Q9</f>
        <v>21.2</v>
      </c>
      <c r="V3">
        <f>'OECD TTL - 2018'!R9</f>
        <v>21.4</v>
      </c>
      <c r="W3">
        <f>'OECD TTL - 2018'!S9</f>
        <v>30.1</v>
      </c>
      <c r="X3">
        <f>'OECD TTL - 2018'!T9</f>
        <v>19</v>
      </c>
      <c r="Y3">
        <f>'OECD TTL - 2018'!U9</f>
        <v>34.1</v>
      </c>
      <c r="Z3">
        <f>'OECD TTL - 2018'!V9</f>
        <v>124.8</v>
      </c>
      <c r="AA3" t="e">
        <f>'OECD TTL - 2018'!$W9*'SIOM from DLIM'!Z142/SUM('SIOM from DLIM'!$Z142:$AB142)</f>
        <v>#DIV/0!</v>
      </c>
      <c r="AB3" t="e">
        <f>'OECD TTL - 2018'!$W9*'SIOM from DLIM'!AA142/SUM('SIOM from DLIM'!$Z142:$AB142)</f>
        <v>#DIV/0!</v>
      </c>
      <c r="AC3" t="e">
        <f>'OECD TTL - 2018'!$W9*'SIOM from DLIM'!AB142/SUM('SIOM from DLIM'!$Z142:$AB142)</f>
        <v>#DIV/0!</v>
      </c>
      <c r="AD3">
        <f>'OECD TTL - 2018'!X9</f>
        <v>313.8</v>
      </c>
      <c r="AE3">
        <f>'OECD TTL - 2018'!Y9</f>
        <v>1580.4</v>
      </c>
      <c r="AF3">
        <f>'OECD TTL - 2018'!Z9</f>
        <v>146.30000000000001</v>
      </c>
      <c r="AG3">
        <f>'OECD TTL - 2018'!AA9</f>
        <v>3624.3</v>
      </c>
      <c r="AH3">
        <f>'OECD TTL - 2018'!AB9</f>
        <v>30.5</v>
      </c>
      <c r="AI3">
        <f>'OECD TTL - 2018'!AC9</f>
        <v>3.1</v>
      </c>
      <c r="AJ3">
        <f>'OECD TTL - 2018'!AD9</f>
        <v>14</v>
      </c>
      <c r="AK3">
        <f>'OECD TTL - 2018'!AE9</f>
        <v>24</v>
      </c>
      <c r="AL3">
        <f>'OECD TTL - 2018'!AF9</f>
        <v>41.4</v>
      </c>
      <c r="AM3">
        <f>'OECD TTL - 2018'!AG9</f>
        <v>422.6</v>
      </c>
      <c r="AN3">
        <f>'OECD TTL - 2018'!AH9</f>
        <v>367.4</v>
      </c>
      <c r="AO3">
        <f>'OECD TTL - 2018'!AI9</f>
        <v>279.39999999999998</v>
      </c>
      <c r="AP3">
        <f>'OECD TTL - 2018'!AJ9</f>
        <v>265.5</v>
      </c>
      <c r="AQ3">
        <f>'OECD TTL - 2018'!AK9</f>
        <v>265.39999999999998</v>
      </c>
      <c r="AR3">
        <f>'OECD TTL - 2018'!AL9</f>
        <v>0</v>
      </c>
    </row>
    <row r="4" spans="1:44" x14ac:dyDescent="0.3">
      <c r="A4" s="15" t="s">
        <v>90</v>
      </c>
      <c r="B4" t="s">
        <v>90</v>
      </c>
      <c r="C4" t="e">
        <f>'OECD TTL - 2018'!C$10*'SIOM from DLIM'!B143/SUM('SIOM from DLIM'!B$143:B$144)</f>
        <v>#DIV/0!</v>
      </c>
      <c r="D4" s="25" t="e">
        <f>'OECD TTL - 2018'!$D$10*'SIOM from DLIM'!C143/SUM('SIOM from DLIM'!$C$143:$D$144)</f>
        <v>#DIV/0!</v>
      </c>
      <c r="E4" s="25" t="e">
        <f>'OECD TTL - 2018'!$D$10*'SIOM from DLIM'!D143/SUM('SIOM from DLIM'!$C$143:$D$144)</f>
        <v>#DIV/0!</v>
      </c>
      <c r="F4" t="e">
        <f>'OECD TTL - 2018'!E$10*'SIOM from DLIM'!D143/SUM('SIOM from DLIM'!D$143:D$144)</f>
        <v>#DIV/0!</v>
      </c>
      <c r="G4" t="e">
        <f>'OECD TTL - 2018'!F$10*'SIOM from DLIM'!E143/SUM('SIOM from DLIM'!E$143:E$144)</f>
        <v>#DIV/0!</v>
      </c>
      <c r="H4" t="e">
        <f>'OECD TTL - 2018'!G$10*'SIOM from DLIM'!F143/SUM('SIOM from DLIM'!F$143:F$144)</f>
        <v>#DIV/0!</v>
      </c>
      <c r="I4" t="e">
        <f>'OECD TTL - 2018'!H$10*'SIOM from DLIM'!G143/SUM('SIOM from DLIM'!G$143:G$144)</f>
        <v>#DIV/0!</v>
      </c>
      <c r="J4" t="e">
        <f>'OECD TTL - 2018'!I$10*'SIOM from DLIM'!H143/SUM('SIOM from DLIM'!H$143:H$144)</f>
        <v>#DIV/0!</v>
      </c>
      <c r="K4" t="e">
        <f>'OECD TTL - 2018'!J$10*'SIOM from DLIM'!I143/SUM('SIOM from DLIM'!I$143:I$144)</f>
        <v>#DIV/0!</v>
      </c>
      <c r="L4" t="e">
        <f>'OECD TTL - 2018'!K$10*'SIOM from DLIM'!J143/SUM('SIOM from DLIM'!J$143:J$144)</f>
        <v>#DIV/0!</v>
      </c>
      <c r="M4" s="25">
        <f>'OECD TTL - 2018'!$L$10*'SIOM from DLIM'!L143/SUM('SIOM from DLIM'!$L$143:$M$144)</f>
        <v>2146.7734956980712</v>
      </c>
      <c r="N4" s="25">
        <f>'OECD TTL - 2018'!$L$10*'SIOM from DLIM'!M143/SUM('SIOM from DLIM'!$L$143:$M$144)</f>
        <v>18.50082434153504</v>
      </c>
      <c r="O4">
        <f>'OECD TTL - 2018'!M$10*'SIOM from DLIM'!L143/SUM('SIOM from DLIM'!L$143:L$144)</f>
        <v>117.75122401529684</v>
      </c>
      <c r="P4" s="25" t="e">
        <f>'OECD TTL - 2018'!$N$10*'SIOM from DLIM'!O143/SUM('SIOM from DLIM'!$O$143:$P$144)</f>
        <v>#DIV/0!</v>
      </c>
      <c r="Q4" s="25" t="e">
        <f>'OECD TTL - 2018'!$N$10*'SIOM from DLIM'!P143/SUM('SIOM from DLIM'!$O$143:$P$144)</f>
        <v>#DIV/0!</v>
      </c>
      <c r="R4" s="25">
        <f>'OECD TTL - 2018'!$O$10*'SIOM from DLIM'!Q143/SUM('SIOM from DLIM'!$Q$143:$R$144)</f>
        <v>3659.1</v>
      </c>
      <c r="S4" s="25">
        <f>'OECD TTL - 2018'!$O$10*'SIOM from DLIM'!R143/SUM('SIOM from DLIM'!$Q$143:$R$144)</f>
        <v>0</v>
      </c>
      <c r="T4" t="e">
        <f>'OECD TTL - 2018'!P$10*'SIOM from DLIM'!O143/SUM('SIOM from DLIM'!O$143:O$144)</f>
        <v>#DIV/0!</v>
      </c>
      <c r="U4" t="e">
        <f>'OECD TTL - 2018'!Q$10*'SIOM from DLIM'!P143/SUM('SIOM from DLIM'!P$143:P$144)</f>
        <v>#DIV/0!</v>
      </c>
      <c r="V4">
        <f>'OECD TTL - 2018'!R$10*'SIOM from DLIM'!Q143/SUM('SIOM from DLIM'!Q$143:Q$144)</f>
        <v>49.2</v>
      </c>
      <c r="W4" t="e">
        <f>'OECD TTL - 2018'!S$10*'SIOM from DLIM'!R143/SUM('SIOM from DLIM'!R$143:R$144)</f>
        <v>#DIV/0!</v>
      </c>
      <c r="X4" t="e">
        <f>'OECD TTL - 2018'!T$10*'SIOM from DLIM'!S143/SUM('SIOM from DLIM'!S$143:S$144)</f>
        <v>#DIV/0!</v>
      </c>
      <c r="Y4" t="e">
        <f>'OECD TTL - 2018'!U$10*'SIOM from DLIM'!T143/SUM('SIOM from DLIM'!T$143:T$144)</f>
        <v>#DIV/0!</v>
      </c>
      <c r="Z4" t="e">
        <f>'OECD TTL - 2018'!V$10*'SIOM from DLIM'!U143/SUM('SIOM from DLIM'!U$143:U$144)</f>
        <v>#DIV/0!</v>
      </c>
      <c r="AA4" s="25" t="e">
        <f>'OECD TTL - 2018'!$W$10*'SIOM from DLIM'!Z143/SUM('SIOM from DLIM'!$Z$143:$AB$144)</f>
        <v>#DIV/0!</v>
      </c>
      <c r="AB4" s="25" t="e">
        <f>'OECD TTL - 2018'!$W$10*'SIOM from DLIM'!AA143/SUM('SIOM from DLIM'!$Z$143:$AB$144)</f>
        <v>#DIV/0!</v>
      </c>
      <c r="AC4" s="25" t="e">
        <f>'OECD TTL - 2018'!$W$10*'SIOM from DLIM'!AB143/SUM('SIOM from DLIM'!$Z$143:$AB$144)</f>
        <v>#DIV/0!</v>
      </c>
      <c r="AD4" t="e">
        <f>'OECD TTL - 2018'!X$10*'SIOM from DLIM'!W143/SUM('SIOM from DLIM'!W$143:W$144)</f>
        <v>#DIV/0!</v>
      </c>
      <c r="AE4" t="e">
        <f>'OECD TTL - 2018'!Y$10*'SIOM from DLIM'!X143/SUM('SIOM from DLIM'!X$143:X$144)</f>
        <v>#DIV/0!</v>
      </c>
      <c r="AF4">
        <f>'OECD TTL - 2018'!Z$10*'SIOM from DLIM'!Y143/SUM('SIOM from DLIM'!Y$143:Y$144)</f>
        <v>0</v>
      </c>
      <c r="AG4" t="e">
        <f>'OECD TTL - 2018'!AA$10*'SIOM from DLIM'!Z143/SUM('SIOM from DLIM'!Z$143:Z$144)</f>
        <v>#DIV/0!</v>
      </c>
      <c r="AH4" t="e">
        <f>'OECD TTL - 2018'!AB$10*'SIOM from DLIM'!AA143/SUM('SIOM from DLIM'!AA$143:AA$144)</f>
        <v>#DIV/0!</v>
      </c>
      <c r="AI4" t="e">
        <f>'OECD TTL - 2018'!AC$10*'SIOM from DLIM'!AB143/SUM('SIOM from DLIM'!AB$143:AB$144)</f>
        <v>#DIV/0!</v>
      </c>
      <c r="AJ4" t="e">
        <f>'OECD TTL - 2018'!AD$10*'SIOM from DLIM'!AC143/SUM('SIOM from DLIM'!AC$143:AC$144)</f>
        <v>#DIV/0!</v>
      </c>
      <c r="AK4" t="e">
        <f>'OECD TTL - 2018'!AE$10*'SIOM from DLIM'!AD143/SUM('SIOM from DLIM'!AD$143:AD$144)</f>
        <v>#DIV/0!</v>
      </c>
      <c r="AL4" t="e">
        <f>'OECD TTL - 2018'!AF$10*'SIOM from DLIM'!AE143/SUM('SIOM from DLIM'!AE$143:AE$144)</f>
        <v>#DIV/0!</v>
      </c>
      <c r="AM4" t="e">
        <f>'OECD TTL - 2018'!AG$10*'SIOM from DLIM'!AF143/SUM('SIOM from DLIM'!AF$143:AF$144)</f>
        <v>#DIV/0!</v>
      </c>
      <c r="AN4" t="e">
        <f>'OECD TTL - 2018'!AH$10*'SIOM from DLIM'!AG143/SUM('SIOM from DLIM'!AG$143:AG$144)</f>
        <v>#DIV/0!</v>
      </c>
      <c r="AO4" t="e">
        <f>'OECD TTL - 2018'!AI$10*'SIOM from DLIM'!AH143/SUM('SIOM from DLIM'!AH$143:AH$144)</f>
        <v>#DIV/0!</v>
      </c>
      <c r="AP4" t="e">
        <f>'OECD TTL - 2018'!AJ$10*'SIOM from DLIM'!AI143/SUM('SIOM from DLIM'!AI$143:AI$144)</f>
        <v>#DIV/0!</v>
      </c>
      <c r="AQ4" t="e">
        <f>'OECD TTL - 2018'!AK$10*'SIOM from DLIM'!AJ143/SUM('SIOM from DLIM'!AJ$143:AJ$144)</f>
        <v>#DIV/0!</v>
      </c>
      <c r="AR4" t="e">
        <f>'OECD TTL - 2018'!AL$10*'SIOM from DLIM'!AK143/SUM('SIOM from DLIM'!AK$143:AK$144)</f>
        <v>#DIV/0!</v>
      </c>
    </row>
    <row r="5" spans="1:44" x14ac:dyDescent="0.3">
      <c r="A5" s="15" t="s">
        <v>91</v>
      </c>
      <c r="B5" t="s">
        <v>91</v>
      </c>
      <c r="C5" t="e">
        <f>'OECD TTL - 2018'!C$10*'SIOM from DLIM'!B144/SUM('SIOM from DLIM'!B$143:B$144)</f>
        <v>#DIV/0!</v>
      </c>
      <c r="D5" s="25" t="e">
        <f>'OECD TTL - 2018'!$D$10*'SIOM from DLIM'!C144/SUM('SIOM from DLIM'!$C$143:$D$144)</f>
        <v>#DIV/0!</v>
      </c>
      <c r="E5" s="25" t="e">
        <f>'OECD TTL - 2018'!$D$10*'SIOM from DLIM'!D144/SUM('SIOM from DLIM'!$C$143:$D$144)</f>
        <v>#DIV/0!</v>
      </c>
      <c r="F5" t="e">
        <f>'OECD TTL - 2018'!E$10*'SIOM from DLIM'!D144/SUM('SIOM from DLIM'!D$143:D$144)</f>
        <v>#DIV/0!</v>
      </c>
      <c r="G5" t="e">
        <f>'OECD TTL - 2018'!F$10*'SIOM from DLIM'!E144/SUM('SIOM from DLIM'!E$143:E$144)</f>
        <v>#DIV/0!</v>
      </c>
      <c r="H5" t="e">
        <f>'OECD TTL - 2018'!G$10*'SIOM from DLIM'!F144/SUM('SIOM from DLIM'!F$143:F$144)</f>
        <v>#DIV/0!</v>
      </c>
      <c r="I5" t="e">
        <f>'OECD TTL - 2018'!H$10*'SIOM from DLIM'!G144/SUM('SIOM from DLIM'!G$143:G$144)</f>
        <v>#DIV/0!</v>
      </c>
      <c r="J5" t="e">
        <f>'OECD TTL - 2018'!I$10*'SIOM from DLIM'!H144/SUM('SIOM from DLIM'!H$143:H$144)</f>
        <v>#DIV/0!</v>
      </c>
      <c r="K5" t="e">
        <f>'OECD TTL - 2018'!J$10*'SIOM from DLIM'!I144/SUM('SIOM from DLIM'!I$143:I$144)</f>
        <v>#DIV/0!</v>
      </c>
      <c r="L5" t="e">
        <f>'OECD TTL - 2018'!K$10*'SIOM from DLIM'!J144/SUM('SIOM from DLIM'!J$143:J$144)</f>
        <v>#DIV/0!</v>
      </c>
      <c r="M5" s="25">
        <f>'OECD TTL - 2018'!$L$10*'SIOM from DLIM'!L144/SUM('SIOM from DLIM'!$L$143:$M$144)</f>
        <v>2146.7288645934764</v>
      </c>
      <c r="N5" s="25">
        <f>'OECD TTL - 2018'!$L$10*'SIOM from DLIM'!M144/SUM('SIOM from DLIM'!$L$143:$M$144)</f>
        <v>18.396815366917735</v>
      </c>
      <c r="O5">
        <f>'OECD TTL - 2018'!M$10*'SIOM from DLIM'!L144/SUM('SIOM from DLIM'!L$143:L$144)</f>
        <v>117.74877598470314</v>
      </c>
      <c r="P5" s="25" t="e">
        <f>'OECD TTL - 2018'!$N$10*'SIOM from DLIM'!O144/SUM('SIOM from DLIM'!$O$143:$P$144)</f>
        <v>#DIV/0!</v>
      </c>
      <c r="Q5" s="25" t="e">
        <f>'OECD TTL - 2018'!$N$10*'SIOM from DLIM'!P144/SUM('SIOM from DLIM'!$O$143:$P$144)</f>
        <v>#DIV/0!</v>
      </c>
      <c r="R5" s="25">
        <f>'OECD TTL - 2018'!$O$10*'SIOM from DLIM'!Q144/SUM('SIOM from DLIM'!$Q$143:$R$144)</f>
        <v>0</v>
      </c>
      <c r="S5" s="25">
        <f>'OECD TTL - 2018'!$O$10*'SIOM from DLIM'!R144/SUM('SIOM from DLIM'!$Q$143:$R$144)</f>
        <v>0</v>
      </c>
      <c r="T5" t="e">
        <f>'OECD TTL - 2018'!P$10*'SIOM from DLIM'!O144/SUM('SIOM from DLIM'!O$143:O$144)</f>
        <v>#DIV/0!</v>
      </c>
      <c r="U5" t="e">
        <f>'OECD TTL - 2018'!Q$10*'SIOM from DLIM'!P144/SUM('SIOM from DLIM'!P$143:P$144)</f>
        <v>#DIV/0!</v>
      </c>
      <c r="V5">
        <f>'OECD TTL - 2018'!R$10*'SIOM from DLIM'!Q144/SUM('SIOM from DLIM'!Q$143:Q$144)</f>
        <v>0</v>
      </c>
      <c r="W5" t="e">
        <f>'OECD TTL - 2018'!S$10*'SIOM from DLIM'!R144/SUM('SIOM from DLIM'!R$143:R$144)</f>
        <v>#DIV/0!</v>
      </c>
      <c r="X5" t="e">
        <f>'OECD TTL - 2018'!T$10*'SIOM from DLIM'!S144/SUM('SIOM from DLIM'!S$143:S$144)</f>
        <v>#DIV/0!</v>
      </c>
      <c r="Y5" t="e">
        <f>'OECD TTL - 2018'!U$10*'SIOM from DLIM'!T144/SUM('SIOM from DLIM'!T$143:T$144)</f>
        <v>#DIV/0!</v>
      </c>
      <c r="Z5" t="e">
        <f>'OECD TTL - 2018'!V$10*'SIOM from DLIM'!U144/SUM('SIOM from DLIM'!U$143:U$144)</f>
        <v>#DIV/0!</v>
      </c>
      <c r="AA5" s="25" t="e">
        <f>'OECD TTL - 2018'!$W$10*'SIOM from DLIM'!Z144/SUM('SIOM from DLIM'!$Z$143:$AB$144)</f>
        <v>#DIV/0!</v>
      </c>
      <c r="AB5" s="25" t="e">
        <f>'OECD TTL - 2018'!$W$10*'SIOM from DLIM'!AA144/SUM('SIOM from DLIM'!$Z$143:$AB$144)</f>
        <v>#DIV/0!</v>
      </c>
      <c r="AC5" s="25" t="e">
        <f>'OECD TTL - 2018'!$W$10*'SIOM from DLIM'!AB144/SUM('SIOM from DLIM'!$Z$143:$AB$144)</f>
        <v>#DIV/0!</v>
      </c>
      <c r="AD5" t="e">
        <f>'OECD TTL - 2018'!X$10*'SIOM from DLIM'!W144/SUM('SIOM from DLIM'!W$143:W$144)</f>
        <v>#DIV/0!</v>
      </c>
      <c r="AE5" t="e">
        <f>'OECD TTL - 2018'!Y$10*'SIOM from DLIM'!X144/SUM('SIOM from DLIM'!X$143:X$144)</f>
        <v>#DIV/0!</v>
      </c>
      <c r="AF5">
        <f>'OECD TTL - 2018'!Z$10*'SIOM from DLIM'!Y144/SUM('SIOM from DLIM'!Y$143:Y$144)</f>
        <v>293</v>
      </c>
      <c r="AG5" t="e">
        <f>'OECD TTL - 2018'!AA$10*'SIOM from DLIM'!Z144/SUM('SIOM from DLIM'!Z$143:Z$144)</f>
        <v>#DIV/0!</v>
      </c>
      <c r="AH5" t="e">
        <f>'OECD TTL - 2018'!AB$10*'SIOM from DLIM'!AA144/SUM('SIOM from DLIM'!AA$143:AA$144)</f>
        <v>#DIV/0!</v>
      </c>
      <c r="AI5" t="e">
        <f>'OECD TTL - 2018'!AC$10*'SIOM from DLIM'!AB144/SUM('SIOM from DLIM'!AB$143:AB$144)</f>
        <v>#DIV/0!</v>
      </c>
      <c r="AJ5" t="e">
        <f>'OECD TTL - 2018'!AD$10*'SIOM from DLIM'!AC144/SUM('SIOM from DLIM'!AC$143:AC$144)</f>
        <v>#DIV/0!</v>
      </c>
      <c r="AK5" t="e">
        <f>'OECD TTL - 2018'!AE$10*'SIOM from DLIM'!AD144/SUM('SIOM from DLIM'!AD$143:AD$144)</f>
        <v>#DIV/0!</v>
      </c>
      <c r="AL5" t="e">
        <f>'OECD TTL - 2018'!AF$10*'SIOM from DLIM'!AE144/SUM('SIOM from DLIM'!AE$143:AE$144)</f>
        <v>#DIV/0!</v>
      </c>
      <c r="AM5" t="e">
        <f>'OECD TTL - 2018'!AG$10*'SIOM from DLIM'!AF144/SUM('SIOM from DLIM'!AF$143:AF$144)</f>
        <v>#DIV/0!</v>
      </c>
      <c r="AN5" t="e">
        <f>'OECD TTL - 2018'!AH$10*'SIOM from DLIM'!AG144/SUM('SIOM from DLIM'!AG$143:AG$144)</f>
        <v>#DIV/0!</v>
      </c>
      <c r="AO5" t="e">
        <f>'OECD TTL - 2018'!AI$10*'SIOM from DLIM'!AH144/SUM('SIOM from DLIM'!AH$143:AH$144)</f>
        <v>#DIV/0!</v>
      </c>
      <c r="AP5" t="e">
        <f>'OECD TTL - 2018'!AJ$10*'SIOM from DLIM'!AI144/SUM('SIOM from DLIM'!AI$143:AI$144)</f>
        <v>#DIV/0!</v>
      </c>
      <c r="AQ5" t="e">
        <f>'OECD TTL - 2018'!AK$10*'SIOM from DLIM'!AJ144/SUM('SIOM from DLIM'!AJ$143:AJ$144)</f>
        <v>#DIV/0!</v>
      </c>
      <c r="AR5" t="e">
        <f>'OECD TTL - 2018'!AL$10*'SIOM from DLIM'!AK144/SUM('SIOM from DLIM'!AK$143:AK$144)</f>
        <v>#DIV/0!</v>
      </c>
    </row>
    <row r="6" spans="1:44" x14ac:dyDescent="0.3">
      <c r="A6" t="s">
        <v>131</v>
      </c>
      <c r="B6" t="s">
        <v>92</v>
      </c>
      <c r="C6">
        <f>'OECD TTL - 2018'!C11</f>
        <v>13.4</v>
      </c>
      <c r="D6" t="e">
        <f>'OECD TTL - 2018'!$D11*'SIOM from DLIM'!C145/SUM('SIOM from DLIM'!$C145:$D145)</f>
        <v>#DIV/0!</v>
      </c>
      <c r="E6" t="e">
        <f>'OECD TTL - 2018'!$D11*'SIOM from DLIM'!D145/SUM('SIOM from DLIM'!$C145:$D145)</f>
        <v>#DIV/0!</v>
      </c>
      <c r="F6">
        <f>'OECD TTL - 2018'!E11</f>
        <v>34</v>
      </c>
      <c r="G6">
        <f>'OECD TTL - 2018'!F11</f>
        <v>0</v>
      </c>
      <c r="H6">
        <f>'OECD TTL - 2018'!G11</f>
        <v>14.9</v>
      </c>
      <c r="I6">
        <f>'OECD TTL - 2018'!H11</f>
        <v>6.7</v>
      </c>
      <c r="J6">
        <f>'OECD TTL - 2018'!I11</f>
        <v>2.1</v>
      </c>
      <c r="K6">
        <f>'OECD TTL - 2018'!J11</f>
        <v>25.5</v>
      </c>
      <c r="L6">
        <f>'OECD TTL - 2018'!K11</f>
        <v>515.29999999999995</v>
      </c>
      <c r="M6">
        <f>'OECD TTL - 2018'!$L11*'SIOM from DLIM'!L145/SUM('SIOM from DLIM'!$L145:$M145)</f>
        <v>638.92551740560054</v>
      </c>
      <c r="N6">
        <f>'OECD TTL - 2018'!$L11*'SIOM from DLIM'!M145/SUM('SIOM from DLIM'!$L145:$M145)</f>
        <v>15.974482594399467</v>
      </c>
      <c r="O6">
        <f>'OECD TTL - 2018'!M11</f>
        <v>18.5</v>
      </c>
      <c r="P6">
        <f>'OECD TTL - 2018'!$N11*'SIOM from DLIM'!O145/SUM('SIOM from DLIM'!$O145:$P145)</f>
        <v>12.142329074266186</v>
      </c>
      <c r="Q6">
        <f>'OECD TTL - 2018'!$N11*'SIOM from DLIM'!P145/SUM('SIOM from DLIM'!$O145:$P145)</f>
        <v>739.45767092573374</v>
      </c>
      <c r="R6">
        <f>'OECD TTL - 2018'!$O11*'SIOM from DLIM'!Q145/SUM('SIOM from DLIM'!$Q145:$R145)</f>
        <v>7734.5181387384846</v>
      </c>
      <c r="S6">
        <f>'OECD TTL - 2018'!$O11*'SIOM from DLIM'!R145/SUM('SIOM from DLIM'!$Q145:$R145)</f>
        <v>1391.1818612615161</v>
      </c>
      <c r="T6">
        <f>'OECD TTL - 2018'!P11</f>
        <v>449.9</v>
      </c>
      <c r="U6">
        <f>'OECD TTL - 2018'!Q11</f>
        <v>142.6</v>
      </c>
      <c r="V6">
        <f>'OECD TTL - 2018'!R11</f>
        <v>287</v>
      </c>
      <c r="W6">
        <f>'OECD TTL - 2018'!S11</f>
        <v>211.1</v>
      </c>
      <c r="X6">
        <f>'OECD TTL - 2018'!T11</f>
        <v>79.2</v>
      </c>
      <c r="Y6">
        <f>'OECD TTL - 2018'!U11</f>
        <v>77.099999999999994</v>
      </c>
      <c r="Z6">
        <f>'OECD TTL - 2018'!V11</f>
        <v>72.099999999999994</v>
      </c>
      <c r="AA6">
        <f>'OECD TTL - 2018'!$W11*'SIOM from DLIM'!Z145/SUM('SIOM from DLIM'!$Z145:$AB145)</f>
        <v>0</v>
      </c>
      <c r="AB6">
        <f>'OECD TTL - 2018'!$W11*'SIOM from DLIM'!AA145/SUM('SIOM from DLIM'!$Z145:$AB145)</f>
        <v>0</v>
      </c>
      <c r="AC6">
        <f>'OECD TTL - 2018'!$W11*'SIOM from DLIM'!AB145/SUM('SIOM from DLIM'!$Z145:$AB145)</f>
        <v>115.3</v>
      </c>
      <c r="AD6">
        <f>'OECD TTL - 2018'!X11</f>
        <v>814.1</v>
      </c>
      <c r="AE6">
        <f>'OECD TTL - 2018'!Y11</f>
        <v>38.6</v>
      </c>
      <c r="AF6">
        <f>'OECD TTL - 2018'!Z11</f>
        <v>13.9</v>
      </c>
      <c r="AG6">
        <f>'OECD TTL - 2018'!AA11</f>
        <v>7.7</v>
      </c>
      <c r="AH6">
        <f>'OECD TTL - 2018'!AB11</f>
        <v>0.8</v>
      </c>
      <c r="AI6">
        <f>'OECD TTL - 2018'!AC11</f>
        <v>1.9</v>
      </c>
      <c r="AJ6">
        <f>'OECD TTL - 2018'!AD11</f>
        <v>1.4</v>
      </c>
      <c r="AK6">
        <f>'OECD TTL - 2018'!AE11</f>
        <v>2.2000000000000002</v>
      </c>
      <c r="AL6">
        <f>'OECD TTL - 2018'!AF11</f>
        <v>20.7</v>
      </c>
      <c r="AM6">
        <f>'OECD TTL - 2018'!AG11</f>
        <v>11.2</v>
      </c>
      <c r="AN6">
        <f>'OECD TTL - 2018'!AH11</f>
        <v>18.5</v>
      </c>
      <c r="AO6">
        <f>'OECD TTL - 2018'!AI11</f>
        <v>3.1</v>
      </c>
      <c r="AP6">
        <f>'OECD TTL - 2018'!AJ11</f>
        <v>4.2</v>
      </c>
      <c r="AQ6">
        <f>'OECD TTL - 2018'!AK11</f>
        <v>10.199999999999999</v>
      </c>
      <c r="AR6">
        <f>'OECD TTL - 2018'!AL11</f>
        <v>0</v>
      </c>
    </row>
    <row r="7" spans="1:44" x14ac:dyDescent="0.3">
      <c r="A7" t="s">
        <v>132</v>
      </c>
      <c r="C7">
        <f>'OECD TTL - 2018'!C12</f>
        <v>9.4</v>
      </c>
      <c r="D7">
        <f>'OECD TTL - 2018'!$D12*'SIOM from DLIM'!C146/SUM('SIOM from DLIM'!$C146:$D146)</f>
        <v>0.67975630313138979</v>
      </c>
      <c r="E7">
        <f>'OECD TTL - 2018'!$D12*'SIOM from DLIM'!D146/SUM('SIOM from DLIM'!$C146:$D146)</f>
        <v>0.22024369686861014</v>
      </c>
      <c r="F7">
        <f>'OECD TTL - 2018'!E12</f>
        <v>1.9</v>
      </c>
      <c r="G7">
        <f>'OECD TTL - 2018'!F12</f>
        <v>0</v>
      </c>
      <c r="H7">
        <f>'OECD TTL - 2018'!G12</f>
        <v>1.3</v>
      </c>
      <c r="I7">
        <f>'OECD TTL - 2018'!H12</f>
        <v>0.1</v>
      </c>
      <c r="J7">
        <f>'OECD TTL - 2018'!I12</f>
        <v>0.1</v>
      </c>
      <c r="K7">
        <f>'OECD TTL - 2018'!J12</f>
        <v>0.7</v>
      </c>
      <c r="L7">
        <f>'OECD TTL - 2018'!K12</f>
        <v>6.6</v>
      </c>
      <c r="M7" t="e">
        <f>'OECD TTL - 2018'!$L12*'SIOM from DLIM'!L146/SUM('SIOM from DLIM'!$L146:$M146)</f>
        <v>#DIV/0!</v>
      </c>
      <c r="N7" t="e">
        <f>'OECD TTL - 2018'!$L12*'SIOM from DLIM'!M146/SUM('SIOM from DLIM'!$L146:$M146)</f>
        <v>#DIV/0!</v>
      </c>
      <c r="O7">
        <f>'OECD TTL - 2018'!M12</f>
        <v>2.1</v>
      </c>
      <c r="P7">
        <f>'OECD TTL - 2018'!$N12*'SIOM from DLIM'!O146/SUM('SIOM from DLIM'!$O146:$P146)</f>
        <v>0.9</v>
      </c>
      <c r="Q7">
        <f>'OECD TTL - 2018'!$N12*'SIOM from DLIM'!P146/SUM('SIOM from DLIM'!$O146:$P146)</f>
        <v>0</v>
      </c>
      <c r="R7">
        <f>'OECD TTL - 2018'!$O12*'SIOM from DLIM'!Q146/SUM('SIOM from DLIM'!$Q146:$R146)</f>
        <v>1.888072455670901</v>
      </c>
      <c r="S7">
        <f>'OECD TTL - 2018'!$O12*'SIOM from DLIM'!R146/SUM('SIOM from DLIM'!$Q146:$R146)</f>
        <v>1.0119275443290994</v>
      </c>
      <c r="T7">
        <f>'OECD TTL - 2018'!P12</f>
        <v>0.5</v>
      </c>
      <c r="U7">
        <f>'OECD TTL - 2018'!Q12</f>
        <v>0.4</v>
      </c>
      <c r="V7">
        <f>'OECD TTL - 2018'!R12</f>
        <v>0.2</v>
      </c>
      <c r="W7">
        <f>'OECD TTL - 2018'!S12</f>
        <v>1.5</v>
      </c>
      <c r="X7">
        <f>'OECD TTL - 2018'!T12</f>
        <v>0.3</v>
      </c>
      <c r="Y7">
        <f>'OECD TTL - 2018'!U12</f>
        <v>0.3</v>
      </c>
      <c r="Z7">
        <f>'OECD TTL - 2018'!V12</f>
        <v>0.3</v>
      </c>
      <c r="AA7">
        <f>'OECD TTL - 2018'!$W12*'SIOM from DLIM'!Z146/SUM('SIOM from DLIM'!$Z146:$AB146)</f>
        <v>6.849642823974488</v>
      </c>
      <c r="AB7">
        <f>'OECD TTL - 2018'!$W12*'SIOM from DLIM'!AA146/SUM('SIOM from DLIM'!$Z146:$AB146)</f>
        <v>1.7503571760255128</v>
      </c>
      <c r="AC7">
        <f>'OECD TTL - 2018'!$W12*'SIOM from DLIM'!AB146/SUM('SIOM from DLIM'!$Z146:$AB146)</f>
        <v>0</v>
      </c>
      <c r="AD7">
        <f>'OECD TTL - 2018'!X12</f>
        <v>16.8</v>
      </c>
      <c r="AE7">
        <f>'OECD TTL - 2018'!Y12</f>
        <v>0.3</v>
      </c>
      <c r="AF7">
        <f>'OECD TTL - 2018'!Z12</f>
        <v>1.2</v>
      </c>
      <c r="AG7">
        <f>'OECD TTL - 2018'!AA12</f>
        <v>0.2</v>
      </c>
      <c r="AH7">
        <f>'OECD TTL - 2018'!AB12</f>
        <v>0</v>
      </c>
      <c r="AI7">
        <f>'OECD TTL - 2018'!AC12</f>
        <v>0</v>
      </c>
      <c r="AJ7">
        <f>'OECD TTL - 2018'!AD12</f>
        <v>0.1</v>
      </c>
      <c r="AK7">
        <f>'OECD TTL - 2018'!AE12</f>
        <v>0.1</v>
      </c>
      <c r="AL7">
        <f>'OECD TTL - 2018'!AF12</f>
        <v>0</v>
      </c>
      <c r="AM7">
        <f>'OECD TTL - 2018'!AG12</f>
        <v>0.6</v>
      </c>
      <c r="AN7">
        <f>'OECD TTL - 2018'!AH12</f>
        <v>1.3</v>
      </c>
      <c r="AO7">
        <f>'OECD TTL - 2018'!AI12</f>
        <v>0.7</v>
      </c>
      <c r="AP7">
        <f>'OECD TTL - 2018'!AJ12</f>
        <v>0.1</v>
      </c>
      <c r="AQ7">
        <f>'OECD TTL - 2018'!AK12</f>
        <v>0.1</v>
      </c>
      <c r="AR7">
        <f>'OECD TTL - 2018'!AL12</f>
        <v>0</v>
      </c>
    </row>
    <row r="8" spans="1:44" x14ac:dyDescent="0.3">
      <c r="A8" t="s">
        <v>133</v>
      </c>
      <c r="B8" t="s">
        <v>93</v>
      </c>
      <c r="C8">
        <f>'OECD TTL - 2018'!C13</f>
        <v>5960.6</v>
      </c>
      <c r="D8" t="e">
        <f>'OECD TTL - 2018'!$D13*'SIOM from DLIM'!C147/SUM('SIOM from DLIM'!$C147:$D147)</f>
        <v>#DIV/0!</v>
      </c>
      <c r="E8" t="e">
        <f>'OECD TTL - 2018'!$D13*'SIOM from DLIM'!D147/SUM('SIOM from DLIM'!$C147:$D147)</f>
        <v>#DIV/0!</v>
      </c>
      <c r="F8">
        <f>'OECD TTL - 2018'!E13</f>
        <v>2</v>
      </c>
      <c r="G8">
        <f>'OECD TTL - 2018'!F13</f>
        <v>0</v>
      </c>
      <c r="H8">
        <f>'OECD TTL - 2018'!G13</f>
        <v>24001.4</v>
      </c>
      <c r="I8">
        <f>'OECD TTL - 2018'!H13</f>
        <v>917.8</v>
      </c>
      <c r="J8">
        <f>'OECD TTL - 2018'!I13</f>
        <v>36.299999999999997</v>
      </c>
      <c r="K8">
        <f>'OECD TTL - 2018'!J13</f>
        <v>265.5</v>
      </c>
      <c r="L8">
        <f>'OECD TTL - 2018'!K13</f>
        <v>179.4</v>
      </c>
      <c r="M8">
        <f>'OECD TTL - 2018'!$L13*'SIOM from DLIM'!L147/SUM('SIOM from DLIM'!$L147:$M147)</f>
        <v>2639.4413265518383</v>
      </c>
      <c r="N8">
        <f>'OECD TTL - 2018'!$L13*'SIOM from DLIM'!M147/SUM('SIOM from DLIM'!$L147:$M147)</f>
        <v>388.95867344816207</v>
      </c>
      <c r="O8">
        <f>'OECD TTL - 2018'!M13</f>
        <v>200.2</v>
      </c>
      <c r="P8" t="e">
        <f>'OECD TTL - 2018'!$N13*'SIOM from DLIM'!O147/SUM('SIOM from DLIM'!$O147:$P147)</f>
        <v>#DIV/0!</v>
      </c>
      <c r="Q8" t="e">
        <f>'OECD TTL - 2018'!$N13*'SIOM from DLIM'!P147/SUM('SIOM from DLIM'!$O147:$P147)</f>
        <v>#DIV/0!</v>
      </c>
      <c r="R8" t="e">
        <f>'OECD TTL - 2018'!$O13*'SIOM from DLIM'!Q147/SUM('SIOM from DLIM'!$Q147:$R147)</f>
        <v>#DIV/0!</v>
      </c>
      <c r="S8" t="e">
        <f>'OECD TTL - 2018'!$O13*'SIOM from DLIM'!R147/SUM('SIOM from DLIM'!$Q147:$R147)</f>
        <v>#DIV/0!</v>
      </c>
      <c r="T8">
        <f>'OECD TTL - 2018'!P13</f>
        <v>69.099999999999994</v>
      </c>
      <c r="U8">
        <f>'OECD TTL - 2018'!Q13</f>
        <v>127.1</v>
      </c>
      <c r="V8">
        <f>'OECD TTL - 2018'!R13</f>
        <v>52.3</v>
      </c>
      <c r="W8">
        <f>'OECD TTL - 2018'!S13</f>
        <v>87.2</v>
      </c>
      <c r="X8">
        <f>'OECD TTL - 2018'!T13</f>
        <v>68.900000000000006</v>
      </c>
      <c r="Y8">
        <f>'OECD TTL - 2018'!U13</f>
        <v>104.1</v>
      </c>
      <c r="Z8">
        <f>'OECD TTL - 2018'!V13</f>
        <v>74.099999999999994</v>
      </c>
      <c r="AA8">
        <f>'OECD TTL - 2018'!$W13*'SIOM from DLIM'!Z147/SUM('SIOM from DLIM'!$Z147:$AB147)</f>
        <v>0</v>
      </c>
      <c r="AB8">
        <f>'OECD TTL - 2018'!$W13*'SIOM from DLIM'!AA147/SUM('SIOM from DLIM'!$Z147:$AB147)</f>
        <v>0</v>
      </c>
      <c r="AC8">
        <f>'OECD TTL - 2018'!$W13*'SIOM from DLIM'!AB147/SUM('SIOM from DLIM'!$Z147:$AB147)</f>
        <v>247.6</v>
      </c>
      <c r="AD8">
        <f>'OECD TTL - 2018'!X13</f>
        <v>352.2</v>
      </c>
      <c r="AE8">
        <f>'OECD TTL - 2018'!Y13</f>
        <v>3094.6</v>
      </c>
      <c r="AF8">
        <f>'OECD TTL - 2018'!Z13</f>
        <v>228.5</v>
      </c>
      <c r="AG8">
        <f>'OECD TTL - 2018'!AA13</f>
        <v>23070.1</v>
      </c>
      <c r="AH8">
        <f>'OECD TTL - 2018'!AB13</f>
        <v>69.900000000000006</v>
      </c>
      <c r="AI8">
        <f>'OECD TTL - 2018'!AC13</f>
        <v>18.8</v>
      </c>
      <c r="AJ8">
        <f>'OECD TTL - 2018'!AD13</f>
        <v>49.5</v>
      </c>
      <c r="AK8">
        <f>'OECD TTL - 2018'!AE13</f>
        <v>120.9</v>
      </c>
      <c r="AL8">
        <f>'OECD TTL - 2018'!AF13</f>
        <v>78.8</v>
      </c>
      <c r="AM8">
        <f>'OECD TTL - 2018'!AG13</f>
        <v>599.5</v>
      </c>
      <c r="AN8">
        <f>'OECD TTL - 2018'!AH13</f>
        <v>1579.9</v>
      </c>
      <c r="AO8">
        <f>'OECD TTL - 2018'!AI13</f>
        <v>1285</v>
      </c>
      <c r="AP8">
        <f>'OECD TTL - 2018'!AJ13</f>
        <v>2670.7</v>
      </c>
      <c r="AQ8">
        <f>'OECD TTL - 2018'!AK13</f>
        <v>1467.3</v>
      </c>
      <c r="AR8">
        <f>'OECD TTL - 2018'!AL13</f>
        <v>0</v>
      </c>
    </row>
    <row r="9" spans="1:44" x14ac:dyDescent="0.3">
      <c r="A9" t="s">
        <v>134</v>
      </c>
      <c r="B9" t="s">
        <v>94</v>
      </c>
      <c r="C9">
        <f>'OECD TTL - 2018'!C14</f>
        <v>322.89999999999998</v>
      </c>
      <c r="D9" t="e">
        <f>'OECD TTL - 2018'!$D14*'SIOM from DLIM'!C148/SUM('SIOM from DLIM'!$C148:$D148)</f>
        <v>#DIV/0!</v>
      </c>
      <c r="E9" t="e">
        <f>'OECD TTL - 2018'!$D14*'SIOM from DLIM'!D148/SUM('SIOM from DLIM'!$C148:$D148)</f>
        <v>#DIV/0!</v>
      </c>
      <c r="F9">
        <f>'OECD TTL - 2018'!E14</f>
        <v>17.5</v>
      </c>
      <c r="G9">
        <f>'OECD TTL - 2018'!F14</f>
        <v>0.1</v>
      </c>
      <c r="H9">
        <f>'OECD TTL - 2018'!G14</f>
        <v>278.5</v>
      </c>
      <c r="I9">
        <f>'OECD TTL - 2018'!H14</f>
        <v>27189</v>
      </c>
      <c r="J9">
        <f>'OECD TTL - 2018'!I14</f>
        <v>123</v>
      </c>
      <c r="K9">
        <f>'OECD TTL - 2018'!J14</f>
        <v>437.2</v>
      </c>
      <c r="L9">
        <f>'OECD TTL - 2018'!K14</f>
        <v>170.3</v>
      </c>
      <c r="M9">
        <f>'OECD TTL - 2018'!$L14*'SIOM from DLIM'!L148/SUM('SIOM from DLIM'!$L148:$M148)</f>
        <v>1335.0353275005823</v>
      </c>
      <c r="N9">
        <f>'OECD TTL - 2018'!$L14*'SIOM from DLIM'!M148/SUM('SIOM from DLIM'!$L148:$M148)</f>
        <v>277.36467249941774</v>
      </c>
      <c r="O9">
        <f>'OECD TTL - 2018'!M14</f>
        <v>1806.9</v>
      </c>
      <c r="P9">
        <f>'OECD TTL - 2018'!$N14*'SIOM from DLIM'!O148/SUM('SIOM from DLIM'!$O148:$P148)</f>
        <v>46.299451147347881</v>
      </c>
      <c r="Q9">
        <f>'OECD TTL - 2018'!$N14*'SIOM from DLIM'!P148/SUM('SIOM from DLIM'!$O148:$P148)</f>
        <v>254.60054885265208</v>
      </c>
      <c r="R9">
        <f>'OECD TTL - 2018'!$O14*'SIOM from DLIM'!Q148/SUM('SIOM from DLIM'!$Q148:$R148)</f>
        <v>255.3</v>
      </c>
      <c r="S9">
        <f>'OECD TTL - 2018'!$O14*'SIOM from DLIM'!R148/SUM('SIOM from DLIM'!$Q148:$R148)</f>
        <v>0</v>
      </c>
      <c r="T9">
        <f>'OECD TTL - 2018'!P14</f>
        <v>435.8</v>
      </c>
      <c r="U9">
        <f>'OECD TTL - 2018'!Q14</f>
        <v>820.1</v>
      </c>
      <c r="V9">
        <f>'OECD TTL - 2018'!R14</f>
        <v>374.7</v>
      </c>
      <c r="W9">
        <f>'OECD TTL - 2018'!S14</f>
        <v>535.9</v>
      </c>
      <c r="X9">
        <f>'OECD TTL - 2018'!T14</f>
        <v>1843.1</v>
      </c>
      <c r="Y9">
        <f>'OECD TTL - 2018'!U14</f>
        <v>2469.4</v>
      </c>
      <c r="Z9">
        <f>'OECD TTL - 2018'!V14</f>
        <v>1606.6</v>
      </c>
      <c r="AA9">
        <f>'OECD TTL - 2018'!$W14*'SIOM from DLIM'!Z148/SUM('SIOM from DLIM'!$Z148:$AB148)</f>
        <v>0</v>
      </c>
      <c r="AB9">
        <f>'OECD TTL - 2018'!$W14*'SIOM from DLIM'!AA148/SUM('SIOM from DLIM'!$Z148:$AB148)</f>
        <v>0</v>
      </c>
      <c r="AC9">
        <f>'OECD TTL - 2018'!$W14*'SIOM from DLIM'!AB148/SUM('SIOM from DLIM'!$Z148:$AB148)</f>
        <v>495</v>
      </c>
      <c r="AD9">
        <f>'OECD TTL - 2018'!X14</f>
        <v>1275.7</v>
      </c>
      <c r="AE9">
        <f>'OECD TTL - 2018'!Y14</f>
        <v>3146.4</v>
      </c>
      <c r="AF9">
        <f>'OECD TTL - 2018'!Z14</f>
        <v>791.9</v>
      </c>
      <c r="AG9">
        <f>'OECD TTL - 2018'!AA14</f>
        <v>808.3</v>
      </c>
      <c r="AH9">
        <f>'OECD TTL - 2018'!AB14</f>
        <v>420.7</v>
      </c>
      <c r="AI9">
        <f>'OECD TTL - 2018'!AC14</f>
        <v>97.4</v>
      </c>
      <c r="AJ9">
        <f>'OECD TTL - 2018'!AD14</f>
        <v>130.69999999999999</v>
      </c>
      <c r="AK9">
        <f>'OECD TTL - 2018'!AE14</f>
        <v>591.9</v>
      </c>
      <c r="AL9">
        <f>'OECD TTL - 2018'!AF14</f>
        <v>85.6</v>
      </c>
      <c r="AM9">
        <f>'OECD TTL - 2018'!AG14</f>
        <v>1311.4</v>
      </c>
      <c r="AN9">
        <f>'OECD TTL - 2018'!AH14</f>
        <v>1765.6</v>
      </c>
      <c r="AO9">
        <f>'OECD TTL - 2018'!AI14</f>
        <v>659.3</v>
      </c>
      <c r="AP9">
        <f>'OECD TTL - 2018'!AJ14</f>
        <v>3399.6</v>
      </c>
      <c r="AQ9">
        <f>'OECD TTL - 2018'!AK14</f>
        <v>1749.9</v>
      </c>
      <c r="AR9">
        <f>'OECD TTL - 2018'!AL14</f>
        <v>0</v>
      </c>
    </row>
    <row r="10" spans="1:44" x14ac:dyDescent="0.3">
      <c r="A10" t="s">
        <v>135</v>
      </c>
      <c r="B10" t="s">
        <v>95</v>
      </c>
      <c r="C10">
        <f>'OECD TTL - 2018'!C15</f>
        <v>42.8</v>
      </c>
      <c r="D10">
        <f>'OECD TTL - 2018'!$D15*'SIOM from DLIM'!C149/SUM('SIOM from DLIM'!$C149:$D149)</f>
        <v>6.6</v>
      </c>
      <c r="E10">
        <f>'OECD TTL - 2018'!$D15*'SIOM from DLIM'!D149/SUM('SIOM from DLIM'!$C149:$D149)</f>
        <v>0</v>
      </c>
      <c r="F10">
        <f>'OECD TTL - 2018'!E15</f>
        <v>4.7</v>
      </c>
      <c r="G10">
        <f>'OECD TTL - 2018'!F15</f>
        <v>0</v>
      </c>
      <c r="H10">
        <f>'OECD TTL - 2018'!G15</f>
        <v>52.2</v>
      </c>
      <c r="I10">
        <f>'OECD TTL - 2018'!H15</f>
        <v>57.3</v>
      </c>
      <c r="J10">
        <f>'OECD TTL - 2018'!I15</f>
        <v>1278.0999999999999</v>
      </c>
      <c r="K10">
        <f>'OECD TTL - 2018'!J15</f>
        <v>222.2</v>
      </c>
      <c r="L10">
        <f>'OECD TTL - 2018'!K15</f>
        <v>26</v>
      </c>
      <c r="M10">
        <f>'OECD TTL - 2018'!$L15*'SIOM from DLIM'!L149/SUM('SIOM from DLIM'!$L149:$M149)</f>
        <v>50.081127902473639</v>
      </c>
      <c r="N10">
        <f>'OECD TTL - 2018'!$L15*'SIOM from DLIM'!M149/SUM('SIOM from DLIM'!$L149:$M149)</f>
        <v>154.2188720975264</v>
      </c>
      <c r="O10">
        <f>'OECD TTL - 2018'!M15</f>
        <v>131.1</v>
      </c>
      <c r="P10">
        <f>'OECD TTL - 2018'!$N15*'SIOM from DLIM'!O149/SUM('SIOM from DLIM'!$O149:$P149)</f>
        <v>61.310064594896112</v>
      </c>
      <c r="Q10">
        <f>'OECD TTL - 2018'!$N15*'SIOM from DLIM'!P149/SUM('SIOM from DLIM'!$O149:$P149)</f>
        <v>64.789935405103876</v>
      </c>
      <c r="R10">
        <f>'OECD TTL - 2018'!$O15*'SIOM from DLIM'!Q149/SUM('SIOM from DLIM'!$Q149:$R149)</f>
        <v>16.805466990401122</v>
      </c>
      <c r="S10">
        <f>'OECD TTL - 2018'!$O15*'SIOM from DLIM'!R149/SUM('SIOM from DLIM'!$Q149:$R149)</f>
        <v>29.294533009598876</v>
      </c>
      <c r="T10">
        <f>'OECD TTL - 2018'!P15</f>
        <v>178.3</v>
      </c>
      <c r="U10">
        <f>'OECD TTL - 2018'!Q15</f>
        <v>136.9</v>
      </c>
      <c r="V10">
        <f>'OECD TTL - 2018'!R15</f>
        <v>82.6</v>
      </c>
      <c r="W10">
        <f>'OECD TTL - 2018'!S15</f>
        <v>127.5</v>
      </c>
      <c r="X10">
        <f>'OECD TTL - 2018'!T15</f>
        <v>219.5</v>
      </c>
      <c r="Y10">
        <f>'OECD TTL - 2018'!U15</f>
        <v>434.7</v>
      </c>
      <c r="Z10">
        <f>'OECD TTL - 2018'!V15</f>
        <v>1193.9000000000001</v>
      </c>
      <c r="AA10">
        <f>'OECD TTL - 2018'!$W15*'SIOM from DLIM'!Z149/SUM('SIOM from DLIM'!$Z149:$AB149)</f>
        <v>77.841472309988973</v>
      </c>
      <c r="AB10">
        <f>'OECD TTL - 2018'!$W15*'SIOM from DLIM'!AA149/SUM('SIOM from DLIM'!$Z149:$AB149)</f>
        <v>0</v>
      </c>
      <c r="AC10">
        <f>'OECD TTL - 2018'!$W15*'SIOM from DLIM'!AB149/SUM('SIOM from DLIM'!$Z149:$AB149)</f>
        <v>58.258527690011</v>
      </c>
      <c r="AD10">
        <f>'OECD TTL - 2018'!X15</f>
        <v>3074.2</v>
      </c>
      <c r="AE10">
        <f>'OECD TTL - 2018'!Y15</f>
        <v>252.4</v>
      </c>
      <c r="AF10">
        <f>'OECD TTL - 2018'!Z15</f>
        <v>47.8</v>
      </c>
      <c r="AG10">
        <f>'OECD TTL - 2018'!AA15</f>
        <v>60.3</v>
      </c>
      <c r="AH10">
        <f>'OECD TTL - 2018'!AB15</f>
        <v>26</v>
      </c>
      <c r="AI10">
        <f>'OECD TTL - 2018'!AC15</f>
        <v>8.4</v>
      </c>
      <c r="AJ10">
        <f>'OECD TTL - 2018'!AD15</f>
        <v>19.2</v>
      </c>
      <c r="AK10">
        <f>'OECD TTL - 2018'!AE15</f>
        <v>16.7</v>
      </c>
      <c r="AL10">
        <f>'OECD TTL - 2018'!AF15</f>
        <v>389.6</v>
      </c>
      <c r="AM10">
        <f>'OECD TTL - 2018'!AG15</f>
        <v>126.2</v>
      </c>
      <c r="AN10">
        <f>'OECD TTL - 2018'!AH15</f>
        <v>40.700000000000003</v>
      </c>
      <c r="AO10">
        <f>'OECD TTL - 2018'!AI15</f>
        <v>60.6</v>
      </c>
      <c r="AP10">
        <f>'OECD TTL - 2018'!AJ15</f>
        <v>27.2</v>
      </c>
      <c r="AQ10">
        <f>'OECD TTL - 2018'!AK15</f>
        <v>135.6</v>
      </c>
      <c r="AR10">
        <f>'OECD TTL - 2018'!AL15</f>
        <v>0</v>
      </c>
    </row>
    <row r="11" spans="1:44" x14ac:dyDescent="0.3">
      <c r="A11" t="s">
        <v>136</v>
      </c>
      <c r="B11" t="s">
        <v>96</v>
      </c>
      <c r="C11">
        <f>'OECD TTL - 2018'!C16</f>
        <v>89.5</v>
      </c>
      <c r="D11" t="e">
        <f>'OECD TTL - 2018'!$D16*'SIOM from DLIM'!C150/SUM('SIOM from DLIM'!$C150:$D150)</f>
        <v>#DIV/0!</v>
      </c>
      <c r="E11" t="e">
        <f>'OECD TTL - 2018'!$D16*'SIOM from DLIM'!D150/SUM('SIOM from DLIM'!$C150:$D150)</f>
        <v>#DIV/0!</v>
      </c>
      <c r="F11">
        <f>'OECD TTL - 2018'!E16</f>
        <v>11.7</v>
      </c>
      <c r="G11">
        <f>'OECD TTL - 2018'!F16</f>
        <v>0</v>
      </c>
      <c r="H11">
        <f>'OECD TTL - 2018'!G16</f>
        <v>1141.9000000000001</v>
      </c>
      <c r="I11">
        <f>'OECD TTL - 2018'!H16</f>
        <v>458.8</v>
      </c>
      <c r="J11">
        <f>'OECD TTL - 2018'!I16</f>
        <v>131.30000000000001</v>
      </c>
      <c r="K11">
        <f>'OECD TTL - 2018'!J16</f>
        <v>7691.1</v>
      </c>
      <c r="L11">
        <f>'OECD TTL - 2018'!K16</f>
        <v>122.3</v>
      </c>
      <c r="M11">
        <f>'OECD TTL - 2018'!$L16*'SIOM from DLIM'!L150/SUM('SIOM from DLIM'!$L150:$M150)</f>
        <v>1067.8992710541322</v>
      </c>
      <c r="N11">
        <f>'OECD TTL - 2018'!$L16*'SIOM from DLIM'!M150/SUM('SIOM from DLIM'!$L150:$M150)</f>
        <v>323.00072894586782</v>
      </c>
      <c r="O11">
        <f>'OECD TTL - 2018'!M16</f>
        <v>753.4</v>
      </c>
      <c r="P11">
        <f>'OECD TTL - 2018'!$N16*'SIOM from DLIM'!O150/SUM('SIOM from DLIM'!$O150:$P150)</f>
        <v>206.97956639220783</v>
      </c>
      <c r="Q11">
        <f>'OECD TTL - 2018'!$N16*'SIOM from DLIM'!P150/SUM('SIOM from DLIM'!$O150:$P150)</f>
        <v>286.62043360779222</v>
      </c>
      <c r="R11">
        <f>'OECD TTL - 2018'!$O16*'SIOM from DLIM'!Q150/SUM('SIOM from DLIM'!$Q150:$R150)</f>
        <v>82.765953315040335</v>
      </c>
      <c r="S11">
        <f>'OECD TTL - 2018'!$O16*'SIOM from DLIM'!R150/SUM('SIOM from DLIM'!$Q150:$R150)</f>
        <v>102.83404668495966</v>
      </c>
      <c r="T11">
        <f>'OECD TTL - 2018'!P16</f>
        <v>338.6</v>
      </c>
      <c r="U11">
        <f>'OECD TTL - 2018'!Q16</f>
        <v>791.7</v>
      </c>
      <c r="V11">
        <f>'OECD TTL - 2018'!R16</f>
        <v>389</v>
      </c>
      <c r="W11">
        <f>'OECD TTL - 2018'!S16</f>
        <v>435.9</v>
      </c>
      <c r="X11">
        <f>'OECD TTL - 2018'!T16</f>
        <v>402.3</v>
      </c>
      <c r="Y11">
        <f>'OECD TTL - 2018'!U16</f>
        <v>114.1</v>
      </c>
      <c r="Z11">
        <f>'OECD TTL - 2018'!V16</f>
        <v>318.60000000000002</v>
      </c>
      <c r="AA11">
        <f>'OECD TTL - 2018'!$W16*'SIOM from DLIM'!Z150/SUM('SIOM from DLIM'!$Z150:$AB150)</f>
        <v>0</v>
      </c>
      <c r="AB11">
        <f>'OECD TTL - 2018'!$W16*'SIOM from DLIM'!AA150/SUM('SIOM from DLIM'!$Z150:$AB150)</f>
        <v>0</v>
      </c>
      <c r="AC11">
        <f>'OECD TTL - 2018'!$W16*'SIOM from DLIM'!AB150/SUM('SIOM from DLIM'!$Z150:$AB150)</f>
        <v>438.4</v>
      </c>
      <c r="AD11">
        <f>'OECD TTL - 2018'!X16</f>
        <v>408.2</v>
      </c>
      <c r="AE11">
        <f>'OECD TTL - 2018'!Y16</f>
        <v>2304.6999999999998</v>
      </c>
      <c r="AF11">
        <f>'OECD TTL - 2018'!Z16</f>
        <v>291.7</v>
      </c>
      <c r="AG11">
        <f>'OECD TTL - 2018'!AA16</f>
        <v>517.9</v>
      </c>
      <c r="AH11">
        <f>'OECD TTL - 2018'!AB16</f>
        <v>1578.3</v>
      </c>
      <c r="AI11">
        <f>'OECD TTL - 2018'!AC16</f>
        <v>200.1</v>
      </c>
      <c r="AJ11">
        <f>'OECD TTL - 2018'!AD16</f>
        <v>491.4</v>
      </c>
      <c r="AK11">
        <f>'OECD TTL - 2018'!AE16</f>
        <v>1217.7</v>
      </c>
      <c r="AL11">
        <f>'OECD TTL - 2018'!AF16</f>
        <v>160.9</v>
      </c>
      <c r="AM11">
        <f>'OECD TTL - 2018'!AG16</f>
        <v>1635.3</v>
      </c>
      <c r="AN11">
        <f>'OECD TTL - 2018'!AH16</f>
        <v>853.8</v>
      </c>
      <c r="AO11">
        <f>'OECD TTL - 2018'!AI16</f>
        <v>1287.0999999999999</v>
      </c>
      <c r="AP11">
        <f>'OECD TTL - 2018'!AJ16</f>
        <v>650.4</v>
      </c>
      <c r="AQ11">
        <f>'OECD TTL - 2018'!AK16</f>
        <v>787.2</v>
      </c>
      <c r="AR11">
        <f>'OECD TTL - 2018'!AL16</f>
        <v>0</v>
      </c>
    </row>
    <row r="12" spans="1:44" x14ac:dyDescent="0.3">
      <c r="A12" t="s">
        <v>137</v>
      </c>
      <c r="B12" t="s">
        <v>97</v>
      </c>
      <c r="C12">
        <f>'OECD TTL - 2018'!C17</f>
        <v>1199.3</v>
      </c>
      <c r="D12" t="e">
        <f>'OECD TTL - 2018'!$D17*'SIOM from DLIM'!C151/SUM('SIOM from DLIM'!$C151:$D151)</f>
        <v>#DIV/0!</v>
      </c>
      <c r="E12" t="e">
        <f>'OECD TTL - 2018'!$D17*'SIOM from DLIM'!D151/SUM('SIOM from DLIM'!$C151:$D151)</f>
        <v>#DIV/0!</v>
      </c>
      <c r="F12">
        <f>'OECD TTL - 2018'!E17</f>
        <v>119.3</v>
      </c>
      <c r="G12">
        <f>'OECD TTL - 2018'!F17</f>
        <v>0.4</v>
      </c>
      <c r="H12">
        <f>'OECD TTL - 2018'!G17</f>
        <v>510.8</v>
      </c>
      <c r="I12">
        <f>'OECD TTL - 2018'!H17</f>
        <v>736.2</v>
      </c>
      <c r="J12">
        <f>'OECD TTL - 2018'!I17</f>
        <v>151.4</v>
      </c>
      <c r="K12">
        <f>'OECD TTL - 2018'!J17</f>
        <v>489.6</v>
      </c>
      <c r="L12">
        <f>'OECD TTL - 2018'!K17</f>
        <v>7323.9</v>
      </c>
      <c r="M12">
        <f>'OECD TTL - 2018'!$L17*'SIOM from DLIM'!L151/SUM('SIOM from DLIM'!$L151:$M151)</f>
        <v>11715.681233202391</v>
      </c>
      <c r="N12">
        <f>'OECD TTL - 2018'!$L17*'SIOM from DLIM'!M151/SUM('SIOM from DLIM'!$L151:$M151)</f>
        <v>204.91876679760793</v>
      </c>
      <c r="O12">
        <f>'OECD TTL - 2018'!M17</f>
        <v>2363.1999999999998</v>
      </c>
      <c r="P12" t="e">
        <f>'OECD TTL - 2018'!$N17*'SIOM from DLIM'!O151/SUM('SIOM from DLIM'!$O151:$P151)</f>
        <v>#DIV/0!</v>
      </c>
      <c r="Q12" t="e">
        <f>'OECD TTL - 2018'!$N17*'SIOM from DLIM'!P151/SUM('SIOM from DLIM'!$O151:$P151)</f>
        <v>#DIV/0!</v>
      </c>
      <c r="R12" t="e">
        <f>'OECD TTL - 2018'!$O17*'SIOM from DLIM'!Q151/SUM('SIOM from DLIM'!$Q151:$R151)</f>
        <v>#DIV/0!</v>
      </c>
      <c r="S12" t="e">
        <f>'OECD TTL - 2018'!$O17*'SIOM from DLIM'!R151/SUM('SIOM from DLIM'!$Q151:$R151)</f>
        <v>#DIV/0!</v>
      </c>
      <c r="T12">
        <f>'OECD TTL - 2018'!P17</f>
        <v>706.1</v>
      </c>
      <c r="U12">
        <f>'OECD TTL - 2018'!Q17</f>
        <v>779.8</v>
      </c>
      <c r="V12">
        <f>'OECD TTL - 2018'!R17</f>
        <v>556.5</v>
      </c>
      <c r="W12">
        <f>'OECD TTL - 2018'!S17</f>
        <v>620</v>
      </c>
      <c r="X12">
        <f>'OECD TTL - 2018'!T17</f>
        <v>572.5</v>
      </c>
      <c r="Y12">
        <f>'OECD TTL - 2018'!U17</f>
        <v>555.4</v>
      </c>
      <c r="Z12">
        <f>'OECD TTL - 2018'!V17</f>
        <v>315.2</v>
      </c>
      <c r="AA12">
        <f>'OECD TTL - 2018'!$W17*'SIOM from DLIM'!Z151/SUM('SIOM from DLIM'!$Z151:$AB151)</f>
        <v>0</v>
      </c>
      <c r="AB12">
        <f>'OECD TTL - 2018'!$W17*'SIOM from DLIM'!AA151/SUM('SIOM from DLIM'!$Z151:$AB151)</f>
        <v>0</v>
      </c>
      <c r="AC12">
        <f>'OECD TTL - 2018'!$W17*'SIOM from DLIM'!AB151/SUM('SIOM from DLIM'!$Z151:$AB151)</f>
        <v>3445.8</v>
      </c>
      <c r="AD12">
        <f>'OECD TTL - 2018'!X17</f>
        <v>3137</v>
      </c>
      <c r="AE12">
        <f>'OECD TTL - 2018'!Y17</f>
        <v>2691.4</v>
      </c>
      <c r="AF12">
        <f>'OECD TTL - 2018'!Z17</f>
        <v>11014.4</v>
      </c>
      <c r="AG12">
        <f>'OECD TTL - 2018'!AA17</f>
        <v>466.4</v>
      </c>
      <c r="AH12">
        <f>'OECD TTL - 2018'!AB17</f>
        <v>120.9</v>
      </c>
      <c r="AI12">
        <f>'OECD TTL - 2018'!AC17</f>
        <v>147.5</v>
      </c>
      <c r="AJ12">
        <f>'OECD TTL - 2018'!AD17</f>
        <v>233</v>
      </c>
      <c r="AK12">
        <f>'OECD TTL - 2018'!AE17</f>
        <v>641.70000000000005</v>
      </c>
      <c r="AL12">
        <f>'OECD TTL - 2018'!AF17</f>
        <v>352.5</v>
      </c>
      <c r="AM12">
        <f>'OECD TTL - 2018'!AG17</f>
        <v>1209.5999999999999</v>
      </c>
      <c r="AN12">
        <f>'OECD TTL - 2018'!AH17</f>
        <v>1157.8</v>
      </c>
      <c r="AO12">
        <f>'OECD TTL - 2018'!AI17</f>
        <v>651.29999999999995</v>
      </c>
      <c r="AP12">
        <f>'OECD TTL - 2018'!AJ17</f>
        <v>802.1</v>
      </c>
      <c r="AQ12">
        <f>'OECD TTL - 2018'!AK17</f>
        <v>753.9</v>
      </c>
      <c r="AR12">
        <f>'OECD TTL - 2018'!AL17</f>
        <v>0</v>
      </c>
    </row>
    <row r="13" spans="1:44" x14ac:dyDescent="0.3">
      <c r="A13" s="15" t="s">
        <v>98</v>
      </c>
      <c r="B13" t="s">
        <v>98</v>
      </c>
      <c r="C13">
        <f>'OECD TTL - 2018'!C$18*'SIOM from DLIM'!B152/SUM('SIOM from DLIM'!B$152:B$153)</f>
        <v>1643.3999999999999</v>
      </c>
      <c r="D13" s="25">
        <f>'OECD TTL - 2018'!$D$18*'SIOM from DLIM'!C152/SUM('SIOM from DLIM'!$C$152:$D$153)</f>
        <v>21.305432714501347</v>
      </c>
      <c r="E13" s="25">
        <f>'OECD TTL - 2018'!$D$18*'SIOM from DLIM'!D152/SUM('SIOM from DLIM'!$C$152:$D$153)</f>
        <v>16.39456728549866</v>
      </c>
      <c r="F13">
        <f>'OECD TTL - 2018'!E$18*'SIOM from DLIM'!D152/SUM('SIOM from DLIM'!D$152:D$153)</f>
        <v>77</v>
      </c>
      <c r="G13">
        <f>'OECD TTL - 2018'!F$18*'SIOM from DLIM'!E152/SUM('SIOM from DLIM'!E$152:E$153)</f>
        <v>0.19346502879101729</v>
      </c>
      <c r="H13">
        <f>'OECD TTL - 2018'!G$18*'SIOM from DLIM'!F152/SUM('SIOM from DLIM'!F$152:F$153)</f>
        <v>858.50170691890685</v>
      </c>
      <c r="I13">
        <f>'OECD TTL - 2018'!H$18*'SIOM from DLIM'!G152/SUM('SIOM from DLIM'!G$152:G$153)</f>
        <v>2908.5923654261214</v>
      </c>
      <c r="J13">
        <f>'OECD TTL - 2018'!I$18*'SIOM from DLIM'!H152/SUM('SIOM from DLIM'!H$152:H$153)</f>
        <v>364.27004023181803</v>
      </c>
      <c r="K13">
        <f>'OECD TTL - 2018'!J$18*'SIOM from DLIM'!I152/SUM('SIOM from DLIM'!I$152:I$153)</f>
        <v>1516.0044613453142</v>
      </c>
      <c r="L13">
        <f>'OECD TTL - 2018'!K$18*'SIOM from DLIM'!J152/SUM('SIOM from DLIM'!J$152:J$153)</f>
        <v>4370.9566520863355</v>
      </c>
      <c r="M13" s="25">
        <f>'OECD TTL - 2018'!$L$18*'SIOM from DLIM'!L152/SUM('SIOM from DLIM'!$L$152:$M$153)</f>
        <v>35435.618312893304</v>
      </c>
      <c r="N13" s="25">
        <f>'OECD TTL - 2018'!$L$18*'SIOM from DLIM'!M152/SUM('SIOM from DLIM'!$L$152:$M$153)</f>
        <v>1155.6054528970042</v>
      </c>
      <c r="O13">
        <f>'OECD TTL - 2018'!M$18*'SIOM from DLIM'!L152/SUM('SIOM from DLIM'!L$152:L$153)</f>
        <v>14087.782287108972</v>
      </c>
      <c r="P13" s="25">
        <f>'OECD TTL - 2018'!$N$18*'SIOM from DLIM'!O152/SUM('SIOM from DLIM'!$O$152:$P$153)</f>
        <v>566.18785947637525</v>
      </c>
      <c r="Q13" s="25">
        <f>'OECD TTL - 2018'!$N$18*'SIOM from DLIM'!P152/SUM('SIOM from DLIM'!$O$152:$P$153)</f>
        <v>1177.2750862261939</v>
      </c>
      <c r="R13" s="25">
        <f>'OECD TTL - 2018'!$O$18*'SIOM from DLIM'!Q152/SUM('SIOM from DLIM'!$Q$152:$R$153)</f>
        <v>2894.9877809424265</v>
      </c>
      <c r="S13" s="25">
        <f>'OECD TTL - 2018'!$O$18*'SIOM from DLIM'!R152/SUM('SIOM from DLIM'!$Q$152:$R$153)</f>
        <v>1222.7933374579673</v>
      </c>
      <c r="T13">
        <f>'OECD TTL - 2018'!P$18*'SIOM from DLIM'!O152/SUM('SIOM from DLIM'!O$152:O$153)</f>
        <v>1751.738398432416</v>
      </c>
      <c r="U13">
        <f>'OECD TTL - 2018'!Q$18*'SIOM from DLIM'!P152/SUM('SIOM from DLIM'!P$152:P$153)</f>
        <v>3086.6</v>
      </c>
      <c r="V13">
        <f>'OECD TTL - 2018'!R$18*'SIOM from DLIM'!Q152/SUM('SIOM from DLIM'!Q$152:Q$153)</f>
        <v>1813.5722466781256</v>
      </c>
      <c r="W13">
        <f>'OECD TTL - 2018'!S$18*'SIOM from DLIM'!R152/SUM('SIOM from DLIM'!R$152:R$153)</f>
        <v>1343.9999110310466</v>
      </c>
      <c r="X13">
        <f>'OECD TTL - 2018'!T$18*'SIOM from DLIM'!S152/SUM('SIOM from DLIM'!S$152:S$153)</f>
        <v>1717.2826740070632</v>
      </c>
      <c r="Y13">
        <f>'OECD TTL - 2018'!U$18*'SIOM from DLIM'!T152/SUM('SIOM from DLIM'!T$152:T$153)</f>
        <v>1860.825318959892</v>
      </c>
      <c r="Z13">
        <f>'OECD TTL - 2018'!V$18*'SIOM from DLIM'!U152/SUM('SIOM from DLIM'!U$152:U$153)</f>
        <v>834.80985186804639</v>
      </c>
      <c r="AA13" s="25">
        <f>'OECD TTL - 2018'!$W$18*'SIOM from DLIM'!Z152/SUM('SIOM from DLIM'!$Z$152:$AB$153)</f>
        <v>985.72869920339872</v>
      </c>
      <c r="AB13" s="25">
        <f>'OECD TTL - 2018'!$W$18*'SIOM from DLIM'!AA152/SUM('SIOM from DLIM'!$Z$152:$AB$153)</f>
        <v>270.54602974721172</v>
      </c>
      <c r="AC13" s="25">
        <f>'OECD TTL - 2018'!$W$18*'SIOM from DLIM'!AB152/SUM('SIOM from DLIM'!$Z$152:$AB$153)</f>
        <v>106.75628587435774</v>
      </c>
      <c r="AD13">
        <f>'OECD TTL - 2018'!X$18*'SIOM from DLIM'!W152/SUM('SIOM from DLIM'!W$152:W$153)</f>
        <v>2703.6386114318202</v>
      </c>
      <c r="AE13">
        <f>'OECD TTL - 2018'!Y$18*'SIOM from DLIM'!X152/SUM('SIOM from DLIM'!X$152:X$153)</f>
        <v>1372.6110725505857</v>
      </c>
      <c r="AF13">
        <f>'OECD TTL - 2018'!Z$18*'SIOM from DLIM'!Y152/SUM('SIOM from DLIM'!Y$152:Y$153)</f>
        <v>2060.5755248839396</v>
      </c>
      <c r="AG13">
        <f>'OECD TTL - 2018'!AA$18*'SIOM from DLIM'!Z152/SUM('SIOM from DLIM'!Z$152:Z$153)</f>
        <v>445.8</v>
      </c>
      <c r="AH13">
        <f>'OECD TTL - 2018'!AB$18*'SIOM from DLIM'!AA152/SUM('SIOM from DLIM'!AA$152:AA$153)</f>
        <v>199.9</v>
      </c>
      <c r="AI13">
        <f>'OECD TTL - 2018'!AC$18*'SIOM from DLIM'!AB152/SUM('SIOM from DLIM'!AB$152:AB$153)</f>
        <v>60.696629171650883</v>
      </c>
      <c r="AJ13">
        <f>'OECD TTL - 2018'!AD$18*'SIOM from DLIM'!AC152/SUM('SIOM from DLIM'!AC$152:AC$153)</f>
        <v>105.66900075432325</v>
      </c>
      <c r="AK13">
        <f>'OECD TTL - 2018'!AE$18*'SIOM from DLIM'!AD152/SUM('SIOM from DLIM'!AD$152:AD$153)</f>
        <v>192.36766981800437</v>
      </c>
      <c r="AL13">
        <f>'OECD TTL - 2018'!AF$18*'SIOM from DLIM'!AE152/SUM('SIOM from DLIM'!AE$152:AE$153)</f>
        <v>494.9</v>
      </c>
      <c r="AM13">
        <f>'OECD TTL - 2018'!AG$18*'SIOM from DLIM'!AF152/SUM('SIOM from DLIM'!AF$152:AF$153)</f>
        <v>1307.8661903243551</v>
      </c>
      <c r="AN13">
        <f>'OECD TTL - 2018'!AH$18*'SIOM from DLIM'!AG152/SUM('SIOM from DLIM'!AG$152:AG$153)</f>
        <v>666.81268949932769</v>
      </c>
      <c r="AO13">
        <f>'OECD TTL - 2018'!AI$18*'SIOM from DLIM'!AH152/SUM('SIOM from DLIM'!AH$152:AH$153)</f>
        <v>568.63604686947906</v>
      </c>
      <c r="AP13">
        <f>'OECD TTL - 2018'!AJ$18*'SIOM from DLIM'!AI152/SUM('SIOM from DLIM'!AI$152:AI$153)</f>
        <v>5486.748529769482</v>
      </c>
      <c r="AQ13">
        <f>'OECD TTL - 2018'!AK$18*'SIOM from DLIM'!AJ152/SUM('SIOM from DLIM'!AJ$152:AJ$153)</f>
        <v>1103.7973890103053</v>
      </c>
      <c r="AR13">
        <f>'OECD TTL - 2018'!AL$18*'SIOM from DLIM'!AK152/SUM('SIOM from DLIM'!AK$152:AK$153)</f>
        <v>0</v>
      </c>
    </row>
    <row r="14" spans="1:44" x14ac:dyDescent="0.3">
      <c r="A14" s="15" t="s">
        <v>220</v>
      </c>
      <c r="B14" t="s">
        <v>98</v>
      </c>
      <c r="C14">
        <f>'OECD TTL - 2018'!C$18*'SIOM from DLIM'!B153/SUM('SIOM from DLIM'!B$152:B$153)</f>
        <v>0</v>
      </c>
      <c r="D14" s="25">
        <f>'OECD TTL - 2018'!$D$18*'SIOM from DLIM'!C153/SUM('SIOM from DLIM'!$C$152:$D$153)</f>
        <v>0</v>
      </c>
      <c r="E14" s="25">
        <f>'OECD TTL - 2018'!$D$18*'SIOM from DLIM'!D153/SUM('SIOM from DLIM'!$C$152:$D$153)</f>
        <v>0</v>
      </c>
      <c r="F14">
        <f>'OECD TTL - 2018'!E$18*'SIOM from DLIM'!D153/SUM('SIOM from DLIM'!D$152:D$153)</f>
        <v>0</v>
      </c>
      <c r="G14">
        <f>'OECD TTL - 2018'!F$18*'SIOM from DLIM'!E153/SUM('SIOM from DLIM'!E$152:E$153)</f>
        <v>6.5349712089826893E-3</v>
      </c>
      <c r="H14">
        <f>'OECD TTL - 2018'!G$18*'SIOM from DLIM'!F153/SUM('SIOM from DLIM'!F$152:F$153)</f>
        <v>35.098293081093132</v>
      </c>
      <c r="I14">
        <f>'OECD TTL - 2018'!H$18*'SIOM from DLIM'!G153/SUM('SIOM from DLIM'!G$152:G$153)</f>
        <v>604.50763457387859</v>
      </c>
      <c r="J14">
        <f>'OECD TTL - 2018'!I$18*'SIOM from DLIM'!H153/SUM('SIOM from DLIM'!H$152:H$153)</f>
        <v>27.629959768181898</v>
      </c>
      <c r="K14">
        <f>'OECD TTL - 2018'!J$18*'SIOM from DLIM'!I153/SUM('SIOM from DLIM'!I$152:I$153)</f>
        <v>53.995538654685738</v>
      </c>
      <c r="L14">
        <f>'OECD TTL - 2018'!K$18*'SIOM from DLIM'!J153/SUM('SIOM from DLIM'!J$152:J$153)</f>
        <v>131.0433479136652</v>
      </c>
      <c r="M14" s="25">
        <f>'OECD TTL - 2018'!$L$18*'SIOM from DLIM'!L153/SUM('SIOM from DLIM'!$L$152:$M$153)</f>
        <v>128.83016559153495</v>
      </c>
      <c r="N14" s="25">
        <f>'OECD TTL - 2018'!$L$18*'SIOM from DLIM'!M153/SUM('SIOM from DLIM'!$L$152:$M$153)</f>
        <v>1182.8460686181502</v>
      </c>
      <c r="O14">
        <f>'OECD TTL - 2018'!M$18*'SIOM from DLIM'!L153/SUM('SIOM from DLIM'!L$152:L$153)</f>
        <v>51.217712891025712</v>
      </c>
      <c r="P14" s="25">
        <f>'OECD TTL - 2018'!$N$18*'SIOM from DLIM'!O153/SUM('SIOM from DLIM'!$O$152:$P$153)</f>
        <v>0.53705429743096178</v>
      </c>
      <c r="Q14" s="25">
        <f>'OECD TTL - 2018'!$N$18*'SIOM from DLIM'!P153/SUM('SIOM from DLIM'!$O$152:$P$153)</f>
        <v>0</v>
      </c>
      <c r="R14" s="25">
        <f>'OECD TTL - 2018'!$O$18*'SIOM from DLIM'!Q153/SUM('SIOM from DLIM'!$Q$152:$R$153)</f>
        <v>5.7909474289413412</v>
      </c>
      <c r="S14" s="25">
        <f>'OECD TTL - 2018'!$O$18*'SIOM from DLIM'!R153/SUM('SIOM from DLIM'!$Q$152:$R$153)</f>
        <v>0.72793417066471544</v>
      </c>
      <c r="T14">
        <f>'OECD TTL - 2018'!P$18*'SIOM from DLIM'!O153/SUM('SIOM from DLIM'!O$152:O$153)</f>
        <v>1.6616015675839733</v>
      </c>
      <c r="U14">
        <f>'OECD TTL - 2018'!Q$18*'SIOM from DLIM'!P153/SUM('SIOM from DLIM'!P$152:P$153)</f>
        <v>0</v>
      </c>
      <c r="V14">
        <f>'OECD TTL - 2018'!R$18*'SIOM from DLIM'!Q153/SUM('SIOM from DLIM'!Q$152:Q$153)</f>
        <v>3.6277533218745299</v>
      </c>
      <c r="W14">
        <f>'OECD TTL - 2018'!S$18*'SIOM from DLIM'!R153/SUM('SIOM from DLIM'!R$152:R$153)</f>
        <v>0.80008896895340376</v>
      </c>
      <c r="X14">
        <f>'OECD TTL - 2018'!T$18*'SIOM from DLIM'!S153/SUM('SIOM from DLIM'!S$152:S$153)</f>
        <v>93.017325992936662</v>
      </c>
      <c r="Y14">
        <f>'OECD TTL - 2018'!U$18*'SIOM from DLIM'!T153/SUM('SIOM from DLIM'!T$152:T$153)</f>
        <v>63.374681040108285</v>
      </c>
      <c r="Z14">
        <f>'OECD TTL - 2018'!V$18*'SIOM from DLIM'!U153/SUM('SIOM from DLIM'!U$152:U$153)</f>
        <v>29.990148131953468</v>
      </c>
      <c r="AA14" s="25">
        <f>'OECD TTL - 2018'!$W$18*'SIOM from DLIM'!Z153/SUM('SIOM from DLIM'!$Z$152:$AB$153)</f>
        <v>0</v>
      </c>
      <c r="AB14" s="25">
        <f>'OECD TTL - 2018'!$W$18*'SIOM from DLIM'!AA153/SUM('SIOM from DLIM'!$Z$152:$AB$153)</f>
        <v>0</v>
      </c>
      <c r="AC14" s="25">
        <f>'OECD TTL - 2018'!$W$18*'SIOM from DLIM'!AB153/SUM('SIOM from DLIM'!$Z$152:$AB$153)</f>
        <v>7.5689851750315063</v>
      </c>
      <c r="AD14">
        <f>'OECD TTL - 2018'!X$18*'SIOM from DLIM'!W153/SUM('SIOM from DLIM'!W$152:W$153)</f>
        <v>195.9613885681801</v>
      </c>
      <c r="AE14">
        <f>'OECD TTL - 2018'!Y$18*'SIOM from DLIM'!X153/SUM('SIOM from DLIM'!X$152:X$153)</f>
        <v>188.18892744941419</v>
      </c>
      <c r="AF14">
        <f>'OECD TTL - 2018'!Z$18*'SIOM from DLIM'!Y153/SUM('SIOM from DLIM'!Y$152:Y$153)</f>
        <v>129.92447511606068</v>
      </c>
      <c r="AG14">
        <f>'OECD TTL - 2018'!AA$18*'SIOM from DLIM'!Z153/SUM('SIOM from DLIM'!Z$152:Z$153)</f>
        <v>0</v>
      </c>
      <c r="AH14">
        <f>'OECD TTL - 2018'!AB$18*'SIOM from DLIM'!AA153/SUM('SIOM from DLIM'!AA$152:AA$153)</f>
        <v>0</v>
      </c>
      <c r="AI14">
        <f>'OECD TTL - 2018'!AC$18*'SIOM from DLIM'!AB153/SUM('SIOM from DLIM'!AB$152:AB$153)</f>
        <v>4.3033708283491201</v>
      </c>
      <c r="AJ14">
        <f>'OECD TTL - 2018'!AD$18*'SIOM from DLIM'!AC153/SUM('SIOM from DLIM'!AC$152:AC$153)</f>
        <v>7.9309992456767464</v>
      </c>
      <c r="AK14">
        <f>'OECD TTL - 2018'!AE$18*'SIOM from DLIM'!AD153/SUM('SIOM from DLIM'!AD$152:AD$153)</f>
        <v>51.132330181995634</v>
      </c>
      <c r="AL14">
        <f>'OECD TTL - 2018'!AF$18*'SIOM from DLIM'!AE153/SUM('SIOM from DLIM'!AE$152:AE$153)</f>
        <v>0</v>
      </c>
      <c r="AM14">
        <f>'OECD TTL - 2018'!AG$18*'SIOM from DLIM'!AF153/SUM('SIOM from DLIM'!AF$152:AF$153)</f>
        <v>144.03380967564499</v>
      </c>
      <c r="AN14">
        <f>'OECD TTL - 2018'!AH$18*'SIOM from DLIM'!AG153/SUM('SIOM from DLIM'!AG$152:AG$153)</f>
        <v>52.287310500672369</v>
      </c>
      <c r="AO14">
        <f>'OECD TTL - 2018'!AI$18*'SIOM from DLIM'!AH153/SUM('SIOM from DLIM'!AH$152:AH$153)</f>
        <v>102.36395313052094</v>
      </c>
      <c r="AP14">
        <f>'OECD TTL - 2018'!AJ$18*'SIOM from DLIM'!AI153/SUM('SIOM from DLIM'!AI$152:AI$153)</f>
        <v>1026.6514702305178</v>
      </c>
      <c r="AQ14">
        <f>'OECD TTL - 2018'!AK$18*'SIOM from DLIM'!AJ153/SUM('SIOM from DLIM'!AJ$152:AJ$153)</f>
        <v>169.90261098969455</v>
      </c>
      <c r="AR14">
        <f>'OECD TTL - 2018'!AL$18*'SIOM from DLIM'!AK153/SUM('SIOM from DLIM'!AK$152:AK$153)</f>
        <v>0</v>
      </c>
    </row>
    <row r="15" spans="1:44" x14ac:dyDescent="0.3">
      <c r="A15" t="s">
        <v>139</v>
      </c>
      <c r="B15" t="s">
        <v>99</v>
      </c>
      <c r="C15">
        <f>'OECD TTL - 2018'!C19</f>
        <v>242.8</v>
      </c>
      <c r="D15">
        <f>'OECD TTL - 2018'!$D19*'SIOM from DLIM'!C154/SUM('SIOM from DLIM'!$C154:$D154)</f>
        <v>30.4</v>
      </c>
      <c r="E15">
        <f>'OECD TTL - 2018'!$D19*'SIOM from DLIM'!D154/SUM('SIOM from DLIM'!$C154:$D154)</f>
        <v>0</v>
      </c>
      <c r="F15">
        <f>'OECD TTL - 2018'!E19</f>
        <v>43.1</v>
      </c>
      <c r="G15">
        <f>'OECD TTL - 2018'!F19</f>
        <v>0.1</v>
      </c>
      <c r="H15">
        <f>'OECD TTL - 2018'!G19</f>
        <v>1866.4</v>
      </c>
      <c r="I15">
        <f>'OECD TTL - 2018'!H19</f>
        <v>1204.3</v>
      </c>
      <c r="J15">
        <f>'OECD TTL - 2018'!I19</f>
        <v>194.9</v>
      </c>
      <c r="K15">
        <f>'OECD TTL - 2018'!J19</f>
        <v>780.9</v>
      </c>
      <c r="L15">
        <f>'OECD TTL - 2018'!K19</f>
        <v>352.2</v>
      </c>
      <c r="M15">
        <f>'OECD TTL - 2018'!$L19*'SIOM from DLIM'!L154/SUM('SIOM from DLIM'!$L154:$M154)</f>
        <v>2953.4953519002843</v>
      </c>
      <c r="N15">
        <f>'OECD TTL - 2018'!$L19*'SIOM from DLIM'!M154/SUM('SIOM from DLIM'!$L154:$M154)</f>
        <v>420.2046480997156</v>
      </c>
      <c r="O15">
        <f>'OECD TTL - 2018'!M19</f>
        <v>10678.7</v>
      </c>
      <c r="P15">
        <f>'OECD TTL - 2018'!$N19*'SIOM from DLIM'!O154/SUM('SIOM from DLIM'!$O154:$P154)</f>
        <v>843.42276885669855</v>
      </c>
      <c r="Q15">
        <f>'OECD TTL - 2018'!$N19*'SIOM from DLIM'!P154/SUM('SIOM from DLIM'!$O154:$P154)</f>
        <v>221.27723114330141</v>
      </c>
      <c r="R15">
        <f>'OECD TTL - 2018'!$O19*'SIOM from DLIM'!Q154/SUM('SIOM from DLIM'!$Q154:$R154)</f>
        <v>824.30065129927766</v>
      </c>
      <c r="S15">
        <f>'OECD TTL - 2018'!$O19*'SIOM from DLIM'!R154/SUM('SIOM from DLIM'!$Q154:$R154)</f>
        <v>396.49934870072224</v>
      </c>
      <c r="T15">
        <f>'OECD TTL - 2018'!P19</f>
        <v>1643</v>
      </c>
      <c r="U15">
        <f>'OECD TTL - 2018'!Q19</f>
        <v>5169.6000000000004</v>
      </c>
      <c r="V15">
        <f>'OECD TTL - 2018'!R19</f>
        <v>3001.6</v>
      </c>
      <c r="W15">
        <f>'OECD TTL - 2018'!S19</f>
        <v>3307.7</v>
      </c>
      <c r="X15">
        <f>'OECD TTL - 2018'!T19</f>
        <v>6608.9</v>
      </c>
      <c r="Y15">
        <f>'OECD TTL - 2018'!U19</f>
        <v>2076.1999999999998</v>
      </c>
      <c r="Z15">
        <f>'OECD TTL - 2018'!V19</f>
        <v>1252.3</v>
      </c>
      <c r="AA15">
        <f>'OECD TTL - 2018'!$W19*'SIOM from DLIM'!Z154/SUM('SIOM from DLIM'!$Z154:$AB154)</f>
        <v>205.1898385470268</v>
      </c>
      <c r="AB15">
        <f>'OECD TTL - 2018'!$W19*'SIOM from DLIM'!AA154/SUM('SIOM from DLIM'!$Z154:$AB154)</f>
        <v>0</v>
      </c>
      <c r="AC15">
        <f>'OECD TTL - 2018'!$W19*'SIOM from DLIM'!AB154/SUM('SIOM from DLIM'!$Z154:$AB154)</f>
        <v>308.51016145297331</v>
      </c>
      <c r="AD15">
        <f>'OECD TTL - 2018'!X19</f>
        <v>7556.3</v>
      </c>
      <c r="AE15">
        <f>'OECD TTL - 2018'!Y19</f>
        <v>3051.6</v>
      </c>
      <c r="AF15">
        <f>'OECD TTL - 2018'!Z19</f>
        <v>1292.0999999999999</v>
      </c>
      <c r="AG15">
        <f>'OECD TTL - 2018'!AA19</f>
        <v>629.70000000000005</v>
      </c>
      <c r="AH15">
        <f>'OECD TTL - 2018'!AB19</f>
        <v>116.4</v>
      </c>
      <c r="AI15">
        <f>'OECD TTL - 2018'!AC19</f>
        <v>225.6</v>
      </c>
      <c r="AJ15">
        <f>'OECD TTL - 2018'!AD19</f>
        <v>162.9</v>
      </c>
      <c r="AK15">
        <f>'OECD TTL - 2018'!AE19</f>
        <v>243.6</v>
      </c>
      <c r="AL15">
        <f>'OECD TTL - 2018'!AF19</f>
        <v>345.5</v>
      </c>
      <c r="AM15">
        <f>'OECD TTL - 2018'!AG19</f>
        <v>893</v>
      </c>
      <c r="AN15">
        <f>'OECD TTL - 2018'!AH19</f>
        <v>399.1</v>
      </c>
      <c r="AO15">
        <f>'OECD TTL - 2018'!AI19</f>
        <v>301.3</v>
      </c>
      <c r="AP15">
        <f>'OECD TTL - 2018'!AJ19</f>
        <v>675.7</v>
      </c>
      <c r="AQ15">
        <f>'OECD TTL - 2018'!AK19</f>
        <v>508.8</v>
      </c>
      <c r="AR15">
        <f>'OECD TTL - 2018'!AL19</f>
        <v>0</v>
      </c>
    </row>
    <row r="16" spans="1:44" x14ac:dyDescent="0.3">
      <c r="A16" s="15" t="s">
        <v>100</v>
      </c>
      <c r="B16" t="s">
        <v>100</v>
      </c>
      <c r="C16">
        <f>'OECD TTL - 2018'!C$20*'SIOM from DLIM'!B155/SUM('SIOM from DLIM'!B$155:B$156)</f>
        <v>36.203010447269584</v>
      </c>
      <c r="D16" s="25">
        <f>'OECD TTL - 2018'!$D$20*'SIOM from DLIM'!C155/SUM('SIOM from DLIM'!$C$155:$D$156)</f>
        <v>3.1220163473397178</v>
      </c>
      <c r="E16" s="25">
        <f>'OECD TTL - 2018'!$D$20*'SIOM from DLIM'!D155/SUM('SIOM from DLIM'!$C$155:$D$156)</f>
        <v>0.31438809985995358</v>
      </c>
      <c r="F16">
        <f>'OECD TTL - 2018'!E$20*'SIOM from DLIM'!D155/SUM('SIOM from DLIM'!D$155:D$156)</f>
        <v>48.177392306222529</v>
      </c>
      <c r="G16" t="e">
        <f>'OECD TTL - 2018'!F$20*'SIOM from DLIM'!E155/SUM('SIOM from DLIM'!E$155:E$156)</f>
        <v>#DIV/0!</v>
      </c>
      <c r="H16" t="e">
        <f>'OECD TTL - 2018'!G$20*'SIOM from DLIM'!F155/SUM('SIOM from DLIM'!F$155:F$156)</f>
        <v>#DIV/0!</v>
      </c>
      <c r="I16">
        <f>'OECD TTL - 2018'!H$20*'SIOM from DLIM'!G155/SUM('SIOM from DLIM'!G$155:G$156)</f>
        <v>158.1</v>
      </c>
      <c r="J16" t="e">
        <f>'OECD TTL - 2018'!I$20*'SIOM from DLIM'!H155/SUM('SIOM from DLIM'!H$155:H$156)</f>
        <v>#DIV/0!</v>
      </c>
      <c r="K16">
        <f>'OECD TTL - 2018'!J$20*'SIOM from DLIM'!I155/SUM('SIOM from DLIM'!I$155:I$156)</f>
        <v>0</v>
      </c>
      <c r="L16">
        <f>'OECD TTL - 2018'!K$20*'SIOM from DLIM'!J155/SUM('SIOM from DLIM'!J$155:J$156)</f>
        <v>0</v>
      </c>
      <c r="M16" s="25">
        <f>'OECD TTL - 2018'!$L$20*'SIOM from DLIM'!L155/SUM('SIOM from DLIM'!$L$155:$M$156)</f>
        <v>242.2733587213832</v>
      </c>
      <c r="N16" s="25">
        <f>'OECD TTL - 2018'!$L$20*'SIOM from DLIM'!M155/SUM('SIOM from DLIM'!$L$155:$M$156)</f>
        <v>63.799932619745654</v>
      </c>
      <c r="O16">
        <f>'OECD TTL - 2018'!M$20*'SIOM from DLIM'!L155/SUM('SIOM from DLIM'!L$155:L$156)</f>
        <v>184.85570887911746</v>
      </c>
      <c r="P16" s="25">
        <f>'OECD TTL - 2018'!$N$20*'SIOM from DLIM'!O155/SUM('SIOM from DLIM'!$O$155:$P$156)</f>
        <v>2055.5111534881394</v>
      </c>
      <c r="Q16" s="25">
        <f>'OECD TTL - 2018'!$N$20*'SIOM from DLIM'!P155/SUM('SIOM from DLIM'!$O$155:$P$156)</f>
        <v>21.195466484310298</v>
      </c>
      <c r="R16" s="25">
        <f>'OECD TTL - 2018'!$O$20*'SIOM from DLIM'!Q155/SUM('SIOM from DLIM'!$Q$155:$R$156)</f>
        <v>45.386381230647537</v>
      </c>
      <c r="S16" s="25">
        <f>'OECD TTL - 2018'!$O$20*'SIOM from DLIM'!R155/SUM('SIOM from DLIM'!$Q$155:$R$156)</f>
        <v>17.104514946669365</v>
      </c>
      <c r="T16">
        <f>'OECD TTL - 2018'!P$20*'SIOM from DLIM'!O155/SUM('SIOM from DLIM'!O$155:O$156)</f>
        <v>776.63155707098895</v>
      </c>
      <c r="U16">
        <f>'OECD TTL - 2018'!Q$20*'SIOM from DLIM'!P155/SUM('SIOM from DLIM'!P$155:P$156)</f>
        <v>10.250102661357552</v>
      </c>
      <c r="V16">
        <f>'OECD TTL - 2018'!R$20*'SIOM from DLIM'!Q155/SUM('SIOM from DLIM'!Q$155:Q$156)</f>
        <v>30.945603259651712</v>
      </c>
      <c r="W16">
        <f>'OECD TTL - 2018'!S$20*'SIOM from DLIM'!R155/SUM('SIOM from DLIM'!R$155:R$156)</f>
        <v>127.18714505907354</v>
      </c>
      <c r="X16">
        <f>'OECD TTL - 2018'!T$20*'SIOM from DLIM'!S155/SUM('SIOM from DLIM'!S$155:S$156)</f>
        <v>0</v>
      </c>
      <c r="Y16">
        <f>'OECD TTL - 2018'!U$20*'SIOM from DLIM'!T155/SUM('SIOM from DLIM'!T$155:T$156)</f>
        <v>741.23829310896804</v>
      </c>
      <c r="Z16">
        <f>'OECD TTL - 2018'!V$20*'SIOM from DLIM'!U155/SUM('SIOM from DLIM'!U$155:U$156)</f>
        <v>157.21069603477332</v>
      </c>
      <c r="AA16" s="25">
        <f>'OECD TTL - 2018'!$W$20*'SIOM from DLIM'!Z155/SUM('SIOM from DLIM'!$Z$155:$AB$156)</f>
        <v>286.44984930294572</v>
      </c>
      <c r="AB16" s="25">
        <f>'OECD TTL - 2018'!$W$20*'SIOM from DLIM'!AA155/SUM('SIOM from DLIM'!$Z$155:$AB$156)</f>
        <v>2.4501506970542435</v>
      </c>
      <c r="AC16" s="25">
        <f>'OECD TTL - 2018'!$W$20*'SIOM from DLIM'!AB155/SUM('SIOM from DLIM'!$Z$155:$AB$156)</f>
        <v>0</v>
      </c>
      <c r="AD16">
        <f>'OECD TTL - 2018'!X$20*'SIOM from DLIM'!W155/SUM('SIOM from DLIM'!W$155:W$156)</f>
        <v>20867.690883663017</v>
      </c>
      <c r="AE16">
        <f>'OECD TTL - 2018'!Y$20*'SIOM from DLIM'!X155/SUM('SIOM from DLIM'!X$155:X$156)</f>
        <v>0</v>
      </c>
      <c r="AF16">
        <f>'OECD TTL - 2018'!Z$20*'SIOM from DLIM'!Y155/SUM('SIOM from DLIM'!Y$155:Y$156)</f>
        <v>156.97987161810016</v>
      </c>
      <c r="AG16">
        <f>'OECD TTL - 2018'!AA$20*'SIOM from DLIM'!Z155/SUM('SIOM from DLIM'!Z$155:Z$156)</f>
        <v>260.5</v>
      </c>
      <c r="AH16">
        <f>'OECD TTL - 2018'!AB$20*'SIOM from DLIM'!AA155/SUM('SIOM from DLIM'!AA$155:AA$156)</f>
        <v>24.3</v>
      </c>
      <c r="AI16" t="e">
        <f>'OECD TTL - 2018'!AC$20*'SIOM from DLIM'!AB155/SUM('SIOM from DLIM'!AB$155:AB$156)</f>
        <v>#DIV/0!</v>
      </c>
      <c r="AJ16">
        <f>'OECD TTL - 2018'!AD$20*'SIOM from DLIM'!AC155/SUM('SIOM from DLIM'!AC$155:AC$156)</f>
        <v>2.4723562356692925</v>
      </c>
      <c r="AK16" t="e">
        <f>'OECD TTL - 2018'!AE$20*'SIOM from DLIM'!AD155/SUM('SIOM from DLIM'!AD$155:AD$156)</f>
        <v>#DIV/0!</v>
      </c>
      <c r="AL16" t="e">
        <f>'OECD TTL - 2018'!AF$20*'SIOM from DLIM'!AE155/SUM('SIOM from DLIM'!AE$155:AE$156)</f>
        <v>#DIV/0!</v>
      </c>
      <c r="AM16">
        <f>'OECD TTL - 2018'!AG$20*'SIOM from DLIM'!AF155/SUM('SIOM from DLIM'!AF$155:AF$156)</f>
        <v>307.80000000000007</v>
      </c>
      <c r="AN16" t="e">
        <f>'OECD TTL - 2018'!AH$20*'SIOM from DLIM'!AG155/SUM('SIOM from DLIM'!AG$155:AG$156)</f>
        <v>#DIV/0!</v>
      </c>
      <c r="AO16" t="e">
        <f>'OECD TTL - 2018'!AI$20*'SIOM from DLIM'!AH155/SUM('SIOM from DLIM'!AH$155:AH$156)</f>
        <v>#DIV/0!</v>
      </c>
      <c r="AP16" t="e">
        <f>'OECD TTL - 2018'!AJ$20*'SIOM from DLIM'!AI155/SUM('SIOM from DLIM'!AI$155:AI$156)</f>
        <v>#DIV/0!</v>
      </c>
      <c r="AQ16" t="e">
        <f>'OECD TTL - 2018'!AK$20*'SIOM from DLIM'!AJ155/SUM('SIOM from DLIM'!AJ$155:AJ$156)</f>
        <v>#DIV/0!</v>
      </c>
      <c r="AR16" t="e">
        <f>'OECD TTL - 2018'!AL$20*'SIOM from DLIM'!AK155/SUM('SIOM from DLIM'!AK$155:AK$156)</f>
        <v>#DIV/0!</v>
      </c>
    </row>
    <row r="17" spans="1:44" x14ac:dyDescent="0.3">
      <c r="A17" s="15" t="s">
        <v>101</v>
      </c>
      <c r="B17" t="s">
        <v>101</v>
      </c>
      <c r="C17">
        <f>'OECD TTL - 2018'!C$20*'SIOM from DLIM'!B156/SUM('SIOM from DLIM'!B$155:B$156)</f>
        <v>63.896989552730403</v>
      </c>
      <c r="D17" s="25">
        <f>'OECD TTL - 2018'!$D$20*'SIOM from DLIM'!C156/SUM('SIOM from DLIM'!$C$155:$D$156)</f>
        <v>1.0432185532895444</v>
      </c>
      <c r="E17" s="25">
        <f>'OECD TTL - 2018'!$D$20*'SIOM from DLIM'!D156/SUM('SIOM from DLIM'!$C$155:$D$156)</f>
        <v>2.0376999510784515E-2</v>
      </c>
      <c r="F17">
        <f>'OECD TTL - 2018'!E$20*'SIOM from DLIM'!D156/SUM('SIOM from DLIM'!D$155:D$156)</f>
        <v>3.1226076937774692</v>
      </c>
      <c r="G17" t="e">
        <f>'OECD TTL - 2018'!F$20*'SIOM from DLIM'!E156/SUM('SIOM from DLIM'!E$155:E$156)</f>
        <v>#DIV/0!</v>
      </c>
      <c r="H17" t="e">
        <f>'OECD TTL - 2018'!G$20*'SIOM from DLIM'!F156/SUM('SIOM from DLIM'!F$155:F$156)</f>
        <v>#DIV/0!</v>
      </c>
      <c r="I17">
        <f>'OECD TTL - 2018'!H$20*'SIOM from DLIM'!G156/SUM('SIOM from DLIM'!G$155:G$156)</f>
        <v>0</v>
      </c>
      <c r="J17" t="e">
        <f>'OECD TTL - 2018'!I$20*'SIOM from DLIM'!H156/SUM('SIOM from DLIM'!H$155:H$156)</f>
        <v>#DIV/0!</v>
      </c>
      <c r="K17">
        <f>'OECD TTL - 2018'!J$20*'SIOM from DLIM'!I156/SUM('SIOM from DLIM'!I$155:I$156)</f>
        <v>63.199999999999996</v>
      </c>
      <c r="L17">
        <f>'OECD TTL - 2018'!K$20*'SIOM from DLIM'!J156/SUM('SIOM from DLIM'!J$155:J$156)</f>
        <v>123.3</v>
      </c>
      <c r="M17" s="25">
        <f>'OECD TTL - 2018'!$L$20*'SIOM from DLIM'!L156/SUM('SIOM from DLIM'!$L$155:$M$156)</f>
        <v>492.58450993070727</v>
      </c>
      <c r="N17" s="25">
        <f>'OECD TTL - 2018'!$L$20*'SIOM from DLIM'!M156/SUM('SIOM from DLIM'!$L$155:$M$156)</f>
        <v>110.04219872816385</v>
      </c>
      <c r="O17">
        <f>'OECD TTL - 2018'!M$20*'SIOM from DLIM'!L156/SUM('SIOM from DLIM'!L$155:L$156)</f>
        <v>375.84429112088259</v>
      </c>
      <c r="P17" s="25">
        <f>'OECD TTL - 2018'!$N$20*'SIOM from DLIM'!O156/SUM('SIOM from DLIM'!$O$155:$P$156)</f>
        <v>51.52713821281403</v>
      </c>
      <c r="Q17" s="25">
        <f>'OECD TTL - 2018'!$N$20*'SIOM from DLIM'!P156/SUM('SIOM from DLIM'!$O$155:$P$156)</f>
        <v>4367.5662418147376</v>
      </c>
      <c r="R17" s="25">
        <f>'OECD TTL - 2018'!$O$20*'SIOM from DLIM'!Q156/SUM('SIOM from DLIM'!$Q$155:$R$156)</f>
        <v>956.77583337180579</v>
      </c>
      <c r="S17" s="25">
        <f>'OECD TTL - 2018'!$O$20*'SIOM from DLIM'!R156/SUM('SIOM from DLIM'!$Q$155:$R$156)</f>
        <v>75.433270450877359</v>
      </c>
      <c r="T17">
        <f>'OECD TTL - 2018'!P$20*'SIOM from DLIM'!O156/SUM('SIOM from DLIM'!O$155:O$156)</f>
        <v>19.468442929011196</v>
      </c>
      <c r="U17">
        <f>'OECD TTL - 2018'!Q$20*'SIOM from DLIM'!P156/SUM('SIOM from DLIM'!P$155:P$156)</f>
        <v>2112.1498973386424</v>
      </c>
      <c r="V17">
        <f>'OECD TTL - 2018'!R$20*'SIOM from DLIM'!Q156/SUM('SIOM from DLIM'!Q$155:Q$156)</f>
        <v>652.35439674034819</v>
      </c>
      <c r="W17">
        <f>'OECD TTL - 2018'!S$20*'SIOM from DLIM'!R156/SUM('SIOM from DLIM'!R$155:R$156)</f>
        <v>560.91285494092665</v>
      </c>
      <c r="X17">
        <f>'OECD TTL - 2018'!T$20*'SIOM from DLIM'!S156/SUM('SIOM from DLIM'!S$155:S$156)</f>
        <v>1092.0999999999999</v>
      </c>
      <c r="Y17">
        <f>'OECD TTL - 2018'!U$20*'SIOM from DLIM'!T156/SUM('SIOM from DLIM'!T$155:T$156)</f>
        <v>25.061706891031974</v>
      </c>
      <c r="Z17">
        <f>'OECD TTL - 2018'!V$20*'SIOM from DLIM'!U156/SUM('SIOM from DLIM'!U$155:U$156)</f>
        <v>70.089303965226691</v>
      </c>
      <c r="AA17" s="25">
        <f>'OECD TTL - 2018'!$W$20*'SIOM from DLIM'!Z156/SUM('SIOM from DLIM'!$Z$155:$AB$156)</f>
        <v>0</v>
      </c>
      <c r="AB17" s="25">
        <f>'OECD TTL - 2018'!$W$20*'SIOM from DLIM'!AA156/SUM('SIOM from DLIM'!$Z$155:$AB$156)</f>
        <v>0</v>
      </c>
      <c r="AC17" s="25">
        <f>'OECD TTL - 2018'!$W$20*'SIOM from DLIM'!AB156/SUM('SIOM from DLIM'!$Z$155:$AB$156)</f>
        <v>0</v>
      </c>
      <c r="AD17">
        <f>'OECD TTL - 2018'!X$20*'SIOM from DLIM'!W156/SUM('SIOM from DLIM'!W$155:W$156)</f>
        <v>1145.7091163369842</v>
      </c>
      <c r="AE17">
        <f>'OECD TTL - 2018'!Y$20*'SIOM from DLIM'!X156/SUM('SIOM from DLIM'!X$155:X$156)</f>
        <v>707.3</v>
      </c>
      <c r="AF17">
        <f>'OECD TTL - 2018'!Z$20*'SIOM from DLIM'!Y156/SUM('SIOM from DLIM'!Y$155:Y$156)</f>
        <v>34.42012838189985</v>
      </c>
      <c r="AG17">
        <f>'OECD TTL - 2018'!AA$20*'SIOM from DLIM'!Z156/SUM('SIOM from DLIM'!Z$155:Z$156)</f>
        <v>0</v>
      </c>
      <c r="AH17">
        <f>'OECD TTL - 2018'!AB$20*'SIOM from DLIM'!AA156/SUM('SIOM from DLIM'!AA$155:AA$156)</f>
        <v>0</v>
      </c>
      <c r="AI17" t="e">
        <f>'OECD TTL - 2018'!AC$20*'SIOM from DLIM'!AB156/SUM('SIOM from DLIM'!AB$155:AB$156)</f>
        <v>#DIV/0!</v>
      </c>
      <c r="AJ17">
        <f>'OECD TTL - 2018'!AD$20*'SIOM from DLIM'!AC156/SUM('SIOM from DLIM'!AC$155:AC$156)</f>
        <v>36.727643764330708</v>
      </c>
      <c r="AK17" t="e">
        <f>'OECD TTL - 2018'!AE$20*'SIOM from DLIM'!AD156/SUM('SIOM from DLIM'!AD$155:AD$156)</f>
        <v>#DIV/0!</v>
      </c>
      <c r="AL17" t="e">
        <f>'OECD TTL - 2018'!AF$20*'SIOM from DLIM'!AE156/SUM('SIOM from DLIM'!AE$155:AE$156)</f>
        <v>#DIV/0!</v>
      </c>
      <c r="AM17">
        <f>'OECD TTL - 2018'!AG$20*'SIOM from DLIM'!AF156/SUM('SIOM from DLIM'!AF$155:AF$156)</f>
        <v>0</v>
      </c>
      <c r="AN17" t="e">
        <f>'OECD TTL - 2018'!AH$20*'SIOM from DLIM'!AG156/SUM('SIOM from DLIM'!AG$155:AG$156)</f>
        <v>#DIV/0!</v>
      </c>
      <c r="AO17" t="e">
        <f>'OECD TTL - 2018'!AI$20*'SIOM from DLIM'!AH156/SUM('SIOM from DLIM'!AH$155:AH$156)</f>
        <v>#DIV/0!</v>
      </c>
      <c r="AP17" t="e">
        <f>'OECD TTL - 2018'!AJ$20*'SIOM from DLIM'!AI156/SUM('SIOM from DLIM'!AI$155:AI$156)</f>
        <v>#DIV/0!</v>
      </c>
      <c r="AQ17" t="e">
        <f>'OECD TTL - 2018'!AK$20*'SIOM from DLIM'!AJ156/SUM('SIOM from DLIM'!AJ$155:AJ$156)</f>
        <v>#DIV/0!</v>
      </c>
      <c r="AR17" t="e">
        <f>'OECD TTL - 2018'!AL$20*'SIOM from DLIM'!AK156/SUM('SIOM from DLIM'!AK$155:AK$156)</f>
        <v>#DIV/0!</v>
      </c>
    </row>
    <row r="18" spans="1:44" x14ac:dyDescent="0.3">
      <c r="A18" s="15" t="s">
        <v>102</v>
      </c>
      <c r="B18" t="s">
        <v>102</v>
      </c>
      <c r="C18" t="e">
        <f>'OECD TTL - 2018'!C$21*'SIOM from DLIM'!B157/SUM('SIOM from DLIM'!B$157:B$158)</f>
        <v>#DIV/0!</v>
      </c>
      <c r="D18" s="25">
        <f>'OECD TTL - 2018'!$D$21*'SIOM from DLIM'!C157/SUM('SIOM from DLIM'!$C$157:$D$158)</f>
        <v>8.0584225318491463</v>
      </c>
      <c r="E18" s="25">
        <f>'OECD TTL - 2018'!$D$21*'SIOM from DLIM'!D157/SUM('SIOM from DLIM'!$C$157:$D$158)</f>
        <v>0.14042807488551537</v>
      </c>
      <c r="F18">
        <f>'OECD TTL - 2018'!E$21*'SIOM from DLIM'!D157/SUM('SIOM from DLIM'!D$157:D$158)</f>
        <v>20.029919075870662</v>
      </c>
      <c r="G18" t="e">
        <f>'OECD TTL - 2018'!F$21*'SIOM from DLIM'!E157/SUM('SIOM from DLIM'!E$157:E$158)</f>
        <v>#DIV/0!</v>
      </c>
      <c r="H18" t="e">
        <f>'OECD TTL - 2018'!G$21*'SIOM from DLIM'!F157/SUM('SIOM from DLIM'!F$157:F$158)</f>
        <v>#DIV/0!</v>
      </c>
      <c r="I18" t="e">
        <f>'OECD TTL - 2018'!H$21*'SIOM from DLIM'!G157/SUM('SIOM from DLIM'!G$157:G$158)</f>
        <v>#DIV/0!</v>
      </c>
      <c r="J18" t="e">
        <f>'OECD TTL - 2018'!I$21*'SIOM from DLIM'!H157/SUM('SIOM from DLIM'!H$157:H$158)</f>
        <v>#DIV/0!</v>
      </c>
      <c r="K18" t="e">
        <f>'OECD TTL - 2018'!J$21*'SIOM from DLIM'!I157/SUM('SIOM from DLIM'!I$157:I$158)</f>
        <v>#DIV/0!</v>
      </c>
      <c r="L18" t="e">
        <f>'OECD TTL - 2018'!K$21*'SIOM from DLIM'!J157/SUM('SIOM from DLIM'!J$157:J$158)</f>
        <v>#DIV/0!</v>
      </c>
      <c r="M18" s="25">
        <f>'OECD TTL - 2018'!$L$21*'SIOM from DLIM'!L157/SUM('SIOM from DLIM'!$L$157:$M$158)</f>
        <v>0</v>
      </c>
      <c r="N18" s="25">
        <f>'OECD TTL - 2018'!$L$21*'SIOM from DLIM'!M157/SUM('SIOM from DLIM'!$L$157:$M$158)</f>
        <v>0</v>
      </c>
      <c r="O18">
        <f>'OECD TTL - 2018'!M$21*'SIOM from DLIM'!L157/SUM('SIOM from DLIM'!L$157:L$158)</f>
        <v>0</v>
      </c>
      <c r="P18" s="25">
        <f>'OECD TTL - 2018'!$N$21*'SIOM from DLIM'!O157/SUM('SIOM from DLIM'!$O$157:$P$158)</f>
        <v>60.503587939174402</v>
      </c>
      <c r="Q18" s="25">
        <f>'OECD TTL - 2018'!$N$21*'SIOM from DLIM'!P157/SUM('SIOM from DLIM'!$O$157:$P$158)</f>
        <v>536.93318230329032</v>
      </c>
      <c r="R18" s="25">
        <f>'OECD TTL - 2018'!$O$21*'SIOM from DLIM'!Q157/SUM('SIOM from DLIM'!$Q$157:$R$158)</f>
        <v>26017.805816525692</v>
      </c>
      <c r="S18" s="25">
        <f>'OECD TTL - 2018'!$O$21*'SIOM from DLIM'!R157/SUM('SIOM from DLIM'!$Q$157:$R$158)</f>
        <v>51.341856611730115</v>
      </c>
      <c r="T18">
        <f>'OECD TTL - 2018'!P$21*'SIOM from DLIM'!O157/SUM('SIOM from DLIM'!O$157:O$158)</f>
        <v>16521.91073704567</v>
      </c>
      <c r="U18">
        <f>'OECD TTL - 2018'!Q$21*'SIOM from DLIM'!P157/SUM('SIOM from DLIM'!P$157:P$158)</f>
        <v>4665.2478892236531</v>
      </c>
      <c r="V18">
        <f>'OECD TTL - 2018'!R$21*'SIOM from DLIM'!Q157/SUM('SIOM from DLIM'!Q$157:Q$158)</f>
        <v>9172.6249154106936</v>
      </c>
      <c r="W18">
        <f>'OECD TTL - 2018'!S$21*'SIOM from DLIM'!R157/SUM('SIOM from DLIM'!R$157:R$158)</f>
        <v>168.90561930457307</v>
      </c>
      <c r="X18">
        <f>'OECD TTL - 2018'!T$21*'SIOM from DLIM'!S157/SUM('SIOM from DLIM'!S$157:S$158)</f>
        <v>6830.5227646318826</v>
      </c>
      <c r="Y18">
        <f>'OECD TTL - 2018'!U$21*'SIOM from DLIM'!T157/SUM('SIOM from DLIM'!T$157:T$158)</f>
        <v>4256.9359716832887</v>
      </c>
      <c r="Z18">
        <f>'OECD TTL - 2018'!V$21*'SIOM from DLIM'!U157/SUM('SIOM from DLIM'!U$157:U$158)</f>
        <v>1106.2129383796168</v>
      </c>
      <c r="AA18" s="25">
        <f>'OECD TTL - 2018'!$W$21*'SIOM from DLIM'!Z157/SUM('SIOM from DLIM'!$Z$157:$AB$158)</f>
        <v>923.16760170680175</v>
      </c>
      <c r="AB18" s="25">
        <f>'OECD TTL - 2018'!$W$21*'SIOM from DLIM'!AA157/SUM('SIOM from DLIM'!$Z$157:$AB$158)</f>
        <v>167.68400315877588</v>
      </c>
      <c r="AC18" s="25">
        <f>'OECD TTL - 2018'!$W$21*'SIOM from DLIM'!AB157/SUM('SIOM from DLIM'!$Z$157:$AB$158)</f>
        <v>0</v>
      </c>
      <c r="AD18">
        <f>'OECD TTL - 2018'!X$21*'SIOM from DLIM'!W157/SUM('SIOM from DLIM'!W$157:W$158)</f>
        <v>10990.8</v>
      </c>
      <c r="AE18" t="e">
        <f>'OECD TTL - 2018'!Y$21*'SIOM from DLIM'!X157/SUM('SIOM from DLIM'!X$157:X$158)</f>
        <v>#DIV/0!</v>
      </c>
      <c r="AF18">
        <f>'OECD TTL - 2018'!Z$21*'SIOM from DLIM'!Y157/SUM('SIOM from DLIM'!Y$157:Y$158)</f>
        <v>189.58041933918349</v>
      </c>
      <c r="AG18">
        <f>'OECD TTL - 2018'!AA$21*'SIOM from DLIM'!Z157/SUM('SIOM from DLIM'!Z$157:Z$158)</f>
        <v>78.008607082172432</v>
      </c>
      <c r="AH18">
        <f>'OECD TTL - 2018'!AB$21*'SIOM from DLIM'!AA157/SUM('SIOM from DLIM'!AA$157:AA$158)</f>
        <v>21.3</v>
      </c>
      <c r="AI18" t="e">
        <f>'OECD TTL - 2018'!AC$21*'SIOM from DLIM'!AB157/SUM('SIOM from DLIM'!AB$157:AB$158)</f>
        <v>#DIV/0!</v>
      </c>
      <c r="AJ18">
        <f>'OECD TTL - 2018'!AD$21*'SIOM from DLIM'!AC157/SUM('SIOM from DLIM'!AC$157:AC$158)</f>
        <v>35.335135769845422</v>
      </c>
      <c r="AK18" t="e">
        <f>'OECD TTL - 2018'!AE$21*'SIOM from DLIM'!AD157/SUM('SIOM from DLIM'!AD$157:AD$158)</f>
        <v>#DIV/0!</v>
      </c>
      <c r="AL18" t="e">
        <f>'OECD TTL - 2018'!AF$21*'SIOM from DLIM'!AE157/SUM('SIOM from DLIM'!AE$157:AE$158)</f>
        <v>#DIV/0!</v>
      </c>
      <c r="AM18" t="e">
        <f>'OECD TTL - 2018'!AG$21*'SIOM from DLIM'!AF157/SUM('SIOM from DLIM'!AF$157:AF$158)</f>
        <v>#DIV/0!</v>
      </c>
      <c r="AN18" t="e">
        <f>'OECD TTL - 2018'!AH$21*'SIOM from DLIM'!AG157/SUM('SIOM from DLIM'!AG$157:AG$158)</f>
        <v>#DIV/0!</v>
      </c>
      <c r="AO18" t="e">
        <f>'OECD TTL - 2018'!AI$21*'SIOM from DLIM'!AH157/SUM('SIOM from DLIM'!AH$157:AH$158)</f>
        <v>#DIV/0!</v>
      </c>
      <c r="AP18" t="e">
        <f>'OECD TTL - 2018'!AJ$21*'SIOM from DLIM'!AI157/SUM('SIOM from DLIM'!AI$157:AI$158)</f>
        <v>#DIV/0!</v>
      </c>
      <c r="AQ18" t="e">
        <f>'OECD TTL - 2018'!AK$21*'SIOM from DLIM'!AJ157/SUM('SIOM from DLIM'!AJ$157:AJ$158)</f>
        <v>#DIV/0!</v>
      </c>
      <c r="AR18" t="e">
        <f>'OECD TTL - 2018'!AL$21*'SIOM from DLIM'!AK157/SUM('SIOM from DLIM'!AK$157:AK$158)</f>
        <v>#DIV/0!</v>
      </c>
    </row>
    <row r="19" spans="1:44" x14ac:dyDescent="0.3">
      <c r="A19" s="15" t="s">
        <v>103</v>
      </c>
      <c r="B19" t="s">
        <v>103</v>
      </c>
      <c r="C19" t="e">
        <f>'OECD TTL - 2018'!C$21*'SIOM from DLIM'!B158/SUM('SIOM from DLIM'!B$157:B$158)</f>
        <v>#DIV/0!</v>
      </c>
      <c r="D19" s="25">
        <f>'OECD TTL - 2018'!$D$21*'SIOM from DLIM'!C158/SUM('SIOM from DLIM'!$C$157:$D$158)</f>
        <v>9.7152603942266838E-2</v>
      </c>
      <c r="E19" s="25">
        <f>'OECD TTL - 2018'!$D$21*'SIOM from DLIM'!D158/SUM('SIOM from DLIM'!$C$157:$D$158)</f>
        <v>3.9967893230721131E-3</v>
      </c>
      <c r="F19">
        <f>'OECD TTL - 2018'!E$21*'SIOM from DLIM'!D158/SUM('SIOM from DLIM'!D$157:D$158)</f>
        <v>0.57008092412933686</v>
      </c>
      <c r="G19" t="e">
        <f>'OECD TTL - 2018'!F$21*'SIOM from DLIM'!E158/SUM('SIOM from DLIM'!E$157:E$158)</f>
        <v>#DIV/0!</v>
      </c>
      <c r="H19" t="e">
        <f>'OECD TTL - 2018'!G$21*'SIOM from DLIM'!F158/SUM('SIOM from DLIM'!F$157:F$158)</f>
        <v>#DIV/0!</v>
      </c>
      <c r="I19" t="e">
        <f>'OECD TTL - 2018'!H$21*'SIOM from DLIM'!G158/SUM('SIOM from DLIM'!G$157:G$158)</f>
        <v>#DIV/0!</v>
      </c>
      <c r="J19" t="e">
        <f>'OECD TTL - 2018'!I$21*'SIOM from DLIM'!H158/SUM('SIOM from DLIM'!H$157:H$158)</f>
        <v>#DIV/0!</v>
      </c>
      <c r="K19" t="e">
        <f>'OECD TTL - 2018'!J$21*'SIOM from DLIM'!I158/SUM('SIOM from DLIM'!I$157:I$158)</f>
        <v>#DIV/0!</v>
      </c>
      <c r="L19" t="e">
        <f>'OECD TTL - 2018'!K$21*'SIOM from DLIM'!J158/SUM('SIOM from DLIM'!J$157:J$158)</f>
        <v>#DIV/0!</v>
      </c>
      <c r="M19" s="25">
        <f>'OECD TTL - 2018'!$L$21*'SIOM from DLIM'!L158/SUM('SIOM from DLIM'!$L$157:$M$158)</f>
        <v>866.5</v>
      </c>
      <c r="N19" s="25">
        <f>'OECD TTL - 2018'!$L$21*'SIOM from DLIM'!M158/SUM('SIOM from DLIM'!$L$157:$M$158)</f>
        <v>0</v>
      </c>
      <c r="O19">
        <f>'OECD TTL - 2018'!M$21*'SIOM from DLIM'!L158/SUM('SIOM from DLIM'!L$157:L$158)</f>
        <v>659.6</v>
      </c>
      <c r="P19" s="25">
        <f>'OECD TTL - 2018'!$N$21*'SIOM from DLIM'!O158/SUM('SIOM from DLIM'!$O$157:$P$158)</f>
        <v>13.275520056860463</v>
      </c>
      <c r="Q19" s="25">
        <f>'OECD TTL - 2018'!$N$21*'SIOM from DLIM'!P158/SUM('SIOM from DLIM'!$O$157:$P$158)</f>
        <v>28.387709700674897</v>
      </c>
      <c r="R19" s="25">
        <f>'OECD TTL - 2018'!$O$21*'SIOM from DLIM'!Q158/SUM('SIOM from DLIM'!$Q$157:$R$158)</f>
        <v>63.182440221398636</v>
      </c>
      <c r="S19" s="25">
        <f>'OECD TTL - 2018'!$O$21*'SIOM from DLIM'!R158/SUM('SIOM from DLIM'!$Q$157:$R$158)</f>
        <v>3680.4698866411768</v>
      </c>
      <c r="T19">
        <f>'OECD TTL - 2018'!P$21*'SIOM from DLIM'!O158/SUM('SIOM from DLIM'!O$157:O$158)</f>
        <v>3625.1892629543281</v>
      </c>
      <c r="U19">
        <f>'OECD TTL - 2018'!Q$21*'SIOM from DLIM'!P158/SUM('SIOM from DLIM'!P$157:P$158)</f>
        <v>246.65211077634646</v>
      </c>
      <c r="V19">
        <f>'OECD TTL - 2018'!R$21*'SIOM from DLIM'!Q158/SUM('SIOM from DLIM'!Q$157:Q$158)</f>
        <v>22.275084589306015</v>
      </c>
      <c r="W19">
        <f>'OECD TTL - 2018'!S$21*'SIOM from DLIM'!R158/SUM('SIOM from DLIM'!R$157:R$158)</f>
        <v>12108.094380695426</v>
      </c>
      <c r="X19">
        <f>'OECD TTL - 2018'!T$21*'SIOM from DLIM'!S158/SUM('SIOM from DLIM'!S$157:S$158)</f>
        <v>364.57723536811858</v>
      </c>
      <c r="Y19">
        <f>'OECD TTL - 2018'!U$21*'SIOM from DLIM'!T158/SUM('SIOM from DLIM'!T$157:T$158)</f>
        <v>1999.3640283167108</v>
      </c>
      <c r="Z19">
        <f>'OECD TTL - 2018'!V$21*'SIOM from DLIM'!U158/SUM('SIOM from DLIM'!U$157:U$158)</f>
        <v>995.4870616203832</v>
      </c>
      <c r="AA19" s="25">
        <f>'OECD TTL - 2018'!$W$21*'SIOM from DLIM'!Z158/SUM('SIOM from DLIM'!$Z$157:$AB$158)</f>
        <v>3.4483951344222916</v>
      </c>
      <c r="AB19" s="25">
        <f>'OECD TTL - 2018'!$W$21*'SIOM from DLIM'!AA158/SUM('SIOM from DLIM'!$Z$157:$AB$158)</f>
        <v>0</v>
      </c>
      <c r="AC19" s="25">
        <f>'OECD TTL - 2018'!$W$21*'SIOM from DLIM'!AB158/SUM('SIOM from DLIM'!$Z$157:$AB$158)</f>
        <v>0</v>
      </c>
      <c r="AD19">
        <f>'OECD TTL - 2018'!X$21*'SIOM from DLIM'!W158/SUM('SIOM from DLIM'!W$157:W$158)</f>
        <v>0</v>
      </c>
      <c r="AE19" t="e">
        <f>'OECD TTL - 2018'!Y$21*'SIOM from DLIM'!X158/SUM('SIOM from DLIM'!X$157:X$158)</f>
        <v>#DIV/0!</v>
      </c>
      <c r="AF19">
        <f>'OECD TTL - 2018'!Z$21*'SIOM from DLIM'!Y158/SUM('SIOM from DLIM'!Y$157:Y$158)</f>
        <v>2.119580660816486</v>
      </c>
      <c r="AG19">
        <f>'OECD TTL - 2018'!AA$21*'SIOM from DLIM'!Z158/SUM('SIOM from DLIM'!Z$157:Z$158)</f>
        <v>0.29139291782756865</v>
      </c>
      <c r="AH19">
        <f>'OECD TTL - 2018'!AB$21*'SIOM from DLIM'!AA158/SUM('SIOM from DLIM'!AA$157:AA$158)</f>
        <v>0</v>
      </c>
      <c r="AI19" t="e">
        <f>'OECD TTL - 2018'!AC$21*'SIOM from DLIM'!AB158/SUM('SIOM from DLIM'!AB$157:AB$158)</f>
        <v>#DIV/0!</v>
      </c>
      <c r="AJ19">
        <f>'OECD TTL - 2018'!AD$21*'SIOM from DLIM'!AC158/SUM('SIOM from DLIM'!AC$157:AC$158)</f>
        <v>1.1648642301545775</v>
      </c>
      <c r="AK19" t="e">
        <f>'OECD TTL - 2018'!AE$21*'SIOM from DLIM'!AD158/SUM('SIOM from DLIM'!AD$157:AD$158)</f>
        <v>#DIV/0!</v>
      </c>
      <c r="AL19" t="e">
        <f>'OECD TTL - 2018'!AF$21*'SIOM from DLIM'!AE158/SUM('SIOM from DLIM'!AE$157:AE$158)</f>
        <v>#DIV/0!</v>
      </c>
      <c r="AM19" t="e">
        <f>'OECD TTL - 2018'!AG$21*'SIOM from DLIM'!AF158/SUM('SIOM from DLIM'!AF$157:AF$158)</f>
        <v>#DIV/0!</v>
      </c>
      <c r="AN19" t="e">
        <f>'OECD TTL - 2018'!AH$21*'SIOM from DLIM'!AG158/SUM('SIOM from DLIM'!AG$157:AG$158)</f>
        <v>#DIV/0!</v>
      </c>
      <c r="AO19" t="e">
        <f>'OECD TTL - 2018'!AI$21*'SIOM from DLIM'!AH158/SUM('SIOM from DLIM'!AH$157:AH$158)</f>
        <v>#DIV/0!</v>
      </c>
      <c r="AP19" t="e">
        <f>'OECD TTL - 2018'!AJ$21*'SIOM from DLIM'!AI158/SUM('SIOM from DLIM'!AI$157:AI$158)</f>
        <v>#DIV/0!</v>
      </c>
      <c r="AQ19" t="e">
        <f>'OECD TTL - 2018'!AK$21*'SIOM from DLIM'!AJ158/SUM('SIOM from DLIM'!AJ$157:AJ$158)</f>
        <v>#DIV/0!</v>
      </c>
      <c r="AR19" t="e">
        <f>'OECD TTL - 2018'!AL$21*'SIOM from DLIM'!AK158/SUM('SIOM from DLIM'!AK$157:AK$158)</f>
        <v>#DIV/0!</v>
      </c>
    </row>
    <row r="20" spans="1:44" x14ac:dyDescent="0.3">
      <c r="A20" t="s">
        <v>142</v>
      </c>
      <c r="B20" t="s">
        <v>104</v>
      </c>
      <c r="C20">
        <f>'OECD TTL - 2018'!C22</f>
        <v>253.2</v>
      </c>
      <c r="D20">
        <f>'OECD TTL - 2018'!$D22*'SIOM from DLIM'!C159/SUM('SIOM from DLIM'!$C159:$D159)</f>
        <v>33.4</v>
      </c>
      <c r="E20">
        <f>'OECD TTL - 2018'!$D22*'SIOM from DLIM'!D159/SUM('SIOM from DLIM'!$C159:$D159)</f>
        <v>0</v>
      </c>
      <c r="F20">
        <f>'OECD TTL - 2018'!E22</f>
        <v>46.6</v>
      </c>
      <c r="G20">
        <f>'OECD TTL - 2018'!F22</f>
        <v>0.3</v>
      </c>
      <c r="H20">
        <f>'OECD TTL - 2018'!G22</f>
        <v>1028.8</v>
      </c>
      <c r="I20">
        <f>'OECD TTL - 2018'!H22</f>
        <v>366.2</v>
      </c>
      <c r="J20">
        <f>'OECD TTL - 2018'!I22</f>
        <v>305.39999999999998</v>
      </c>
      <c r="K20">
        <f>'OECD TTL - 2018'!J22</f>
        <v>231.6</v>
      </c>
      <c r="L20">
        <f>'OECD TTL - 2018'!K22</f>
        <v>520.1</v>
      </c>
      <c r="M20">
        <f>'OECD TTL - 2018'!$L22*'SIOM from DLIM'!L159/SUM('SIOM from DLIM'!$L159:$M159)</f>
        <v>1091.6791627782291</v>
      </c>
      <c r="N20">
        <f>'OECD TTL - 2018'!$L22*'SIOM from DLIM'!M159/SUM('SIOM from DLIM'!$L159:$M159)</f>
        <v>331.92083722177068</v>
      </c>
      <c r="O20">
        <f>'OECD TTL - 2018'!M22</f>
        <v>1279.7</v>
      </c>
      <c r="P20">
        <f>'OECD TTL - 2018'!$N22*'SIOM from DLIM'!O159/SUM('SIOM from DLIM'!$O159:$P159)</f>
        <v>377.19990039898931</v>
      </c>
      <c r="Q20">
        <f>'OECD TTL - 2018'!$N22*'SIOM from DLIM'!P159/SUM('SIOM from DLIM'!$O159:$P159)</f>
        <v>395.00009960101079</v>
      </c>
      <c r="R20">
        <f>'OECD TTL - 2018'!$O22*'SIOM from DLIM'!Q159/SUM('SIOM from DLIM'!$Q159:$R159)</f>
        <v>3939.6865946765756</v>
      </c>
      <c r="S20">
        <f>'OECD TTL - 2018'!$O22*'SIOM from DLIM'!R159/SUM('SIOM from DLIM'!$Q159:$R159)</f>
        <v>1496.4134053234245</v>
      </c>
      <c r="T20">
        <f>'OECD TTL - 2018'!P22</f>
        <v>13339.8</v>
      </c>
      <c r="U20">
        <f>'OECD TTL - 2018'!Q22</f>
        <v>4148.1000000000004</v>
      </c>
      <c r="V20">
        <f>'OECD TTL - 2018'!R22</f>
        <v>3181.5</v>
      </c>
      <c r="W20">
        <f>'OECD TTL - 2018'!S22</f>
        <v>9968</v>
      </c>
      <c r="X20">
        <f>'OECD TTL - 2018'!T22</f>
        <v>6669.1</v>
      </c>
      <c r="Y20">
        <f>'OECD TTL - 2018'!U22</f>
        <v>5604.3</v>
      </c>
      <c r="Z20">
        <f>'OECD TTL - 2018'!V22</f>
        <v>1245.4000000000001</v>
      </c>
      <c r="AA20">
        <f>'OECD TTL - 2018'!$W22*'SIOM from DLIM'!Z159/SUM('SIOM from DLIM'!$Z159:$AB159)</f>
        <v>562.52594555807991</v>
      </c>
      <c r="AB20">
        <f>'OECD TTL - 2018'!$W22*'SIOM from DLIM'!AA159/SUM('SIOM from DLIM'!$Z159:$AB159)</f>
        <v>0</v>
      </c>
      <c r="AC20">
        <f>'OECD TTL - 2018'!$W22*'SIOM from DLIM'!AB159/SUM('SIOM from DLIM'!$Z159:$AB159)</f>
        <v>417.27405444192016</v>
      </c>
      <c r="AD20">
        <f>'OECD TTL - 2018'!X22</f>
        <v>12873.2</v>
      </c>
      <c r="AE20">
        <f>'OECD TTL - 2018'!Y22</f>
        <v>1534.8</v>
      </c>
      <c r="AF20">
        <f>'OECD TTL - 2018'!Z22</f>
        <v>633.4</v>
      </c>
      <c r="AG20">
        <f>'OECD TTL - 2018'!AA22</f>
        <v>373.9</v>
      </c>
      <c r="AH20">
        <f>'OECD TTL - 2018'!AB22</f>
        <v>62.5</v>
      </c>
      <c r="AI20">
        <f>'OECD TTL - 2018'!AC22</f>
        <v>99.4</v>
      </c>
      <c r="AJ20">
        <f>'OECD TTL - 2018'!AD22</f>
        <v>174.2</v>
      </c>
      <c r="AK20">
        <f>'OECD TTL - 2018'!AE22</f>
        <v>185.4</v>
      </c>
      <c r="AL20">
        <f>'OECD TTL - 2018'!AF22</f>
        <v>475.2</v>
      </c>
      <c r="AM20">
        <f>'OECD TTL - 2018'!AG22</f>
        <v>919.4</v>
      </c>
      <c r="AN20">
        <f>'OECD TTL - 2018'!AH22</f>
        <v>786.3</v>
      </c>
      <c r="AO20">
        <f>'OECD TTL - 2018'!AI22</f>
        <v>351</v>
      </c>
      <c r="AP20">
        <f>'OECD TTL - 2018'!AJ22</f>
        <v>246.6</v>
      </c>
      <c r="AQ20">
        <f>'OECD TTL - 2018'!AK22</f>
        <v>377.1</v>
      </c>
      <c r="AR20">
        <f>'OECD TTL - 2018'!AL22</f>
        <v>0</v>
      </c>
    </row>
    <row r="21" spans="1:44" x14ac:dyDescent="0.3">
      <c r="A21" t="s">
        <v>143</v>
      </c>
      <c r="B21" t="s">
        <v>105</v>
      </c>
      <c r="C21">
        <f>'OECD TTL - 2018'!C23</f>
        <v>200.3</v>
      </c>
      <c r="D21" t="e">
        <f>'OECD TTL - 2018'!$D23*'SIOM from DLIM'!C160/SUM('SIOM from DLIM'!$C160:$D160)</f>
        <v>#DIV/0!</v>
      </c>
      <c r="E21" t="e">
        <f>'OECD TTL - 2018'!$D23*'SIOM from DLIM'!D160/SUM('SIOM from DLIM'!$C160:$D160)</f>
        <v>#DIV/0!</v>
      </c>
      <c r="F21">
        <f>'OECD TTL - 2018'!E23</f>
        <v>17.399999999999999</v>
      </c>
      <c r="G21">
        <f>'OECD TTL - 2018'!F23</f>
        <v>0</v>
      </c>
      <c r="H21">
        <f>'OECD TTL - 2018'!G23</f>
        <v>841.9</v>
      </c>
      <c r="I21">
        <f>'OECD TTL - 2018'!H23</f>
        <v>461.4</v>
      </c>
      <c r="J21">
        <f>'OECD TTL - 2018'!I23</f>
        <v>81.599999999999994</v>
      </c>
      <c r="K21">
        <f>'OECD TTL - 2018'!J23</f>
        <v>353.6</v>
      </c>
      <c r="L21">
        <f>'OECD TTL - 2018'!K23</f>
        <v>303</v>
      </c>
      <c r="M21">
        <f>'OECD TTL - 2018'!$L23*'SIOM from DLIM'!L160/SUM('SIOM from DLIM'!$L160:$M160)</f>
        <v>1075.1298134520118</v>
      </c>
      <c r="N21">
        <f>'OECD TTL - 2018'!$L23*'SIOM from DLIM'!M160/SUM('SIOM from DLIM'!$L160:$M160)</f>
        <v>211.27018654798823</v>
      </c>
      <c r="O21">
        <f>'OECD TTL - 2018'!M23</f>
        <v>854</v>
      </c>
      <c r="P21" t="e">
        <f>'OECD TTL - 2018'!$N23*'SIOM from DLIM'!O160/SUM('SIOM from DLIM'!$O160:$P160)</f>
        <v>#DIV/0!</v>
      </c>
      <c r="Q21" t="e">
        <f>'OECD TTL - 2018'!$N23*'SIOM from DLIM'!P160/SUM('SIOM from DLIM'!$O160:$P160)</f>
        <v>#DIV/0!</v>
      </c>
      <c r="R21">
        <f>'OECD TTL - 2018'!$O23*'SIOM from DLIM'!Q160/SUM('SIOM from DLIM'!$Q160:$R160)</f>
        <v>577.29999999999995</v>
      </c>
      <c r="S21">
        <f>'OECD TTL - 2018'!$O23*'SIOM from DLIM'!R160/SUM('SIOM from DLIM'!$Q160:$R160)</f>
        <v>0</v>
      </c>
      <c r="T21">
        <f>'OECD TTL - 2018'!P23</f>
        <v>1195.5999999999999</v>
      </c>
      <c r="U21">
        <f>'OECD TTL - 2018'!Q23</f>
        <v>112588.6</v>
      </c>
      <c r="V21">
        <f>'OECD TTL - 2018'!R23</f>
        <v>6592.5</v>
      </c>
      <c r="W21">
        <f>'OECD TTL - 2018'!S23</f>
        <v>4884.6000000000004</v>
      </c>
      <c r="X21">
        <f>'OECD TTL - 2018'!T23</f>
        <v>4188.3999999999996</v>
      </c>
      <c r="Y21">
        <f>'OECD TTL - 2018'!U23</f>
        <v>2437.4</v>
      </c>
      <c r="Z21">
        <f>'OECD TTL - 2018'!V23</f>
        <v>896</v>
      </c>
      <c r="AA21">
        <f>'OECD TTL - 2018'!$W23*'SIOM from DLIM'!Z160/SUM('SIOM from DLIM'!$Z160:$AB160)</f>
        <v>0</v>
      </c>
      <c r="AB21">
        <f>'OECD TTL - 2018'!$W23*'SIOM from DLIM'!AA160/SUM('SIOM from DLIM'!$Z160:$AB160)</f>
        <v>0</v>
      </c>
      <c r="AC21">
        <f>'OECD TTL - 2018'!$W23*'SIOM from DLIM'!AB160/SUM('SIOM from DLIM'!$Z160:$AB160)</f>
        <v>1036.9000000000001</v>
      </c>
      <c r="AD21">
        <f>'OECD TTL - 2018'!X23</f>
        <v>3275.3</v>
      </c>
      <c r="AE21">
        <f>'OECD TTL - 2018'!Y23</f>
        <v>4141.2</v>
      </c>
      <c r="AF21">
        <f>'OECD TTL - 2018'!Z23</f>
        <v>819.1</v>
      </c>
      <c r="AG21">
        <f>'OECD TTL - 2018'!AA23</f>
        <v>708.6</v>
      </c>
      <c r="AH21">
        <f>'OECD TTL - 2018'!AB23</f>
        <v>745.4</v>
      </c>
      <c r="AI21">
        <f>'OECD TTL - 2018'!AC23</f>
        <v>4517</v>
      </c>
      <c r="AJ21">
        <f>'OECD TTL - 2018'!AD23</f>
        <v>3612</v>
      </c>
      <c r="AK21">
        <f>'OECD TTL - 2018'!AE23</f>
        <v>1451.6</v>
      </c>
      <c r="AL21">
        <f>'OECD TTL - 2018'!AF23</f>
        <v>186.1</v>
      </c>
      <c r="AM21">
        <f>'OECD TTL - 2018'!AG23</f>
        <v>3242</v>
      </c>
      <c r="AN21">
        <f>'OECD TTL - 2018'!AH23</f>
        <v>2232.9</v>
      </c>
      <c r="AO21">
        <f>'OECD TTL - 2018'!AI23</f>
        <v>1283.5</v>
      </c>
      <c r="AP21">
        <f>'OECD TTL - 2018'!AJ23</f>
        <v>3394.3</v>
      </c>
      <c r="AQ21">
        <f>'OECD TTL - 2018'!AK23</f>
        <v>1545</v>
      </c>
      <c r="AR21">
        <f>'OECD TTL - 2018'!AL23</f>
        <v>0</v>
      </c>
    </row>
    <row r="22" spans="1:44" x14ac:dyDescent="0.3">
      <c r="A22" t="s">
        <v>144</v>
      </c>
      <c r="B22" t="s">
        <v>106</v>
      </c>
      <c r="C22">
        <f>'OECD TTL - 2018'!C24</f>
        <v>60.2</v>
      </c>
      <c r="D22">
        <f>'OECD TTL - 2018'!$D24*'SIOM from DLIM'!C161/SUM('SIOM from DLIM'!$C161:$D161)</f>
        <v>10.199999999999999</v>
      </c>
      <c r="E22">
        <f>'OECD TTL - 2018'!$D24*'SIOM from DLIM'!D161/SUM('SIOM from DLIM'!$C161:$D161)</f>
        <v>0</v>
      </c>
      <c r="F22">
        <f>'OECD TTL - 2018'!E24</f>
        <v>13</v>
      </c>
      <c r="G22">
        <f>'OECD TTL - 2018'!F24</f>
        <v>0</v>
      </c>
      <c r="H22">
        <f>'OECD TTL - 2018'!G24</f>
        <v>116.6</v>
      </c>
      <c r="I22">
        <f>'OECD TTL - 2018'!H24</f>
        <v>91.8</v>
      </c>
      <c r="J22">
        <f>'OECD TTL - 2018'!I24</f>
        <v>29.2</v>
      </c>
      <c r="K22">
        <f>'OECD TTL - 2018'!J24</f>
        <v>75.099999999999994</v>
      </c>
      <c r="L22">
        <f>'OECD TTL - 2018'!K24</f>
        <v>117.1</v>
      </c>
      <c r="M22">
        <f>'OECD TTL - 2018'!$L24*'SIOM from DLIM'!L161/SUM('SIOM from DLIM'!$L161:$M161)</f>
        <v>353.84632228883493</v>
      </c>
      <c r="N22">
        <f>'OECD TTL - 2018'!$L24*'SIOM from DLIM'!M161/SUM('SIOM from DLIM'!$L161:$M161)</f>
        <v>59.953677711165092</v>
      </c>
      <c r="O22">
        <f>'OECD TTL - 2018'!M24</f>
        <v>287</v>
      </c>
      <c r="P22">
        <f>'OECD TTL - 2018'!$N24*'SIOM from DLIM'!O161/SUM('SIOM from DLIM'!$O161:$P161)</f>
        <v>175</v>
      </c>
      <c r="Q22">
        <f>'OECD TTL - 2018'!$N24*'SIOM from DLIM'!P161/SUM('SIOM from DLIM'!$O161:$P161)</f>
        <v>0</v>
      </c>
      <c r="R22">
        <f>'OECD TTL - 2018'!$O24*'SIOM from DLIM'!Q161/SUM('SIOM from DLIM'!$Q161:$R161)</f>
        <v>1111.7794446733039</v>
      </c>
      <c r="S22">
        <f>'OECD TTL - 2018'!$O24*'SIOM from DLIM'!R161/SUM('SIOM from DLIM'!$Q161:$R161)</f>
        <v>70.120555326696191</v>
      </c>
      <c r="T22">
        <f>'OECD TTL - 2018'!P24</f>
        <v>960.3</v>
      </c>
      <c r="U22">
        <f>'OECD TTL - 2018'!Q24</f>
        <v>10712</v>
      </c>
      <c r="V22">
        <f>'OECD TTL - 2018'!R24</f>
        <v>13043.5</v>
      </c>
      <c r="W22">
        <f>'OECD TTL - 2018'!S24</f>
        <v>4425.5</v>
      </c>
      <c r="X22">
        <f>'OECD TTL - 2018'!T24</f>
        <v>4157.3999999999996</v>
      </c>
      <c r="Y22">
        <f>'OECD TTL - 2018'!U24</f>
        <v>2140.1999999999998</v>
      </c>
      <c r="Z22">
        <f>'OECD TTL - 2018'!V24</f>
        <v>409.2</v>
      </c>
      <c r="AA22">
        <f>'OECD TTL - 2018'!$W24*'SIOM from DLIM'!Z161/SUM('SIOM from DLIM'!$Z161:$AB161)</f>
        <v>1316.1687298492798</v>
      </c>
      <c r="AB22">
        <f>'OECD TTL - 2018'!$W24*'SIOM from DLIM'!AA161/SUM('SIOM from DLIM'!$Z161:$AB161)</f>
        <v>0</v>
      </c>
      <c r="AC22">
        <f>'OECD TTL - 2018'!$W24*'SIOM from DLIM'!AB161/SUM('SIOM from DLIM'!$Z161:$AB161)</f>
        <v>341.23127015072026</v>
      </c>
      <c r="AD22">
        <f>'OECD TTL - 2018'!X24</f>
        <v>6006.3</v>
      </c>
      <c r="AE22">
        <f>'OECD TTL - 2018'!Y24</f>
        <v>1100.0999999999999</v>
      </c>
      <c r="AF22">
        <f>'OECD TTL - 2018'!Z24</f>
        <v>460.7</v>
      </c>
      <c r="AG22">
        <f>'OECD TTL - 2018'!AA24</f>
        <v>154.6</v>
      </c>
      <c r="AH22">
        <f>'OECD TTL - 2018'!AB24</f>
        <v>100.7</v>
      </c>
      <c r="AI22">
        <f>'OECD TTL - 2018'!AC24</f>
        <v>620.9</v>
      </c>
      <c r="AJ22">
        <f>'OECD TTL - 2018'!AD24</f>
        <v>368.8</v>
      </c>
      <c r="AK22">
        <f>'OECD TTL - 2018'!AE24</f>
        <v>170.6</v>
      </c>
      <c r="AL22">
        <f>'OECD TTL - 2018'!AF24</f>
        <v>299.10000000000002</v>
      </c>
      <c r="AM22">
        <f>'OECD TTL - 2018'!AG24</f>
        <v>704.7</v>
      </c>
      <c r="AN22">
        <f>'OECD TTL - 2018'!AH24</f>
        <v>365.3</v>
      </c>
      <c r="AO22">
        <f>'OECD TTL - 2018'!AI24</f>
        <v>282.3</v>
      </c>
      <c r="AP22">
        <f>'OECD TTL - 2018'!AJ24</f>
        <v>290.3</v>
      </c>
      <c r="AQ22">
        <f>'OECD TTL - 2018'!AK24</f>
        <v>434.5</v>
      </c>
      <c r="AR22">
        <f>'OECD TTL - 2018'!AL24</f>
        <v>0</v>
      </c>
    </row>
    <row r="23" spans="1:44" x14ac:dyDescent="0.3">
      <c r="A23" t="s">
        <v>145</v>
      </c>
      <c r="B23" t="s">
        <v>107</v>
      </c>
      <c r="C23">
        <f>'OECD TTL - 2018'!C25</f>
        <v>424.4</v>
      </c>
      <c r="D23">
        <f>'OECD TTL - 2018'!$D25*'SIOM from DLIM'!C162/SUM('SIOM from DLIM'!$C162:$D162)</f>
        <v>66.7</v>
      </c>
      <c r="E23">
        <f>'OECD TTL - 2018'!$D25*'SIOM from DLIM'!D162/SUM('SIOM from DLIM'!$C162:$D162)</f>
        <v>0</v>
      </c>
      <c r="F23">
        <f>'OECD TTL - 2018'!E25</f>
        <v>113.3</v>
      </c>
      <c r="G23">
        <f>'OECD TTL - 2018'!F25</f>
        <v>0.9</v>
      </c>
      <c r="H23">
        <f>'OECD TTL - 2018'!G25</f>
        <v>362.1</v>
      </c>
      <c r="I23">
        <f>'OECD TTL - 2018'!H25</f>
        <v>441.3</v>
      </c>
      <c r="J23">
        <f>'OECD TTL - 2018'!I25</f>
        <v>125.7</v>
      </c>
      <c r="K23">
        <f>'OECD TTL - 2018'!J25</f>
        <v>400.1</v>
      </c>
      <c r="L23">
        <f>'OECD TTL - 2018'!K25</f>
        <v>542.4</v>
      </c>
      <c r="M23">
        <f>'OECD TTL - 2018'!$L25*'SIOM from DLIM'!L162/SUM('SIOM from DLIM'!$L162:$M162)</f>
        <v>518.30193361153056</v>
      </c>
      <c r="N23">
        <f>'OECD TTL - 2018'!$L25*'SIOM from DLIM'!M162/SUM('SIOM from DLIM'!$L162:$M162)</f>
        <v>407.09806638846942</v>
      </c>
      <c r="O23">
        <f>'OECD TTL - 2018'!M25</f>
        <v>824.4</v>
      </c>
      <c r="P23">
        <f>'OECD TTL - 2018'!$N25*'SIOM from DLIM'!O162/SUM('SIOM from DLIM'!$O162:$P162)</f>
        <v>531.35902375425167</v>
      </c>
      <c r="Q23">
        <f>'OECD TTL - 2018'!$N25*'SIOM from DLIM'!P162/SUM('SIOM from DLIM'!$O162:$P162)</f>
        <v>195.84097624574844</v>
      </c>
      <c r="R23">
        <f>'OECD TTL - 2018'!$O25*'SIOM from DLIM'!Q162/SUM('SIOM from DLIM'!$Q162:$R162)</f>
        <v>1897.2519273707514</v>
      </c>
      <c r="S23">
        <f>'OECD TTL - 2018'!$O25*'SIOM from DLIM'!R162/SUM('SIOM from DLIM'!$Q162:$R162)</f>
        <v>450.04807262924885</v>
      </c>
      <c r="T23">
        <f>'OECD TTL - 2018'!P25</f>
        <v>2072.8000000000002</v>
      </c>
      <c r="U23">
        <f>'OECD TTL - 2018'!Q25</f>
        <v>3986.3</v>
      </c>
      <c r="V23">
        <f>'OECD TTL - 2018'!R25</f>
        <v>2139.4</v>
      </c>
      <c r="W23">
        <f>'OECD TTL - 2018'!S25</f>
        <v>15423.9</v>
      </c>
      <c r="X23">
        <f>'OECD TTL - 2018'!T25</f>
        <v>6001.7</v>
      </c>
      <c r="Y23">
        <f>'OECD TTL - 2018'!U25</f>
        <v>5368.8</v>
      </c>
      <c r="Z23">
        <f>'OECD TTL - 2018'!V25</f>
        <v>601.9</v>
      </c>
      <c r="AA23">
        <f>'OECD TTL - 2018'!$W25*'SIOM from DLIM'!Z162/SUM('SIOM from DLIM'!$Z162:$AB162)</f>
        <v>508.85291180829569</v>
      </c>
      <c r="AB23">
        <f>'OECD TTL - 2018'!$W25*'SIOM from DLIM'!AA162/SUM('SIOM from DLIM'!$Z162:$AB162)</f>
        <v>0</v>
      </c>
      <c r="AC23">
        <f>'OECD TTL - 2018'!$W25*'SIOM from DLIM'!AB162/SUM('SIOM from DLIM'!$Z162:$AB162)</f>
        <v>513.44708819170432</v>
      </c>
      <c r="AD23">
        <f>'OECD TTL - 2018'!X25</f>
        <v>4751.7</v>
      </c>
      <c r="AE23">
        <f>'OECD TTL - 2018'!Y25</f>
        <v>1482.9</v>
      </c>
      <c r="AF23">
        <f>'OECD TTL - 2018'!Z25</f>
        <v>789.4</v>
      </c>
      <c r="AG23">
        <f>'OECD TTL - 2018'!AA25</f>
        <v>146.6</v>
      </c>
      <c r="AH23">
        <f>'OECD TTL - 2018'!AB25</f>
        <v>86</v>
      </c>
      <c r="AI23">
        <f>'OECD TTL - 2018'!AC25</f>
        <v>191.7</v>
      </c>
      <c r="AJ23">
        <f>'OECD TTL - 2018'!AD25</f>
        <v>256.60000000000002</v>
      </c>
      <c r="AK23">
        <f>'OECD TTL - 2018'!AE25</f>
        <v>209.7</v>
      </c>
      <c r="AL23">
        <f>'OECD TTL - 2018'!AF25</f>
        <v>194.5</v>
      </c>
      <c r="AM23">
        <f>'OECD TTL - 2018'!AG25</f>
        <v>783.4</v>
      </c>
      <c r="AN23">
        <f>'OECD TTL - 2018'!AH25</f>
        <v>1342.4</v>
      </c>
      <c r="AO23">
        <f>'OECD TTL - 2018'!AI25</f>
        <v>348.5</v>
      </c>
      <c r="AP23">
        <f>'OECD TTL - 2018'!AJ25</f>
        <v>276.3</v>
      </c>
      <c r="AQ23">
        <f>'OECD TTL - 2018'!AK25</f>
        <v>349.5</v>
      </c>
      <c r="AR23">
        <f>'OECD TTL - 2018'!AL25</f>
        <v>0</v>
      </c>
    </row>
    <row r="24" spans="1:44" x14ac:dyDescent="0.3">
      <c r="A24" t="s">
        <v>146</v>
      </c>
      <c r="B24" t="s">
        <v>108</v>
      </c>
      <c r="C24">
        <f>'OECD TTL - 2018'!C26</f>
        <v>120.6</v>
      </c>
      <c r="D24" t="e">
        <f>'OECD TTL - 2018'!$D26*'SIOM from DLIM'!C163/SUM('SIOM from DLIM'!$C163:$D163)</f>
        <v>#DIV/0!</v>
      </c>
      <c r="E24" t="e">
        <f>'OECD TTL - 2018'!$D26*'SIOM from DLIM'!D163/SUM('SIOM from DLIM'!$C163:$D163)</f>
        <v>#DIV/0!</v>
      </c>
      <c r="F24">
        <f>'OECD TTL - 2018'!E26</f>
        <v>20.9</v>
      </c>
      <c r="G24">
        <f>'OECD TTL - 2018'!F26</f>
        <v>0</v>
      </c>
      <c r="H24">
        <f>'OECD TTL - 2018'!G26</f>
        <v>158.5</v>
      </c>
      <c r="I24">
        <f>'OECD TTL - 2018'!H26</f>
        <v>132.1</v>
      </c>
      <c r="J24">
        <f>'OECD TTL - 2018'!I26</f>
        <v>54</v>
      </c>
      <c r="K24">
        <f>'OECD TTL - 2018'!J26</f>
        <v>74.7</v>
      </c>
      <c r="L24">
        <f>'OECD TTL - 2018'!K26</f>
        <v>114</v>
      </c>
      <c r="M24">
        <f>'OECD TTL - 2018'!$L26*'SIOM from DLIM'!L163/SUM('SIOM from DLIM'!$L163:$M163)</f>
        <v>304.7455197787823</v>
      </c>
      <c r="N24">
        <f>'OECD TTL - 2018'!$L26*'SIOM from DLIM'!M163/SUM('SIOM from DLIM'!$L163:$M163)</f>
        <v>54.254480221217705</v>
      </c>
      <c r="O24">
        <f>'OECD TTL - 2018'!M26</f>
        <v>425.7</v>
      </c>
      <c r="P24">
        <f>'OECD TTL - 2018'!$N26*'SIOM from DLIM'!O163/SUM('SIOM from DLIM'!$O163:$P163)</f>
        <v>22.095679950882143</v>
      </c>
      <c r="Q24">
        <f>'OECD TTL - 2018'!$N26*'SIOM from DLIM'!P163/SUM('SIOM from DLIM'!$O163:$P163)</f>
        <v>203.50432004911784</v>
      </c>
      <c r="R24">
        <f>'OECD TTL - 2018'!$O26*'SIOM from DLIM'!Q163/SUM('SIOM from DLIM'!$Q163:$R163)</f>
        <v>152.23772506350267</v>
      </c>
      <c r="S24">
        <f>'OECD TTL - 2018'!$O26*'SIOM from DLIM'!R163/SUM('SIOM from DLIM'!$Q163:$R163)</f>
        <v>127.86227493649737</v>
      </c>
      <c r="T24">
        <f>'OECD TTL - 2018'!P26</f>
        <v>622.79999999999995</v>
      </c>
      <c r="U24">
        <f>'OECD TTL - 2018'!Q26</f>
        <v>952.2</v>
      </c>
      <c r="V24">
        <f>'OECD TTL - 2018'!R26</f>
        <v>1015.6</v>
      </c>
      <c r="W24">
        <f>'OECD TTL - 2018'!S26</f>
        <v>2558</v>
      </c>
      <c r="X24">
        <f>'OECD TTL - 2018'!T26</f>
        <v>58680.3</v>
      </c>
      <c r="Y24">
        <f>'OECD TTL - 2018'!U26</f>
        <v>749.9</v>
      </c>
      <c r="Z24">
        <f>'OECD TTL - 2018'!V26</f>
        <v>247.2</v>
      </c>
      <c r="AA24">
        <f>'OECD TTL - 2018'!$W26*'SIOM from DLIM'!Z163/SUM('SIOM from DLIM'!$Z163:$AB163)</f>
        <v>21.663199055229736</v>
      </c>
      <c r="AB24">
        <f>'OECD TTL - 2018'!$W26*'SIOM from DLIM'!AA163/SUM('SIOM from DLIM'!$Z163:$AB163)</f>
        <v>3.2818046825024512</v>
      </c>
      <c r="AC24">
        <f>'OECD TTL - 2018'!$W26*'SIOM from DLIM'!AB163/SUM('SIOM from DLIM'!$Z163:$AB163)</f>
        <v>397.05499626226782</v>
      </c>
      <c r="AD24">
        <f>'OECD TTL - 2018'!X26</f>
        <v>1007.6</v>
      </c>
      <c r="AE24">
        <f>'OECD TTL - 2018'!Y26</f>
        <v>2872.9</v>
      </c>
      <c r="AF24">
        <f>'OECD TTL - 2018'!Z26</f>
        <v>2198.6</v>
      </c>
      <c r="AG24">
        <f>'OECD TTL - 2018'!AA26</f>
        <v>136</v>
      </c>
      <c r="AH24">
        <f>'OECD TTL - 2018'!AB26</f>
        <v>60.1</v>
      </c>
      <c r="AI24">
        <f>'OECD TTL - 2018'!AC26</f>
        <v>95.9</v>
      </c>
      <c r="AJ24">
        <f>'OECD TTL - 2018'!AD26</f>
        <v>113</v>
      </c>
      <c r="AK24">
        <f>'OECD TTL - 2018'!AE26</f>
        <v>164.3</v>
      </c>
      <c r="AL24">
        <f>'OECD TTL - 2018'!AF26</f>
        <v>88.2</v>
      </c>
      <c r="AM24">
        <f>'OECD TTL - 2018'!AG26</f>
        <v>697</v>
      </c>
      <c r="AN24">
        <f>'OECD TTL - 2018'!AH26</f>
        <v>596</v>
      </c>
      <c r="AO24">
        <f>'OECD TTL - 2018'!AI26</f>
        <v>135.9</v>
      </c>
      <c r="AP24">
        <f>'OECD TTL - 2018'!AJ26</f>
        <v>173.9</v>
      </c>
      <c r="AQ24">
        <f>'OECD TTL - 2018'!AK26</f>
        <v>238.8</v>
      </c>
      <c r="AR24">
        <f>'OECD TTL - 2018'!AL26</f>
        <v>0</v>
      </c>
    </row>
    <row r="25" spans="1:44" x14ac:dyDescent="0.3">
      <c r="A25" t="s">
        <v>147</v>
      </c>
      <c r="B25" t="s">
        <v>109</v>
      </c>
      <c r="C25">
        <f>'OECD TTL - 2018'!C27</f>
        <v>64.900000000000006</v>
      </c>
      <c r="D25">
        <f>'OECD TTL - 2018'!$D27*'SIOM from DLIM'!C164/SUM('SIOM from DLIM'!$C164:$D164)</f>
        <v>7.1879115108052289</v>
      </c>
      <c r="E25">
        <f>'OECD TTL - 2018'!$D27*'SIOM from DLIM'!D164/SUM('SIOM from DLIM'!$C164:$D164)</f>
        <v>1.2088489194770482E-2</v>
      </c>
      <c r="F25">
        <f>'OECD TTL - 2018'!E27</f>
        <v>8.4</v>
      </c>
      <c r="G25">
        <f>'OECD TTL - 2018'!F27</f>
        <v>0.1</v>
      </c>
      <c r="H25">
        <f>'OECD TTL - 2018'!G27</f>
        <v>66.8</v>
      </c>
      <c r="I25">
        <f>'OECD TTL - 2018'!H27</f>
        <v>34.799999999999997</v>
      </c>
      <c r="J25">
        <f>'OECD TTL - 2018'!I27</f>
        <v>20.7</v>
      </c>
      <c r="K25">
        <f>'OECD TTL - 2018'!J27</f>
        <v>30.3</v>
      </c>
      <c r="L25">
        <f>'OECD TTL - 2018'!K27</f>
        <v>60.7</v>
      </c>
      <c r="M25">
        <f>'OECD TTL - 2018'!$L27*'SIOM from DLIM'!L164/SUM('SIOM from DLIM'!$L164:$M164)</f>
        <v>0</v>
      </c>
      <c r="N25">
        <f>'OECD TTL - 2018'!$L27*'SIOM from DLIM'!M164/SUM('SIOM from DLIM'!$L164:$M164)</f>
        <v>123.3</v>
      </c>
      <c r="O25">
        <f>'OECD TTL - 2018'!M27</f>
        <v>110.4</v>
      </c>
      <c r="P25">
        <f>'OECD TTL - 2018'!$N27*'SIOM from DLIM'!O164/SUM('SIOM from DLIM'!$O164:$P164)</f>
        <v>79.5</v>
      </c>
      <c r="Q25">
        <f>'OECD TTL - 2018'!$N27*'SIOM from DLIM'!P164/SUM('SIOM from DLIM'!$O164:$P164)</f>
        <v>0</v>
      </c>
      <c r="R25">
        <f>'OECD TTL - 2018'!$O27*'SIOM from DLIM'!Q164/SUM('SIOM from DLIM'!$Q164:$R164)</f>
        <v>381.2</v>
      </c>
      <c r="S25">
        <f>'OECD TTL - 2018'!$O27*'SIOM from DLIM'!R164/SUM('SIOM from DLIM'!$Q164:$R164)</f>
        <v>0</v>
      </c>
      <c r="T25">
        <f>'OECD TTL - 2018'!P27</f>
        <v>716.7</v>
      </c>
      <c r="U25">
        <f>'OECD TTL - 2018'!Q27</f>
        <v>778.9</v>
      </c>
      <c r="V25">
        <f>'OECD TTL - 2018'!R27</f>
        <v>747.3</v>
      </c>
      <c r="W25">
        <f>'OECD TTL - 2018'!S27</f>
        <v>1463.8</v>
      </c>
      <c r="X25">
        <f>'OECD TTL - 2018'!T27</f>
        <v>709.1</v>
      </c>
      <c r="Y25">
        <f>'OECD TTL - 2018'!U27</f>
        <v>7144</v>
      </c>
      <c r="Z25">
        <f>'OECD TTL - 2018'!V27</f>
        <v>97.8</v>
      </c>
      <c r="AA25">
        <f>'OECD TTL - 2018'!$W27*'SIOM from DLIM'!Z164/SUM('SIOM from DLIM'!$Z164:$AB164)</f>
        <v>61.445610779116038</v>
      </c>
      <c r="AB25">
        <f>'OECD TTL - 2018'!$W27*'SIOM from DLIM'!AA164/SUM('SIOM from DLIM'!$Z164:$AB164)</f>
        <v>14.555606426346056</v>
      </c>
      <c r="AC25">
        <f>'OECD TTL - 2018'!$W27*'SIOM from DLIM'!AB164/SUM('SIOM from DLIM'!$Z164:$AB164)</f>
        <v>77.098782794537925</v>
      </c>
      <c r="AD25">
        <f>'OECD TTL - 2018'!X27</f>
        <v>1085.5999999999999</v>
      </c>
      <c r="AE25">
        <f>'OECD TTL - 2018'!Y27</f>
        <v>255.2</v>
      </c>
      <c r="AF25">
        <f>'OECD TTL - 2018'!Z27</f>
        <v>1330</v>
      </c>
      <c r="AG25">
        <f>'OECD TTL - 2018'!AA27</f>
        <v>30.9</v>
      </c>
      <c r="AH25">
        <f>'OECD TTL - 2018'!AB27</f>
        <v>12.9</v>
      </c>
      <c r="AI25">
        <f>'OECD TTL - 2018'!AC27</f>
        <v>46.8</v>
      </c>
      <c r="AJ25">
        <f>'OECD TTL - 2018'!AD27</f>
        <v>40.200000000000003</v>
      </c>
      <c r="AK25">
        <f>'OECD TTL - 2018'!AE27</f>
        <v>30.4</v>
      </c>
      <c r="AL25">
        <f>'OECD TTL - 2018'!AF27</f>
        <v>45.1</v>
      </c>
      <c r="AM25">
        <f>'OECD TTL - 2018'!AG27</f>
        <v>176.5</v>
      </c>
      <c r="AN25">
        <f>'OECD TTL - 2018'!AH27</f>
        <v>1046.8</v>
      </c>
      <c r="AO25">
        <f>'OECD TTL - 2018'!AI27</f>
        <v>51.8</v>
      </c>
      <c r="AP25">
        <f>'OECD TTL - 2018'!AJ27</f>
        <v>46.1</v>
      </c>
      <c r="AQ25">
        <f>'OECD TTL - 2018'!AK27</f>
        <v>72.400000000000006</v>
      </c>
      <c r="AR25">
        <f>'OECD TTL - 2018'!AL27</f>
        <v>0</v>
      </c>
    </row>
    <row r="26" spans="1:44" x14ac:dyDescent="0.3">
      <c r="A26" t="s">
        <v>148</v>
      </c>
      <c r="B26" t="s">
        <v>110</v>
      </c>
      <c r="C26">
        <f>'OECD TTL - 2018'!C28</f>
        <v>69.400000000000006</v>
      </c>
      <c r="D26" t="e">
        <f>'OECD TTL - 2018'!$D28*'SIOM from DLIM'!C165/SUM('SIOM from DLIM'!$C165:$D165)</f>
        <v>#DIV/0!</v>
      </c>
      <c r="E26" t="e">
        <f>'OECD TTL - 2018'!$D28*'SIOM from DLIM'!D165/SUM('SIOM from DLIM'!$C165:$D165)</f>
        <v>#DIV/0!</v>
      </c>
      <c r="F26">
        <f>'OECD TTL - 2018'!E28</f>
        <v>5</v>
      </c>
      <c r="G26">
        <f>'OECD TTL - 2018'!F28</f>
        <v>0</v>
      </c>
      <c r="H26">
        <f>'OECD TTL - 2018'!G28</f>
        <v>97.5</v>
      </c>
      <c r="I26">
        <f>'OECD TTL - 2018'!H28</f>
        <v>100</v>
      </c>
      <c r="J26">
        <f>'OECD TTL - 2018'!I28</f>
        <v>23.6</v>
      </c>
      <c r="K26">
        <f>'OECD TTL - 2018'!J28</f>
        <v>60.7</v>
      </c>
      <c r="L26">
        <f>'OECD TTL - 2018'!K28</f>
        <v>76.599999999999994</v>
      </c>
      <c r="M26">
        <f>'OECD TTL - 2018'!$L28*'SIOM from DLIM'!L165/SUM('SIOM from DLIM'!$L165:$M165)</f>
        <v>148.40879500884276</v>
      </c>
      <c r="N26">
        <f>'OECD TTL - 2018'!$L28*'SIOM from DLIM'!M165/SUM('SIOM from DLIM'!$L165:$M165)</f>
        <v>33.591204991157248</v>
      </c>
      <c r="O26">
        <f>'OECD TTL - 2018'!M28</f>
        <v>94</v>
      </c>
      <c r="P26">
        <f>'OECD TTL - 2018'!$N28*'SIOM from DLIM'!O165/SUM('SIOM from DLIM'!$O165:$P165)</f>
        <v>92.4</v>
      </c>
      <c r="Q26">
        <f>'OECD TTL - 2018'!$N28*'SIOM from DLIM'!P165/SUM('SIOM from DLIM'!$O165:$P165)</f>
        <v>0</v>
      </c>
      <c r="R26">
        <f>'OECD TTL - 2018'!$O28*'SIOM from DLIM'!Q165/SUM('SIOM from DLIM'!$Q165:$R165)</f>
        <v>227.73887013525243</v>
      </c>
      <c r="S26">
        <f>'OECD TTL - 2018'!$O28*'SIOM from DLIM'!R165/SUM('SIOM from DLIM'!$Q165:$R165)</f>
        <v>288.7611298647476</v>
      </c>
      <c r="T26">
        <f>'OECD TTL - 2018'!P28</f>
        <v>184.2</v>
      </c>
      <c r="U26">
        <f>'OECD TTL - 2018'!Q28</f>
        <v>455.7</v>
      </c>
      <c r="V26">
        <f>'OECD TTL - 2018'!R28</f>
        <v>172.1</v>
      </c>
      <c r="W26">
        <f>'OECD TTL - 2018'!S28</f>
        <v>344.5</v>
      </c>
      <c r="X26">
        <f>'OECD TTL - 2018'!T28</f>
        <v>246.9</v>
      </c>
      <c r="Y26">
        <f>'OECD TTL - 2018'!U28</f>
        <v>292.39999999999998</v>
      </c>
      <c r="Z26">
        <f>'OECD TTL - 2018'!V28</f>
        <v>192.3</v>
      </c>
      <c r="AA26">
        <f>'OECD TTL - 2018'!$W28*'SIOM from DLIM'!Z165/SUM('SIOM from DLIM'!$Z165:$AB165)</f>
        <v>0</v>
      </c>
      <c r="AB26">
        <f>'OECD TTL - 2018'!$W28*'SIOM from DLIM'!AA165/SUM('SIOM from DLIM'!$Z165:$AB165)</f>
        <v>0</v>
      </c>
      <c r="AC26">
        <f>'OECD TTL - 2018'!$W28*'SIOM from DLIM'!AB165/SUM('SIOM from DLIM'!$Z165:$AB165)</f>
        <v>223</v>
      </c>
      <c r="AD26">
        <f>'OECD TTL - 2018'!X28</f>
        <v>372.6</v>
      </c>
      <c r="AE26">
        <f>'OECD TTL - 2018'!Y28</f>
        <v>226.9</v>
      </c>
      <c r="AF26">
        <f>'OECD TTL - 2018'!Z28</f>
        <v>340.8</v>
      </c>
      <c r="AG26">
        <f>'OECD TTL - 2018'!AA28</f>
        <v>60.2</v>
      </c>
      <c r="AH26">
        <f>'OECD TTL - 2018'!AB28</f>
        <v>28.3</v>
      </c>
      <c r="AI26">
        <f>'OECD TTL - 2018'!AC28</f>
        <v>71</v>
      </c>
      <c r="AJ26">
        <f>'OECD TTL - 2018'!AD28</f>
        <v>49.6</v>
      </c>
      <c r="AK26">
        <f>'OECD TTL - 2018'!AE28</f>
        <v>72.900000000000006</v>
      </c>
      <c r="AL26">
        <f>'OECD TTL - 2018'!AF28</f>
        <v>232.6</v>
      </c>
      <c r="AM26">
        <f>'OECD TTL - 2018'!AG28</f>
        <v>147.80000000000001</v>
      </c>
      <c r="AN26">
        <f>'OECD TTL - 2018'!AH28</f>
        <v>130.4</v>
      </c>
      <c r="AO26">
        <f>'OECD TTL - 2018'!AI28</f>
        <v>91.6</v>
      </c>
      <c r="AP26">
        <f>'OECD TTL - 2018'!AJ28</f>
        <v>286.10000000000002</v>
      </c>
      <c r="AQ26">
        <f>'OECD TTL - 2018'!AK28</f>
        <v>85</v>
      </c>
      <c r="AR26">
        <f>'OECD TTL - 2018'!AL28</f>
        <v>0</v>
      </c>
    </row>
    <row r="27" spans="1:44" x14ac:dyDescent="0.3">
      <c r="A27" s="15" t="s">
        <v>218</v>
      </c>
      <c r="C27">
        <f>'OECD TTL - 2018'!C$29*'SIOM from DLIM'!B166/SUM('SIOM from DLIM'!B$166:B$168)</f>
        <v>449.59069095449024</v>
      </c>
      <c r="D27" s="25">
        <f>'OECD TTL - 2018'!$D$29*'SIOM from DLIM'!C166/SUM('SIOM from DLIM'!$C$166:$D$168)</f>
        <v>0</v>
      </c>
      <c r="E27" s="25">
        <f>'OECD TTL - 2018'!$D$29*'SIOM from DLIM'!D166/SUM('SIOM from DLIM'!$C$166:$D$168)</f>
        <v>0</v>
      </c>
      <c r="F27">
        <f>'OECD TTL - 2018'!E$29*'SIOM from DLIM'!D166/SUM('SIOM from DLIM'!D$166:D$168)</f>
        <v>0</v>
      </c>
      <c r="G27">
        <f>'OECD TTL - 2018'!F$29*'SIOM from DLIM'!E166/SUM('SIOM from DLIM'!E$166:E$168)</f>
        <v>0</v>
      </c>
      <c r="H27">
        <f>'OECD TTL - 2018'!G$29*'SIOM from DLIM'!F166/SUM('SIOM from DLIM'!F$166:F$168)</f>
        <v>0</v>
      </c>
      <c r="I27">
        <f>'OECD TTL - 2018'!H$29*'SIOM from DLIM'!G166/SUM('SIOM from DLIM'!G$166:G$168)</f>
        <v>140.75557466714699</v>
      </c>
      <c r="J27">
        <f>'OECD TTL - 2018'!I$29*'SIOM from DLIM'!H166/SUM('SIOM from DLIM'!H$166:H$168)</f>
        <v>103.48796488670958</v>
      </c>
      <c r="K27">
        <f>'OECD TTL - 2018'!J$29*'SIOM from DLIM'!I166/SUM('SIOM from DLIM'!I$166:I$168)</f>
        <v>672.11767541542781</v>
      </c>
      <c r="L27">
        <f>'OECD TTL - 2018'!K$29*'SIOM from DLIM'!J166/SUM('SIOM from DLIM'!J$166:J$168)</f>
        <v>370.66462533269265</v>
      </c>
      <c r="M27" s="25">
        <f>'OECD TTL - 2018'!$L$29*'SIOM from DLIM'!L166/SUM('SIOM from DLIM'!$L$166:$M$168)</f>
        <v>3535.1966252234483</v>
      </c>
      <c r="N27" s="25">
        <f>'OECD TTL - 2018'!$L$29*'SIOM from DLIM'!M166/SUM('SIOM from DLIM'!$L$166:$M$168)</f>
        <v>210.49254883126076</v>
      </c>
      <c r="O27">
        <f>'OECD TTL - 2018'!M$29*'SIOM from DLIM'!L166/SUM('SIOM from DLIM'!L$166:L$168)</f>
        <v>1214.5759377974</v>
      </c>
      <c r="P27" s="25">
        <f>'OECD TTL - 2018'!$N$29*'SIOM from DLIM'!O166/SUM('SIOM from DLIM'!$O$166:$P$168)</f>
        <v>54.903147171026781</v>
      </c>
      <c r="Q27" s="25">
        <f>'OECD TTL - 2018'!$N$29*'SIOM from DLIM'!P166/SUM('SIOM from DLIM'!$O$166:$P$168)</f>
        <v>168.38277814997016</v>
      </c>
      <c r="R27" s="25">
        <f>'OECD TTL - 2018'!$O$29*'SIOM from DLIM'!Q166/SUM('SIOM from DLIM'!$Q$166:$R$168)</f>
        <v>2333.1004508799465</v>
      </c>
      <c r="S27" s="25">
        <f>'OECD TTL - 2018'!$O$29*'SIOM from DLIM'!R166/SUM('SIOM from DLIM'!$Q$166:$R$168)</f>
        <v>1182.5735650329125</v>
      </c>
      <c r="T27">
        <f>'OECD TTL - 2018'!P$29*'SIOM from DLIM'!O166/SUM('SIOM from DLIM'!O$166:O$168)</f>
        <v>50.834824911684436</v>
      </c>
      <c r="U27">
        <f>'OECD TTL - 2018'!Q$29*'SIOM from DLIM'!P166/SUM('SIOM from DLIM'!P$166:P$168)</f>
        <v>1191.2627804573799</v>
      </c>
      <c r="V27">
        <f>'OECD TTL - 2018'!R$29*'SIOM from DLIM'!Q166/SUM('SIOM from DLIM'!Q$166:Q$168)</f>
        <v>262.70702174141343</v>
      </c>
      <c r="W27">
        <f>'OECD TTL - 2018'!S$29*'SIOM from DLIM'!R166/SUM('SIOM from DLIM'!R$166:R$168)</f>
        <v>616.86300273206518</v>
      </c>
      <c r="X27">
        <f>'OECD TTL - 2018'!T$29*'SIOM from DLIM'!S166/SUM('SIOM from DLIM'!S$166:S$168)</f>
        <v>182.85871953036681</v>
      </c>
      <c r="Y27">
        <f>'OECD TTL - 2018'!U$29*'SIOM from DLIM'!T166/SUM('SIOM from DLIM'!T$166:T$168)</f>
        <v>465.2484178549139</v>
      </c>
      <c r="Z27">
        <f>'OECD TTL - 2018'!V$29*'SIOM from DLIM'!U166/SUM('SIOM from DLIM'!U$166:U$168)</f>
        <v>24.194458229755519</v>
      </c>
      <c r="AA27" s="25">
        <f>'OECD TTL - 2018'!$W$29*'SIOM from DLIM'!Z166/SUM('SIOM from DLIM'!$Z$166:$AB$168)</f>
        <v>49.812259302784206</v>
      </c>
      <c r="AB27" s="25">
        <f>'OECD TTL - 2018'!$W$29*'SIOM from DLIM'!AA166/SUM('SIOM from DLIM'!$Z$166:$AB$168)</f>
        <v>0</v>
      </c>
      <c r="AC27" s="25">
        <f>'OECD TTL - 2018'!$W$29*'SIOM from DLIM'!AB166/SUM('SIOM from DLIM'!$Z$166:$AB$168)</f>
        <v>297.86369600613557</v>
      </c>
      <c r="AD27">
        <f>'OECD TTL - 2018'!X$29*'SIOM from DLIM'!W166/SUM('SIOM from DLIM'!W$166:W$168)</f>
        <v>191.19395325477129</v>
      </c>
      <c r="AE27">
        <f>'OECD TTL - 2018'!Y$29*'SIOM from DLIM'!X166/SUM('SIOM from DLIM'!X$166:X$168)</f>
        <v>0</v>
      </c>
      <c r="AF27">
        <f>'OECD TTL - 2018'!Z$29*'SIOM from DLIM'!Y166/SUM('SIOM from DLIM'!Y$166:Y$168)</f>
        <v>374.45322209618411</v>
      </c>
      <c r="AG27">
        <f>'OECD TTL - 2018'!AA$29*'SIOM from DLIM'!Z166/SUM('SIOM from DLIM'!Z$166:Z$168)</f>
        <v>5.4596904657505281</v>
      </c>
      <c r="AH27">
        <f>'OECD TTL - 2018'!AB$29*'SIOM from DLIM'!AA166/SUM('SIOM from DLIM'!AA$166:AA$168)</f>
        <v>0</v>
      </c>
      <c r="AI27">
        <f>'OECD TTL - 2018'!AC$29*'SIOM from DLIM'!AB166/SUM('SIOM from DLIM'!AB$166:AB$168)</f>
        <v>64.123486003365059</v>
      </c>
      <c r="AJ27">
        <f>'OECD TTL - 2018'!AD$29*'SIOM from DLIM'!AC166/SUM('SIOM from DLIM'!AC$166:AC$168)</f>
        <v>44.590543018924194</v>
      </c>
      <c r="AK27">
        <f>'OECD TTL - 2018'!AE$29*'SIOM from DLIM'!AD166/SUM('SIOM from DLIM'!AD$166:AD$168)</f>
        <v>0</v>
      </c>
      <c r="AL27" t="e">
        <f>'OECD TTL - 2018'!AF$29*'SIOM from DLIM'!AE166/SUM('SIOM from DLIM'!AE$166:AE$168)</f>
        <v>#DIV/0!</v>
      </c>
      <c r="AM27">
        <f>'OECD TTL - 2018'!AG$29*'SIOM from DLIM'!AF166/SUM('SIOM from DLIM'!AF$166:AF$168)</f>
        <v>68.788877320478747</v>
      </c>
      <c r="AN27">
        <f>'OECD TTL - 2018'!AH$29*'SIOM from DLIM'!AG166/SUM('SIOM from DLIM'!AG$166:AG$168)</f>
        <v>0</v>
      </c>
      <c r="AO27">
        <f>'OECD TTL - 2018'!AI$29*'SIOM from DLIM'!AH166/SUM('SIOM from DLIM'!AH$166:AH$168)</f>
        <v>0</v>
      </c>
      <c r="AP27">
        <f>'OECD TTL - 2018'!AJ$29*'SIOM from DLIM'!AI166/SUM('SIOM from DLIM'!AI$166:AI$168)</f>
        <v>0</v>
      </c>
      <c r="AQ27">
        <f>'OECD TTL - 2018'!AK$29*'SIOM from DLIM'!AJ166/SUM('SIOM from DLIM'!AJ$166:AJ$168)</f>
        <v>324.28192702444204</v>
      </c>
      <c r="AR27">
        <f>'OECD TTL - 2018'!AL$29*'SIOM from DLIM'!AK166/SUM('SIOM from DLIM'!AK$166:AK$168)</f>
        <v>0</v>
      </c>
    </row>
    <row r="28" spans="1:44" x14ac:dyDescent="0.3">
      <c r="A28" s="15" t="s">
        <v>111</v>
      </c>
      <c r="B28" t="s">
        <v>111</v>
      </c>
      <c r="C28">
        <f>'OECD TTL - 2018'!C$29*'SIOM from DLIM'!B167/SUM('SIOM from DLIM'!B$166:B$168)</f>
        <v>67.909309045509758</v>
      </c>
      <c r="D28" s="25">
        <f>'OECD TTL - 2018'!$D$29*'SIOM from DLIM'!C167/SUM('SIOM from DLIM'!$C$166:$D$168)</f>
        <v>74.317401656132517</v>
      </c>
      <c r="E28" s="25">
        <f>'OECD TTL - 2018'!$D$29*'SIOM from DLIM'!D167/SUM('SIOM from DLIM'!$C$166:$D$168)</f>
        <v>4.8825983438674907</v>
      </c>
      <c r="F28">
        <f>'OECD TTL - 2018'!E$29*'SIOM from DLIM'!D167/SUM('SIOM from DLIM'!D$166:D$168)</f>
        <v>131.9</v>
      </c>
      <c r="G28">
        <f>'OECD TTL - 2018'!F$29*'SIOM from DLIM'!E167/SUM('SIOM from DLIM'!E$166:E$168)</f>
        <v>0</v>
      </c>
      <c r="H28">
        <f>'OECD TTL - 2018'!G$29*'SIOM from DLIM'!F167/SUM('SIOM from DLIM'!F$166:F$168)</f>
        <v>0</v>
      </c>
      <c r="I28">
        <f>'OECD TTL - 2018'!H$29*'SIOM from DLIM'!G167/SUM('SIOM from DLIM'!G$166:G$168)</f>
        <v>42.259803422792167</v>
      </c>
      <c r="J28">
        <f>'OECD TTL - 2018'!I$29*'SIOM from DLIM'!H167/SUM('SIOM from DLIM'!H$166:H$168)</f>
        <v>50.694420000014532</v>
      </c>
      <c r="K28">
        <f>'OECD TTL - 2018'!J$29*'SIOM from DLIM'!I167/SUM('SIOM from DLIM'!I$166:I$168)</f>
        <v>218.85860012379729</v>
      </c>
      <c r="L28">
        <f>'OECD TTL - 2018'!K$29*'SIOM from DLIM'!J167/SUM('SIOM from DLIM'!J$166:J$168)</f>
        <v>95.444290001455329</v>
      </c>
      <c r="M28" s="25">
        <f>'OECD TTL - 2018'!$L$29*'SIOM from DLIM'!L167/SUM('SIOM from DLIM'!$L$166:$M$168)</f>
        <v>58.108616673393435</v>
      </c>
      <c r="N28" s="25">
        <f>'OECD TTL - 2018'!$L$29*'SIOM from DLIM'!M167/SUM('SIOM from DLIM'!$L$166:$M$168)</f>
        <v>2.4345384608339229</v>
      </c>
      <c r="O28">
        <f>'OECD TTL - 2018'!M$29*'SIOM from DLIM'!L167/SUM('SIOM from DLIM'!L$166:L$168)</f>
        <v>19.964187306197008</v>
      </c>
      <c r="P28" s="25">
        <f>'OECD TTL - 2018'!$N$29*'SIOM from DLIM'!O167/SUM('SIOM from DLIM'!$O$166:$P$168)</f>
        <v>246.15175117950452</v>
      </c>
      <c r="Q28" s="25">
        <f>'OECD TTL - 2018'!$N$29*'SIOM from DLIM'!P167/SUM('SIOM from DLIM'!$O$166:$P$168)</f>
        <v>71.032701212959012</v>
      </c>
      <c r="R28" s="25">
        <f>'OECD TTL - 2018'!$O$29*'SIOM from DLIM'!Q167/SUM('SIOM from DLIM'!$Q$166:$R$168)</f>
        <v>3579.5288401760567</v>
      </c>
      <c r="S28" s="25">
        <f>'OECD TTL - 2018'!$O$29*'SIOM from DLIM'!R167/SUM('SIOM from DLIM'!$Q$166:$R$168)</f>
        <v>966.07145075049584</v>
      </c>
      <c r="T28">
        <f>'OECD TTL - 2018'!P$29*'SIOM from DLIM'!O167/SUM('SIOM from DLIM'!O$166:O$168)</f>
        <v>227.9119106585199</v>
      </c>
      <c r="U28">
        <f>'OECD TTL - 2018'!Q$29*'SIOM from DLIM'!P167/SUM('SIOM from DLIM'!P$166:P$168)</f>
        <v>502.53721954262011</v>
      </c>
      <c r="V28">
        <f>'OECD TTL - 2018'!R$29*'SIOM from DLIM'!Q167/SUM('SIOM from DLIM'!Q$166:Q$168)</f>
        <v>403.05481081428832</v>
      </c>
      <c r="W28">
        <f>'OECD TTL - 2018'!S$29*'SIOM from DLIM'!R167/SUM('SIOM from DLIM'!R$166:R$168)</f>
        <v>503.92952589557302</v>
      </c>
      <c r="X28">
        <f>'OECD TTL - 2018'!T$29*'SIOM from DLIM'!S167/SUM('SIOM from DLIM'!S$166:S$168)</f>
        <v>234.23269863548984</v>
      </c>
      <c r="Y28">
        <f>'OECD TTL - 2018'!U$29*'SIOM from DLIM'!T167/SUM('SIOM from DLIM'!T$166:T$168)</f>
        <v>410.41359429952172</v>
      </c>
      <c r="Z28">
        <f>'OECD TTL - 2018'!V$29*'SIOM from DLIM'!U167/SUM('SIOM from DLIM'!U$166:U$168)</f>
        <v>131.1064898789472</v>
      </c>
      <c r="AA28" s="25">
        <f>'OECD TTL - 2018'!$W$29*'SIOM from DLIM'!Z167/SUM('SIOM from DLIM'!$Z$166:$AB$168)</f>
        <v>11910.681382239602</v>
      </c>
      <c r="AB28" s="25">
        <f>'OECD TTL - 2018'!$W$29*'SIOM from DLIM'!AA167/SUM('SIOM from DLIM'!$Z$166:$AB$168)</f>
        <v>92.982108115837633</v>
      </c>
      <c r="AC28" s="25">
        <f>'OECD TTL - 2018'!$W$29*'SIOM from DLIM'!AB167/SUM('SIOM from DLIM'!$Z$166:$AB$168)</f>
        <v>197.16817845433425</v>
      </c>
      <c r="AD28">
        <f>'OECD TTL - 2018'!X$29*'SIOM from DLIM'!W167/SUM('SIOM from DLIM'!W$166:W$168)</f>
        <v>42.991268098347618</v>
      </c>
      <c r="AE28">
        <f>'OECD TTL - 2018'!Y$29*'SIOM from DLIM'!X167/SUM('SIOM from DLIM'!X$166:X$168)</f>
        <v>0</v>
      </c>
      <c r="AF28">
        <f>'OECD TTL - 2018'!Z$29*'SIOM from DLIM'!Y167/SUM('SIOM from DLIM'!Y$166:Y$168)</f>
        <v>175.21425160541003</v>
      </c>
      <c r="AG28">
        <f>'OECD TTL - 2018'!AA$29*'SIOM from DLIM'!Z167/SUM('SIOM from DLIM'!Z$166:Z$168)</f>
        <v>1305.4744854660942</v>
      </c>
      <c r="AH28">
        <f>'OECD TTL - 2018'!AB$29*'SIOM from DLIM'!AA167/SUM('SIOM from DLIM'!AA$166:AA$168)</f>
        <v>328.4</v>
      </c>
      <c r="AI28">
        <f>'OECD TTL - 2018'!AC$29*'SIOM from DLIM'!AB167/SUM('SIOM from DLIM'!AB$166:AB$168)</f>
        <v>42.445961360679071</v>
      </c>
      <c r="AJ28">
        <f>'OECD TTL - 2018'!AD$29*'SIOM from DLIM'!AC167/SUM('SIOM from DLIM'!AC$166:AC$168)</f>
        <v>41.376578342766052</v>
      </c>
      <c r="AK28">
        <f>'OECD TTL - 2018'!AE$29*'SIOM from DLIM'!AD167/SUM('SIOM from DLIM'!AD$166:AD$168)</f>
        <v>0</v>
      </c>
      <c r="AL28" t="e">
        <f>'OECD TTL - 2018'!AF$29*'SIOM from DLIM'!AE167/SUM('SIOM from DLIM'!AE$166:AE$168)</f>
        <v>#DIV/0!</v>
      </c>
      <c r="AM28">
        <f>'OECD TTL - 2018'!AG$29*'SIOM from DLIM'!AF167/SUM('SIOM from DLIM'!AF$166:AF$168)</f>
        <v>19.725822190575499</v>
      </c>
      <c r="AN28">
        <f>'OECD TTL - 2018'!AH$29*'SIOM from DLIM'!AG167/SUM('SIOM from DLIM'!AG$166:AG$168)</f>
        <v>0</v>
      </c>
      <c r="AO28">
        <f>'OECD TTL - 2018'!AI$29*'SIOM from DLIM'!AH167/SUM('SIOM from DLIM'!AH$166:AH$168)</f>
        <v>0</v>
      </c>
      <c r="AP28">
        <f>'OECD TTL - 2018'!AJ$29*'SIOM from DLIM'!AI167/SUM('SIOM from DLIM'!AI$166:AI$168)</f>
        <v>0</v>
      </c>
      <c r="AQ28">
        <f>'OECD TTL - 2018'!AK$29*'SIOM from DLIM'!AJ167/SUM('SIOM from DLIM'!AJ$166:AJ$168)</f>
        <v>104.98525440192385</v>
      </c>
      <c r="AR28">
        <f>'OECD TTL - 2018'!AL$29*'SIOM from DLIM'!AK167/SUM('SIOM from DLIM'!AK$166:AK$168)</f>
        <v>0</v>
      </c>
    </row>
    <row r="29" spans="1:44" x14ac:dyDescent="0.3">
      <c r="A29" s="15" t="s">
        <v>112</v>
      </c>
      <c r="B29" t="s">
        <v>112</v>
      </c>
      <c r="C29">
        <f>'OECD TTL - 2018'!C$29*'SIOM from DLIM'!B168/SUM('SIOM from DLIM'!B$166:B$168)</f>
        <v>0</v>
      </c>
      <c r="D29" s="25">
        <f>'OECD TTL - 2018'!$D$29*'SIOM from DLIM'!C168/SUM('SIOM from DLIM'!$C$166:$D$168)</f>
        <v>0</v>
      </c>
      <c r="E29" s="25">
        <f>'OECD TTL - 2018'!$D$29*'SIOM from DLIM'!D168/SUM('SIOM from DLIM'!$C$166:$D$168)</f>
        <v>0</v>
      </c>
      <c r="F29">
        <f>'OECD TTL - 2018'!E$29*'SIOM from DLIM'!D168/SUM('SIOM from DLIM'!D$166:D$168)</f>
        <v>0</v>
      </c>
      <c r="G29">
        <f>'OECD TTL - 2018'!F$29*'SIOM from DLIM'!E168/SUM('SIOM from DLIM'!E$166:E$168)</f>
        <v>0.3</v>
      </c>
      <c r="H29">
        <f>'OECD TTL - 2018'!G$29*'SIOM from DLIM'!F168/SUM('SIOM from DLIM'!F$166:F$168)</f>
        <v>1097.3</v>
      </c>
      <c r="I29">
        <f>'OECD TTL - 2018'!H$29*'SIOM from DLIM'!G168/SUM('SIOM from DLIM'!G$166:G$168)</f>
        <v>940.9846219100607</v>
      </c>
      <c r="J29">
        <f>'OECD TTL - 2018'!I$29*'SIOM from DLIM'!H168/SUM('SIOM from DLIM'!H$166:H$168)</f>
        <v>109.71761511327587</v>
      </c>
      <c r="K29">
        <f>'OECD TTL - 2018'!J$29*'SIOM from DLIM'!I168/SUM('SIOM from DLIM'!I$166:I$168)</f>
        <v>597.52372446077482</v>
      </c>
      <c r="L29">
        <f>'OECD TTL - 2018'!K$29*'SIOM from DLIM'!J168/SUM('SIOM from DLIM'!J$166:J$168)</f>
        <v>1131.2910846658522</v>
      </c>
      <c r="M29" s="25">
        <f>'OECD TTL - 2018'!$L$29*'SIOM from DLIM'!L168/SUM('SIOM from DLIM'!$L$166:$M$168)</f>
        <v>1470.0488538472705</v>
      </c>
      <c r="N29" s="25">
        <f>'OECD TTL - 2018'!$L$29*'SIOM from DLIM'!M168/SUM('SIOM from DLIM'!$L$166:$M$168)</f>
        <v>67.618816963792469</v>
      </c>
      <c r="O29">
        <f>'OECD TTL - 2018'!M$29*'SIOM from DLIM'!L168/SUM('SIOM from DLIM'!L$166:L$168)</f>
        <v>505.05987489640313</v>
      </c>
      <c r="P29" s="25">
        <f>'OECD TTL - 2018'!$N$29*'SIOM from DLIM'!O168/SUM('SIOM from DLIM'!$O$166:$P$168)</f>
        <v>1575.9296222865398</v>
      </c>
      <c r="Q29" s="25">
        <f>'OECD TTL - 2018'!$N$29*'SIOM from DLIM'!P168/SUM('SIOM from DLIM'!$O$166:$P$168)</f>
        <v>0</v>
      </c>
      <c r="R29" s="25">
        <f>'OECD TTL - 2018'!$O$29*'SIOM from DLIM'!Q168/SUM('SIOM from DLIM'!$Q$166:$R$168)</f>
        <v>1253.4477377798698</v>
      </c>
      <c r="S29" s="25">
        <f>'OECD TTL - 2018'!$O$29*'SIOM from DLIM'!R168/SUM('SIOM from DLIM'!$Q$166:$R$168)</f>
        <v>687.47795538072023</v>
      </c>
      <c r="T29">
        <f>'OECD TTL - 2018'!P$29*'SIOM from DLIM'!O168/SUM('SIOM from DLIM'!O$166:O$168)</f>
        <v>1459.1532644297959</v>
      </c>
      <c r="U29">
        <f>'OECD TTL - 2018'!Q$29*'SIOM from DLIM'!P168/SUM('SIOM from DLIM'!P$166:P$168)</f>
        <v>0</v>
      </c>
      <c r="V29">
        <f>'OECD TTL - 2018'!R$29*'SIOM from DLIM'!Q168/SUM('SIOM from DLIM'!Q$166:Q$168)</f>
        <v>141.13816744429826</v>
      </c>
      <c r="W29">
        <f>'OECD TTL - 2018'!S$29*'SIOM from DLIM'!R168/SUM('SIOM from DLIM'!R$166:R$168)</f>
        <v>358.60747137236166</v>
      </c>
      <c r="X29">
        <f>'OECD TTL - 2018'!T$29*'SIOM from DLIM'!S168/SUM('SIOM from DLIM'!S$166:S$168)</f>
        <v>830.20858183414339</v>
      </c>
      <c r="Y29">
        <f>'OECD TTL - 2018'!U$29*'SIOM from DLIM'!T168/SUM('SIOM from DLIM'!T$166:T$168)</f>
        <v>11.837987845564417</v>
      </c>
      <c r="Z29">
        <f>'OECD TTL - 2018'!V$29*'SIOM from DLIM'!U168/SUM('SIOM from DLIM'!U$166:U$168)</f>
        <v>221.19905189129724</v>
      </c>
      <c r="AA29" s="25">
        <f>'OECD TTL - 2018'!$W$29*'SIOM from DLIM'!Z168/SUM('SIOM from DLIM'!$Z$166:$AB$168)</f>
        <v>2501.3907301367649</v>
      </c>
      <c r="AB29" s="25">
        <f>'OECD TTL - 2018'!$W$29*'SIOM from DLIM'!AA168/SUM('SIOM from DLIM'!$Z$166:$AB$168)</f>
        <v>0</v>
      </c>
      <c r="AC29" s="25">
        <f>'OECD TTL - 2018'!$W$29*'SIOM from DLIM'!AB168/SUM('SIOM from DLIM'!$Z$166:$AB$168)</f>
        <v>1952.5016457445411</v>
      </c>
      <c r="AD29">
        <f>'OECD TTL - 2018'!X$29*'SIOM from DLIM'!W168/SUM('SIOM from DLIM'!W$166:W$168)</f>
        <v>1109.2147786468811</v>
      </c>
      <c r="AE29">
        <f>'OECD TTL - 2018'!Y$29*'SIOM from DLIM'!X168/SUM('SIOM from DLIM'!X$166:X$168)</f>
        <v>3756.5000000000005</v>
      </c>
      <c r="AF29">
        <f>'OECD TTL - 2018'!Z$29*'SIOM from DLIM'!Y168/SUM('SIOM from DLIM'!Y$166:Y$168)</f>
        <v>1057.2325262984059</v>
      </c>
      <c r="AG29">
        <f>'OECD TTL - 2018'!AA$29*'SIOM from DLIM'!Z168/SUM('SIOM from DLIM'!Z$166:Z$168)</f>
        <v>274.16582406815496</v>
      </c>
      <c r="AH29">
        <f>'OECD TTL - 2018'!AB$29*'SIOM from DLIM'!AA168/SUM('SIOM from DLIM'!AA$166:AA$168)</f>
        <v>0</v>
      </c>
      <c r="AI29">
        <f>'OECD TTL - 2018'!AC$29*'SIOM from DLIM'!AB168/SUM('SIOM from DLIM'!AB$166:AB$168)</f>
        <v>420.33055263595588</v>
      </c>
      <c r="AJ29">
        <f>'OECD TTL - 2018'!AD$29*'SIOM from DLIM'!AC168/SUM('SIOM from DLIM'!AC$166:AC$168)</f>
        <v>371.93287863830966</v>
      </c>
      <c r="AK29">
        <f>'OECD TTL - 2018'!AE$29*'SIOM from DLIM'!AD168/SUM('SIOM from DLIM'!AD$166:AD$168)</f>
        <v>1168.8</v>
      </c>
      <c r="AL29" t="e">
        <f>'OECD TTL - 2018'!AF$29*'SIOM from DLIM'!AE168/SUM('SIOM from DLIM'!AE$166:AE$168)</f>
        <v>#DIV/0!</v>
      </c>
      <c r="AM29">
        <f>'OECD TTL - 2018'!AG$29*'SIOM from DLIM'!AF168/SUM('SIOM from DLIM'!AF$166:AF$168)</f>
        <v>1880.8853004889461</v>
      </c>
      <c r="AN29">
        <f>'OECD TTL - 2018'!AH$29*'SIOM from DLIM'!AG168/SUM('SIOM from DLIM'!AG$166:AG$168)</f>
        <v>2693.9</v>
      </c>
      <c r="AO29">
        <f>'OECD TTL - 2018'!AI$29*'SIOM from DLIM'!AH168/SUM('SIOM from DLIM'!AH$166:AH$168)</f>
        <v>3247.3</v>
      </c>
      <c r="AP29">
        <f>'OECD TTL - 2018'!AJ$29*'SIOM from DLIM'!AI168/SUM('SIOM from DLIM'!AI$166:AI$168)</f>
        <v>2701.1</v>
      </c>
      <c r="AQ29">
        <f>'OECD TTL - 2018'!AK$29*'SIOM from DLIM'!AJ168/SUM('SIOM from DLIM'!AJ$166:AJ$168)</f>
        <v>1443.3328185736339</v>
      </c>
      <c r="AR29">
        <f>'OECD TTL - 2018'!AL$29*'SIOM from DLIM'!AK168/SUM('SIOM from DLIM'!AK$166:AK$168)</f>
        <v>0</v>
      </c>
    </row>
    <row r="30" spans="1:44" x14ac:dyDescent="0.3">
      <c r="A30" t="s">
        <v>150</v>
      </c>
      <c r="B30" t="s">
        <v>113</v>
      </c>
      <c r="C30">
        <f>'OECD TTL - 2018'!C30</f>
        <v>26.5</v>
      </c>
      <c r="D30" t="e">
        <f>'OECD TTL - 2018'!$D30*'SIOM from DLIM'!C169/SUM('SIOM from DLIM'!$C169:$D169)</f>
        <v>#DIV/0!</v>
      </c>
      <c r="E30" t="e">
        <f>'OECD TTL - 2018'!$D30*'SIOM from DLIM'!D169/SUM('SIOM from DLIM'!$C169:$D169)</f>
        <v>#DIV/0!</v>
      </c>
      <c r="F30">
        <f>'OECD TTL - 2018'!E30</f>
        <v>6</v>
      </c>
      <c r="G30">
        <f>'OECD TTL - 2018'!F30</f>
        <v>0</v>
      </c>
      <c r="H30">
        <f>'OECD TTL - 2018'!G30</f>
        <v>28.2</v>
      </c>
      <c r="I30">
        <f>'OECD TTL - 2018'!H30</f>
        <v>21.3</v>
      </c>
      <c r="J30">
        <f>'OECD TTL - 2018'!I30</f>
        <v>6.6</v>
      </c>
      <c r="K30">
        <f>'OECD TTL - 2018'!J30</f>
        <v>16.600000000000001</v>
      </c>
      <c r="L30">
        <f>'OECD TTL - 2018'!K30</f>
        <v>46.4</v>
      </c>
      <c r="M30">
        <f>'OECD TTL - 2018'!$L30*'SIOM from DLIM'!L169/SUM('SIOM from DLIM'!$L169:$M169)</f>
        <v>72.429273195263178</v>
      </c>
      <c r="N30">
        <f>'OECD TTL - 2018'!$L30*'SIOM from DLIM'!M169/SUM('SIOM from DLIM'!$L169:$M169)</f>
        <v>7.2707268047368281</v>
      </c>
      <c r="O30">
        <f>'OECD TTL - 2018'!M30</f>
        <v>31.2</v>
      </c>
      <c r="P30" t="e">
        <f>'OECD TTL - 2018'!$N30*'SIOM from DLIM'!O169/SUM('SIOM from DLIM'!$O169:$P169)</f>
        <v>#DIV/0!</v>
      </c>
      <c r="Q30" t="e">
        <f>'OECD TTL - 2018'!$N30*'SIOM from DLIM'!P169/SUM('SIOM from DLIM'!$O169:$P169)</f>
        <v>#DIV/0!</v>
      </c>
      <c r="R30">
        <f>'OECD TTL - 2018'!$O30*'SIOM from DLIM'!Q169/SUM('SIOM from DLIM'!$Q169:$R169)</f>
        <v>0</v>
      </c>
      <c r="S30">
        <f>'OECD TTL - 2018'!$O30*'SIOM from DLIM'!R169/SUM('SIOM from DLIM'!$Q169:$R169)</f>
        <v>94.5</v>
      </c>
      <c r="T30">
        <f>'OECD TTL - 2018'!P30</f>
        <v>59.7</v>
      </c>
      <c r="U30">
        <f>'OECD TTL - 2018'!Q30</f>
        <v>84.3</v>
      </c>
      <c r="V30">
        <f>'OECD TTL - 2018'!R30</f>
        <v>35.700000000000003</v>
      </c>
      <c r="W30">
        <f>'OECD TTL - 2018'!S30</f>
        <v>57.9</v>
      </c>
      <c r="X30">
        <f>'OECD TTL - 2018'!T30</f>
        <v>43.1</v>
      </c>
      <c r="Y30">
        <f>'OECD TTL - 2018'!U30</f>
        <v>34.4</v>
      </c>
      <c r="Z30">
        <f>'OECD TTL - 2018'!V30</f>
        <v>21.3</v>
      </c>
      <c r="AA30">
        <f>'OECD TTL - 2018'!$W30*'SIOM from DLIM'!Z169/SUM('SIOM from DLIM'!$Z169:$AB169)</f>
        <v>21.354304044071071</v>
      </c>
      <c r="AB30">
        <f>'OECD TTL - 2018'!$W30*'SIOM from DLIM'!AA169/SUM('SIOM from DLIM'!$Z169:$AB169)</f>
        <v>0</v>
      </c>
      <c r="AC30">
        <f>'OECD TTL - 2018'!$W30*'SIOM from DLIM'!AB169/SUM('SIOM from DLIM'!$Z169:$AB169)</f>
        <v>186.54569595592892</v>
      </c>
      <c r="AD30">
        <f>'OECD TTL - 2018'!X30</f>
        <v>2182.6999999999998</v>
      </c>
      <c r="AE30">
        <f>'OECD TTL - 2018'!Y30</f>
        <v>305</v>
      </c>
      <c r="AF30">
        <f>'OECD TTL - 2018'!Z30</f>
        <v>140.80000000000001</v>
      </c>
      <c r="AG30">
        <f>'OECD TTL - 2018'!AA30</f>
        <v>59.6</v>
      </c>
      <c r="AH30">
        <f>'OECD TTL - 2018'!AB30</f>
        <v>20.6</v>
      </c>
      <c r="AI30">
        <f>'OECD TTL - 2018'!AC30</f>
        <v>61.2</v>
      </c>
      <c r="AJ30">
        <f>'OECD TTL - 2018'!AD30</f>
        <v>37.1</v>
      </c>
      <c r="AK30">
        <f>'OECD TTL - 2018'!AE30</f>
        <v>127.9</v>
      </c>
      <c r="AL30">
        <f>'OECD TTL - 2018'!AF30</f>
        <v>867.3</v>
      </c>
      <c r="AM30">
        <f>'OECD TTL - 2018'!AG30</f>
        <v>211.9</v>
      </c>
      <c r="AN30">
        <f>'OECD TTL - 2018'!AH30</f>
        <v>318.89999999999998</v>
      </c>
      <c r="AO30">
        <f>'OECD TTL - 2018'!AI30</f>
        <v>164.8</v>
      </c>
      <c r="AP30">
        <f>'OECD TTL - 2018'!AJ30</f>
        <v>124</v>
      </c>
      <c r="AQ30">
        <f>'OECD TTL - 2018'!AK30</f>
        <v>108</v>
      </c>
      <c r="AR30">
        <f>'OECD TTL - 2018'!AL30</f>
        <v>0</v>
      </c>
    </row>
    <row r="31" spans="1:44" x14ac:dyDescent="0.3">
      <c r="A31" t="s">
        <v>151</v>
      </c>
      <c r="C31">
        <f>'OECD TTL - 2018'!C31</f>
        <v>3229.9</v>
      </c>
      <c r="D31" t="e">
        <f>'OECD TTL - 2018'!$D31*'SIOM from DLIM'!C170/SUM('SIOM from DLIM'!$C170:$D170)</f>
        <v>#DIV/0!</v>
      </c>
      <c r="E31" t="e">
        <f>'OECD TTL - 2018'!$D31*'SIOM from DLIM'!D170/SUM('SIOM from DLIM'!$C170:$D170)</f>
        <v>#DIV/0!</v>
      </c>
      <c r="F31">
        <f>'OECD TTL - 2018'!E31</f>
        <v>72.7</v>
      </c>
      <c r="G31">
        <f>'OECD TTL - 2018'!F31</f>
        <v>0.3</v>
      </c>
      <c r="H31">
        <f>'OECD TTL - 2018'!G31</f>
        <v>14779.7</v>
      </c>
      <c r="I31">
        <f>'OECD TTL - 2018'!H31</f>
        <v>7528.5</v>
      </c>
      <c r="J31">
        <f>'OECD TTL - 2018'!I31</f>
        <v>584.6</v>
      </c>
      <c r="K31">
        <f>'OECD TTL - 2018'!J31</f>
        <v>1940.2</v>
      </c>
      <c r="L31">
        <f>'OECD TTL - 2018'!K31</f>
        <v>3523.5</v>
      </c>
      <c r="M31">
        <f>'OECD TTL - 2018'!$L31*'SIOM from DLIM'!L170/SUM('SIOM from DLIM'!$L170:$M170)</f>
        <v>8447.1232255855357</v>
      </c>
      <c r="N31">
        <f>'OECD TTL - 2018'!$L31*'SIOM from DLIM'!M170/SUM('SIOM from DLIM'!$L170:$M170)</f>
        <v>2228.3767744144661</v>
      </c>
      <c r="O31">
        <f>'OECD TTL - 2018'!M31</f>
        <v>4844</v>
      </c>
      <c r="P31" t="e">
        <f>'OECD TTL - 2018'!$N31*'SIOM from DLIM'!O170/SUM('SIOM from DLIM'!$O170:$P170)</f>
        <v>#DIV/0!</v>
      </c>
      <c r="Q31" t="e">
        <f>'OECD TTL - 2018'!$N31*'SIOM from DLIM'!P170/SUM('SIOM from DLIM'!$O170:$P170)</f>
        <v>#DIV/0!</v>
      </c>
      <c r="R31" t="e">
        <f>'OECD TTL - 2018'!$O31*'SIOM from DLIM'!Q170/SUM('SIOM from DLIM'!$Q170:$R170)</f>
        <v>#DIV/0!</v>
      </c>
      <c r="S31" t="e">
        <f>'OECD TTL - 2018'!$O31*'SIOM from DLIM'!R170/SUM('SIOM from DLIM'!$Q170:$R170)</f>
        <v>#DIV/0!</v>
      </c>
      <c r="T31">
        <f>'OECD TTL - 2018'!P31</f>
        <v>3677.1</v>
      </c>
      <c r="U31">
        <f>'OECD TTL - 2018'!Q31</f>
        <v>16028</v>
      </c>
      <c r="V31">
        <f>'OECD TTL - 2018'!R31</f>
        <v>4448.1000000000004</v>
      </c>
      <c r="W31">
        <f>'OECD TTL - 2018'!S31</f>
        <v>5423.1</v>
      </c>
      <c r="X31">
        <f>'OECD TTL - 2018'!T31</f>
        <v>6904.3</v>
      </c>
      <c r="Y31">
        <f>'OECD TTL - 2018'!U31</f>
        <v>4892.5</v>
      </c>
      <c r="Z31">
        <f>'OECD TTL - 2018'!V31</f>
        <v>1473</v>
      </c>
      <c r="AA31">
        <f>'OECD TTL - 2018'!$W31*'SIOM from DLIM'!Z170/SUM('SIOM from DLIM'!$Z170:$AB170)</f>
        <v>0</v>
      </c>
      <c r="AB31">
        <f>'OECD TTL - 2018'!$W31*'SIOM from DLIM'!AA170/SUM('SIOM from DLIM'!$Z170:$AB170)</f>
        <v>0</v>
      </c>
      <c r="AC31">
        <f>'OECD TTL - 2018'!$W31*'SIOM from DLIM'!AB170/SUM('SIOM from DLIM'!$Z170:$AB170)</f>
        <v>2955.7</v>
      </c>
      <c r="AD31">
        <f>'OECD TTL - 2018'!X31</f>
        <v>8179.6</v>
      </c>
      <c r="AE31">
        <f>'OECD TTL - 2018'!Y31</f>
        <v>17212</v>
      </c>
      <c r="AF31">
        <f>'OECD TTL - 2018'!Z31</f>
        <v>3558.9</v>
      </c>
      <c r="AG31">
        <f>'OECD TTL - 2018'!AA31</f>
        <v>8987</v>
      </c>
      <c r="AH31">
        <f>'OECD TTL - 2018'!AB31</f>
        <v>1343.4</v>
      </c>
      <c r="AI31">
        <f>'OECD TTL - 2018'!AC31</f>
        <v>1287</v>
      </c>
      <c r="AJ31">
        <f>'OECD TTL - 2018'!AD31</f>
        <v>1920.6</v>
      </c>
      <c r="AK31">
        <f>'OECD TTL - 2018'!AE31</f>
        <v>1704.4</v>
      </c>
      <c r="AL31">
        <f>'OECD TTL - 2018'!AF31</f>
        <v>780.2</v>
      </c>
      <c r="AM31">
        <f>'OECD TTL - 2018'!AG31</f>
        <v>4489.8</v>
      </c>
      <c r="AN31">
        <f>'OECD TTL - 2018'!AH31</f>
        <v>2546.1</v>
      </c>
      <c r="AO31">
        <f>'OECD TTL - 2018'!AI31</f>
        <v>1784.9</v>
      </c>
      <c r="AP31">
        <f>'OECD TTL - 2018'!AJ31</f>
        <v>5311.9</v>
      </c>
      <c r="AQ31">
        <f>'OECD TTL - 2018'!AK31</f>
        <v>2798.2</v>
      </c>
      <c r="AR31">
        <f>'OECD TTL - 2018'!AL31</f>
        <v>0</v>
      </c>
    </row>
    <row r="32" spans="1:44" x14ac:dyDescent="0.3">
      <c r="A32" t="s">
        <v>152</v>
      </c>
      <c r="C32">
        <f>'OECD TTL - 2018'!C32</f>
        <v>458.7</v>
      </c>
      <c r="D32">
        <f>'OECD TTL - 2018'!$D32*'SIOM from DLIM'!C171/SUM('SIOM from DLIM'!$C171:$D171)</f>
        <v>0</v>
      </c>
      <c r="E32">
        <f>'OECD TTL - 2018'!$D32*'SIOM from DLIM'!D171/SUM('SIOM from DLIM'!$C171:$D171)</f>
        <v>49.9</v>
      </c>
      <c r="F32">
        <f>'OECD TTL - 2018'!E32</f>
        <v>125.8</v>
      </c>
      <c r="G32">
        <f>'OECD TTL - 2018'!F32</f>
        <v>0.3</v>
      </c>
      <c r="H32">
        <f>'OECD TTL - 2018'!G32</f>
        <v>1483.2</v>
      </c>
      <c r="I32">
        <f>'OECD TTL - 2018'!H32</f>
        <v>1090.5</v>
      </c>
      <c r="J32">
        <f>'OECD TTL - 2018'!I32</f>
        <v>277.60000000000002</v>
      </c>
      <c r="K32">
        <f>'OECD TTL - 2018'!J32</f>
        <v>795.3</v>
      </c>
      <c r="L32">
        <f>'OECD TTL - 2018'!K32</f>
        <v>2056</v>
      </c>
      <c r="M32" t="e">
        <f>'OECD TTL - 2018'!$L32*'SIOM from DLIM'!L171/SUM('SIOM from DLIM'!$L171:$M171)</f>
        <v>#DIV/0!</v>
      </c>
      <c r="N32" t="e">
        <f>'OECD TTL - 2018'!$L32*'SIOM from DLIM'!M171/SUM('SIOM from DLIM'!$L171:$M171)</f>
        <v>#DIV/0!</v>
      </c>
      <c r="O32">
        <f>'OECD TTL - 2018'!M32</f>
        <v>1163.5999999999999</v>
      </c>
      <c r="P32">
        <f>'OECD TTL - 2018'!$N32*'SIOM from DLIM'!O171/SUM('SIOM from DLIM'!$O171:$P171)</f>
        <v>107.53900566242683</v>
      </c>
      <c r="Q32">
        <f>'OECD TTL - 2018'!$N32*'SIOM from DLIM'!P171/SUM('SIOM from DLIM'!$O171:$P171)</f>
        <v>1408.4609943375731</v>
      </c>
      <c r="R32">
        <f>'OECD TTL - 2018'!$O32*'SIOM from DLIM'!Q171/SUM('SIOM from DLIM'!$Q171:$R171)</f>
        <v>2861.054407555775</v>
      </c>
      <c r="S32">
        <f>'OECD TTL - 2018'!$O32*'SIOM from DLIM'!R171/SUM('SIOM from DLIM'!$Q171:$R171)</f>
        <v>457.14559244422497</v>
      </c>
      <c r="T32">
        <f>'OECD TTL - 2018'!P32</f>
        <v>1254.9000000000001</v>
      </c>
      <c r="U32">
        <f>'OECD TTL - 2018'!Q32</f>
        <v>3457.2</v>
      </c>
      <c r="V32">
        <f>'OECD TTL - 2018'!R32</f>
        <v>972.7</v>
      </c>
      <c r="W32">
        <f>'OECD TTL - 2018'!S32</f>
        <v>1545.2</v>
      </c>
      <c r="X32">
        <f>'OECD TTL - 2018'!T32</f>
        <v>1679.8</v>
      </c>
      <c r="Y32">
        <f>'OECD TTL - 2018'!U32</f>
        <v>1207.2</v>
      </c>
      <c r="Z32">
        <f>'OECD TTL - 2018'!V32</f>
        <v>479.4</v>
      </c>
      <c r="AA32">
        <f>'OECD TTL - 2018'!$W32*'SIOM from DLIM'!Z171/SUM('SIOM from DLIM'!$Z171:$AB171)</f>
        <v>381.44225903144462</v>
      </c>
      <c r="AB32">
        <f>'OECD TTL - 2018'!$W32*'SIOM from DLIM'!AA171/SUM('SIOM from DLIM'!$Z171:$AB171)</f>
        <v>160.04400117002658</v>
      </c>
      <c r="AC32">
        <f>'OECD TTL - 2018'!$W32*'SIOM from DLIM'!AB171/SUM('SIOM from DLIM'!$Z171:$AB171)</f>
        <v>858.81373979852867</v>
      </c>
      <c r="AD32">
        <f>'OECD TTL - 2018'!X32</f>
        <v>2583.3000000000002</v>
      </c>
      <c r="AE32">
        <f>'OECD TTL - 2018'!Y32</f>
        <v>10323.799999999999</v>
      </c>
      <c r="AF32">
        <f>'OECD TTL - 2018'!Z32</f>
        <v>22495</v>
      </c>
      <c r="AG32">
        <f>'OECD TTL - 2018'!AA32</f>
        <v>555.9</v>
      </c>
      <c r="AH32">
        <f>'OECD TTL - 2018'!AB32</f>
        <v>464.5</v>
      </c>
      <c r="AI32">
        <f>'OECD TTL - 2018'!AC32</f>
        <v>506.4</v>
      </c>
      <c r="AJ32">
        <f>'OECD TTL - 2018'!AD32</f>
        <v>770</v>
      </c>
      <c r="AK32">
        <f>'OECD TTL - 2018'!AE32</f>
        <v>1806</v>
      </c>
      <c r="AL32">
        <f>'OECD TTL - 2018'!AF32</f>
        <v>242.3</v>
      </c>
      <c r="AM32">
        <f>'OECD TTL - 2018'!AG32</f>
        <v>3590.3</v>
      </c>
      <c r="AN32">
        <f>'OECD TTL - 2018'!AH32</f>
        <v>1975.2</v>
      </c>
      <c r="AO32">
        <f>'OECD TTL - 2018'!AI32</f>
        <v>1301.5</v>
      </c>
      <c r="AP32">
        <f>'OECD TTL - 2018'!AJ32</f>
        <v>893.7</v>
      </c>
      <c r="AQ32">
        <f>'OECD TTL - 2018'!AK32</f>
        <v>1216.2</v>
      </c>
      <c r="AR32">
        <f>'OECD TTL - 2018'!AL32</f>
        <v>0</v>
      </c>
    </row>
    <row r="33" spans="1:45" x14ac:dyDescent="0.3">
      <c r="A33" t="s">
        <v>153</v>
      </c>
      <c r="C33">
        <f>'OECD TTL - 2018'!C33</f>
        <v>43.1</v>
      </c>
      <c r="D33">
        <f>'OECD TTL - 2018'!$D33*'SIOM from DLIM'!C172/SUM('SIOM from DLIM'!$C172:$D172)</f>
        <v>1.7644414209903216</v>
      </c>
      <c r="E33">
        <f>'OECD TTL - 2018'!$D33*'SIOM from DLIM'!D172/SUM('SIOM from DLIM'!$C172:$D172)</f>
        <v>0.63555857900967838</v>
      </c>
      <c r="F33">
        <f>'OECD TTL - 2018'!E33</f>
        <v>3.9</v>
      </c>
      <c r="G33">
        <f>'OECD TTL - 2018'!F33</f>
        <v>0.1</v>
      </c>
      <c r="H33">
        <f>'OECD TTL - 2018'!G33</f>
        <v>101.7</v>
      </c>
      <c r="I33">
        <f>'OECD TTL - 2018'!H33</f>
        <v>83.9</v>
      </c>
      <c r="J33">
        <f>'OECD TTL - 2018'!I33</f>
        <v>23.1</v>
      </c>
      <c r="K33">
        <f>'OECD TTL - 2018'!J33</f>
        <v>56.8</v>
      </c>
      <c r="L33">
        <f>'OECD TTL - 2018'!K33</f>
        <v>35.200000000000003</v>
      </c>
      <c r="M33">
        <f>'OECD TTL - 2018'!$L33*'SIOM from DLIM'!L172/SUM('SIOM from DLIM'!$L172:$M172)</f>
        <v>0</v>
      </c>
      <c r="N33">
        <f>'OECD TTL - 2018'!$L33*'SIOM from DLIM'!M172/SUM('SIOM from DLIM'!$L172:$M172)</f>
        <v>201.39999999999998</v>
      </c>
      <c r="O33">
        <f>'OECD TTL - 2018'!M33</f>
        <v>110</v>
      </c>
      <c r="P33">
        <f>'OECD TTL - 2018'!$N33*'SIOM from DLIM'!O172/SUM('SIOM from DLIM'!$O172:$P172)</f>
        <v>43.111013001081574</v>
      </c>
      <c r="Q33">
        <f>'OECD TTL - 2018'!$N33*'SIOM from DLIM'!P172/SUM('SIOM from DLIM'!$O172:$P172)</f>
        <v>39.188986998918416</v>
      </c>
      <c r="R33">
        <f>'OECD TTL - 2018'!$O33*'SIOM from DLIM'!Q172/SUM('SIOM from DLIM'!$Q172:$R172)</f>
        <v>104.56882434594101</v>
      </c>
      <c r="S33">
        <f>'OECD TTL - 2018'!$O33*'SIOM from DLIM'!R172/SUM('SIOM from DLIM'!$Q172:$R172)</f>
        <v>59.231175654059015</v>
      </c>
      <c r="T33">
        <f>'OECD TTL - 2018'!P33</f>
        <v>175.5</v>
      </c>
      <c r="U33">
        <f>'OECD TTL - 2018'!Q33</f>
        <v>166</v>
      </c>
      <c r="V33">
        <f>'OECD TTL - 2018'!R33</f>
        <v>83.8</v>
      </c>
      <c r="W33">
        <f>'OECD TTL - 2018'!S33</f>
        <v>188</v>
      </c>
      <c r="X33">
        <f>'OECD TTL - 2018'!T33</f>
        <v>144.30000000000001</v>
      </c>
      <c r="Y33">
        <f>'OECD TTL - 2018'!U33</f>
        <v>252.7</v>
      </c>
      <c r="Z33">
        <f>'OECD TTL - 2018'!V33</f>
        <v>62.5</v>
      </c>
      <c r="AA33">
        <f>'OECD TTL - 2018'!$W33*'SIOM from DLIM'!Z172/SUM('SIOM from DLIM'!$Z172:$AB172)</f>
        <v>168.07774482114459</v>
      </c>
      <c r="AB33">
        <f>'OECD TTL - 2018'!$W33*'SIOM from DLIM'!AA172/SUM('SIOM from DLIM'!$Z172:$AB172)</f>
        <v>54.915156879734447</v>
      </c>
      <c r="AC33">
        <f>'OECD TTL - 2018'!$W33*'SIOM from DLIM'!AB172/SUM('SIOM from DLIM'!$Z172:$AB172)</f>
        <v>88.307098299120966</v>
      </c>
      <c r="AD33">
        <f>'OECD TTL - 2018'!X33</f>
        <v>468.5</v>
      </c>
      <c r="AE33">
        <f>'OECD TTL - 2018'!Y33</f>
        <v>1306.0999999999999</v>
      </c>
      <c r="AF33">
        <f>'OECD TTL - 2018'!Z33</f>
        <v>914.9</v>
      </c>
      <c r="AG33">
        <f>'OECD TTL - 2018'!AA33</f>
        <v>420.8</v>
      </c>
      <c r="AH33">
        <f>'OECD TTL - 2018'!AB33</f>
        <v>159.4</v>
      </c>
      <c r="AI33">
        <f>'OECD TTL - 2018'!AC33</f>
        <v>75.7</v>
      </c>
      <c r="AJ33">
        <f>'OECD TTL - 2018'!AD33</f>
        <v>398.5</v>
      </c>
      <c r="AK33">
        <f>'OECD TTL - 2018'!AE33</f>
        <v>771</v>
      </c>
      <c r="AL33">
        <f>'OECD TTL - 2018'!AF33</f>
        <v>288.39999999999998</v>
      </c>
      <c r="AM33">
        <f>'OECD TTL - 2018'!AG33</f>
        <v>2025.3</v>
      </c>
      <c r="AN33">
        <f>'OECD TTL - 2018'!AH33</f>
        <v>803.9</v>
      </c>
      <c r="AO33">
        <f>'OECD TTL - 2018'!AI33</f>
        <v>921.5</v>
      </c>
      <c r="AP33">
        <f>'OECD TTL - 2018'!AJ33</f>
        <v>1882.7</v>
      </c>
      <c r="AQ33">
        <f>'OECD TTL - 2018'!AK33</f>
        <v>867.4</v>
      </c>
      <c r="AR33">
        <f>'OECD TTL - 2018'!AL33</f>
        <v>0</v>
      </c>
    </row>
    <row r="34" spans="1:45" x14ac:dyDescent="0.3">
      <c r="A34" t="s">
        <v>154</v>
      </c>
      <c r="C34">
        <f>'OECD TTL - 2018'!C34</f>
        <v>10.9</v>
      </c>
      <c r="D34" t="e">
        <f>'OECD TTL - 2018'!$D34*'SIOM from DLIM'!C173/SUM('SIOM from DLIM'!$C173:$D173)</f>
        <v>#DIV/0!</v>
      </c>
      <c r="E34" t="e">
        <f>'OECD TTL - 2018'!$D34*'SIOM from DLIM'!D173/SUM('SIOM from DLIM'!$C173:$D173)</f>
        <v>#DIV/0!</v>
      </c>
      <c r="F34">
        <f>'OECD TTL - 2018'!E34</f>
        <v>0.9</v>
      </c>
      <c r="G34">
        <f>'OECD TTL - 2018'!F34</f>
        <v>0</v>
      </c>
      <c r="H34">
        <f>'OECD TTL - 2018'!G34</f>
        <v>97</v>
      </c>
      <c r="I34">
        <f>'OECD TTL - 2018'!H34</f>
        <v>26.1</v>
      </c>
      <c r="J34">
        <f>'OECD TTL - 2018'!I34</f>
        <v>7.5</v>
      </c>
      <c r="K34">
        <f>'OECD TTL - 2018'!J34</f>
        <v>105.3</v>
      </c>
      <c r="L34">
        <f>'OECD TTL - 2018'!K34</f>
        <v>44.9</v>
      </c>
      <c r="M34">
        <f>'OECD TTL - 2018'!$L34*'SIOM from DLIM'!L173/SUM('SIOM from DLIM'!$L173:$M173)</f>
        <v>136.2308387279196</v>
      </c>
      <c r="N34">
        <f>'OECD TTL - 2018'!$L34*'SIOM from DLIM'!M173/SUM('SIOM from DLIM'!$L173:$M173)</f>
        <v>19.869161272080397</v>
      </c>
      <c r="O34">
        <f>'OECD TTL - 2018'!M34</f>
        <v>44.8</v>
      </c>
      <c r="P34" t="e">
        <f>'OECD TTL - 2018'!$N34*'SIOM from DLIM'!O173/SUM('SIOM from DLIM'!$O173:$P173)</f>
        <v>#DIV/0!</v>
      </c>
      <c r="Q34" t="e">
        <f>'OECD TTL - 2018'!$N34*'SIOM from DLIM'!P173/SUM('SIOM from DLIM'!$O173:$P173)</f>
        <v>#DIV/0!</v>
      </c>
      <c r="R34" t="e">
        <f>'OECD TTL - 2018'!$O34*'SIOM from DLIM'!Q173/SUM('SIOM from DLIM'!$Q173:$R173)</f>
        <v>#DIV/0!</v>
      </c>
      <c r="S34" t="e">
        <f>'OECD TTL - 2018'!$O34*'SIOM from DLIM'!R173/SUM('SIOM from DLIM'!$Q173:$R173)</f>
        <v>#DIV/0!</v>
      </c>
      <c r="T34">
        <f>'OECD TTL - 2018'!P34</f>
        <v>52.6</v>
      </c>
      <c r="U34">
        <f>'OECD TTL - 2018'!Q34</f>
        <v>195.3</v>
      </c>
      <c r="V34">
        <f>'OECD TTL - 2018'!R34</f>
        <v>45.6</v>
      </c>
      <c r="W34">
        <f>'OECD TTL - 2018'!S34</f>
        <v>75</v>
      </c>
      <c r="X34">
        <f>'OECD TTL - 2018'!T34</f>
        <v>62.6</v>
      </c>
      <c r="Y34">
        <f>'OECD TTL - 2018'!U34</f>
        <v>57</v>
      </c>
      <c r="Z34">
        <f>'OECD TTL - 2018'!V34</f>
        <v>30.5</v>
      </c>
      <c r="AA34">
        <f>'OECD TTL - 2018'!$W34*'SIOM from DLIM'!Z173/SUM('SIOM from DLIM'!$Z173:$AB173)</f>
        <v>0</v>
      </c>
      <c r="AB34">
        <f>'OECD TTL - 2018'!$W34*'SIOM from DLIM'!AA173/SUM('SIOM from DLIM'!$Z173:$AB173)</f>
        <v>0</v>
      </c>
      <c r="AC34">
        <f>'OECD TTL - 2018'!$W34*'SIOM from DLIM'!AB173/SUM('SIOM from DLIM'!$Z173:$AB173)</f>
        <v>98.9</v>
      </c>
      <c r="AD34">
        <f>'OECD TTL - 2018'!X34</f>
        <v>132.4</v>
      </c>
      <c r="AE34">
        <f>'OECD TTL - 2018'!Y34</f>
        <v>836.7</v>
      </c>
      <c r="AF34">
        <f>'OECD TTL - 2018'!Z34</f>
        <v>151.5</v>
      </c>
      <c r="AG34">
        <f>'OECD TTL - 2018'!AA34</f>
        <v>103.6</v>
      </c>
      <c r="AH34">
        <f>'OECD TTL - 2018'!AB34</f>
        <v>3547.3</v>
      </c>
      <c r="AI34">
        <f>'OECD TTL - 2018'!AC34</f>
        <v>520.20000000000005</v>
      </c>
      <c r="AJ34">
        <f>'OECD TTL - 2018'!AD34</f>
        <v>450.6</v>
      </c>
      <c r="AK34">
        <f>'OECD TTL - 2018'!AE34</f>
        <v>398.7</v>
      </c>
      <c r="AL34">
        <f>'OECD TTL - 2018'!AF34</f>
        <v>57.5</v>
      </c>
      <c r="AM34">
        <f>'OECD TTL - 2018'!AG34</f>
        <v>1888.3</v>
      </c>
      <c r="AN34">
        <f>'OECD TTL - 2018'!AH34</f>
        <v>307.89999999999998</v>
      </c>
      <c r="AO34">
        <f>'OECD TTL - 2018'!AI34</f>
        <v>589.79999999999995</v>
      </c>
      <c r="AP34">
        <f>'OECD TTL - 2018'!AJ34</f>
        <v>173.3</v>
      </c>
      <c r="AQ34">
        <f>'OECD TTL - 2018'!AK34</f>
        <v>855.4</v>
      </c>
      <c r="AR34">
        <f>'OECD TTL - 2018'!AL34</f>
        <v>0</v>
      </c>
    </row>
    <row r="35" spans="1:45" x14ac:dyDescent="0.3">
      <c r="A35" t="s">
        <v>155</v>
      </c>
      <c r="C35">
        <f>'OECD TTL - 2018'!C35</f>
        <v>84.8</v>
      </c>
      <c r="D35">
        <f>'OECD TTL - 2018'!$D35*'SIOM from DLIM'!C174/SUM('SIOM from DLIM'!$C174:$D174)</f>
        <v>1.7141929875487469</v>
      </c>
      <c r="E35">
        <f>'OECD TTL - 2018'!$D35*'SIOM from DLIM'!D174/SUM('SIOM from DLIM'!$C174:$D174)</f>
        <v>8.5807012451253356E-2</v>
      </c>
      <c r="F35">
        <f>'OECD TTL - 2018'!E35</f>
        <v>10.6</v>
      </c>
      <c r="G35">
        <f>'OECD TTL - 2018'!F35</f>
        <v>0.1</v>
      </c>
      <c r="H35">
        <f>'OECD TTL - 2018'!G35</f>
        <v>137.80000000000001</v>
      </c>
      <c r="I35">
        <f>'OECD TTL - 2018'!H35</f>
        <v>169.7</v>
      </c>
      <c r="J35">
        <f>'OECD TTL - 2018'!I35</f>
        <v>29.6</v>
      </c>
      <c r="K35">
        <f>'OECD TTL - 2018'!J35</f>
        <v>87.1</v>
      </c>
      <c r="L35">
        <f>'OECD TTL - 2018'!K35</f>
        <v>136.5</v>
      </c>
      <c r="M35">
        <f>'OECD TTL - 2018'!$L35*'SIOM from DLIM'!L174/SUM('SIOM from DLIM'!$L174:$M174)</f>
        <v>0</v>
      </c>
      <c r="N35">
        <f>'OECD TTL - 2018'!$L35*'SIOM from DLIM'!M174/SUM('SIOM from DLIM'!$L174:$M174)</f>
        <v>325.90000000000003</v>
      </c>
      <c r="O35">
        <f>'OECD TTL - 2018'!M35</f>
        <v>176.9</v>
      </c>
      <c r="P35">
        <f>'OECD TTL - 2018'!$N35*'SIOM from DLIM'!O174/SUM('SIOM from DLIM'!$O174:$P174)</f>
        <v>40.749048854647924</v>
      </c>
      <c r="Q35">
        <f>'OECD TTL - 2018'!$N35*'SIOM from DLIM'!P174/SUM('SIOM from DLIM'!$O174:$P174)</f>
        <v>94.250951145352076</v>
      </c>
      <c r="R35">
        <f>'OECD TTL - 2018'!$O35*'SIOM from DLIM'!Q174/SUM('SIOM from DLIM'!$Q174:$R174)</f>
        <v>138.26113667304179</v>
      </c>
      <c r="S35">
        <f>'OECD TTL - 2018'!$O35*'SIOM from DLIM'!R174/SUM('SIOM from DLIM'!$Q174:$R174)</f>
        <v>45.938863326958199</v>
      </c>
      <c r="T35">
        <f>'OECD TTL - 2018'!P35</f>
        <v>280.89999999999998</v>
      </c>
      <c r="U35">
        <f>'OECD TTL - 2018'!Q35</f>
        <v>645.5</v>
      </c>
      <c r="V35">
        <f>'OECD TTL - 2018'!R35</f>
        <v>173.1</v>
      </c>
      <c r="W35">
        <f>'OECD TTL - 2018'!S35</f>
        <v>373.5</v>
      </c>
      <c r="X35">
        <f>'OECD TTL - 2018'!T35</f>
        <v>256.5</v>
      </c>
      <c r="Y35">
        <f>'OECD TTL - 2018'!U35</f>
        <v>220.8</v>
      </c>
      <c r="Z35">
        <f>'OECD TTL - 2018'!V35</f>
        <v>103.1</v>
      </c>
      <c r="AA35">
        <f>'OECD TTL - 2018'!$W35*'SIOM from DLIM'!Z174/SUM('SIOM from DLIM'!$Z174:$AB174)</f>
        <v>374.50876367551137</v>
      </c>
      <c r="AB35">
        <f>'OECD TTL - 2018'!$W35*'SIOM from DLIM'!AA174/SUM('SIOM from DLIM'!$Z174:$AB174)</f>
        <v>10.950343252834294</v>
      </c>
      <c r="AC35">
        <f>'OECD TTL - 2018'!$W35*'SIOM from DLIM'!AB174/SUM('SIOM from DLIM'!$Z174:$AB174)</f>
        <v>53.04089307165431</v>
      </c>
      <c r="AD35">
        <f>'OECD TTL - 2018'!X35</f>
        <v>542.70000000000005</v>
      </c>
      <c r="AE35">
        <f>'OECD TTL - 2018'!Y35</f>
        <v>2128.6999999999998</v>
      </c>
      <c r="AF35">
        <f>'OECD TTL - 2018'!Z35</f>
        <v>810.8</v>
      </c>
      <c r="AG35">
        <f>'OECD TTL - 2018'!AA35</f>
        <v>310.8</v>
      </c>
      <c r="AH35">
        <f>'OECD TTL - 2018'!AB35</f>
        <v>823</v>
      </c>
      <c r="AI35">
        <f>'OECD TTL - 2018'!AC35</f>
        <v>8625</v>
      </c>
      <c r="AJ35">
        <f>'OECD TTL - 2018'!AD35</f>
        <v>1388.4</v>
      </c>
      <c r="AK35">
        <f>'OECD TTL - 2018'!AE35</f>
        <v>2409.8000000000002</v>
      </c>
      <c r="AL35">
        <f>'OECD TTL - 2018'!AF35</f>
        <v>288.2</v>
      </c>
      <c r="AM35">
        <f>'OECD TTL - 2018'!AG35</f>
        <v>2271.3000000000002</v>
      </c>
      <c r="AN35">
        <f>'OECD TTL - 2018'!AH35</f>
        <v>1443.2</v>
      </c>
      <c r="AO35">
        <f>'OECD TTL - 2018'!AI35</f>
        <v>701</v>
      </c>
      <c r="AP35">
        <f>'OECD TTL - 2018'!AJ35</f>
        <v>827.7</v>
      </c>
      <c r="AQ35">
        <f>'OECD TTL - 2018'!AK35</f>
        <v>906.8</v>
      </c>
      <c r="AR35">
        <f>'OECD TTL - 2018'!AL35</f>
        <v>0</v>
      </c>
    </row>
    <row r="36" spans="1:45" x14ac:dyDescent="0.3">
      <c r="A36" t="s">
        <v>156</v>
      </c>
      <c r="C36">
        <f>'OECD TTL - 2018'!C36</f>
        <v>18</v>
      </c>
      <c r="D36">
        <f>'OECD TTL - 2018'!$D36*'SIOM from DLIM'!C175/SUM('SIOM from DLIM'!$C175:$D175)</f>
        <v>6.8</v>
      </c>
      <c r="E36">
        <f>'OECD TTL - 2018'!$D36*'SIOM from DLIM'!D175/SUM('SIOM from DLIM'!$C175:$D175)</f>
        <v>0</v>
      </c>
      <c r="F36">
        <f>'OECD TTL - 2018'!E36</f>
        <v>4</v>
      </c>
      <c r="G36">
        <f>'OECD TTL - 2018'!F36</f>
        <v>0</v>
      </c>
      <c r="H36">
        <f>'OECD TTL - 2018'!G36</f>
        <v>139.69999999999999</v>
      </c>
      <c r="I36">
        <f>'OECD TTL - 2018'!H36</f>
        <v>96.6</v>
      </c>
      <c r="J36">
        <f>'OECD TTL - 2018'!I36</f>
        <v>18.3</v>
      </c>
      <c r="K36">
        <f>'OECD TTL - 2018'!J36</f>
        <v>92.5</v>
      </c>
      <c r="L36">
        <f>'OECD TTL - 2018'!K36</f>
        <v>132.4</v>
      </c>
      <c r="M36">
        <f>'OECD TTL - 2018'!$L36*'SIOM from DLIM'!L175/SUM('SIOM from DLIM'!$L175:$M175)</f>
        <v>347.49546752142408</v>
      </c>
      <c r="N36">
        <f>'OECD TTL - 2018'!$L36*'SIOM from DLIM'!M175/SUM('SIOM from DLIM'!$L175:$M175)</f>
        <v>50.104532478575948</v>
      </c>
      <c r="O36">
        <f>'OECD TTL - 2018'!M36</f>
        <v>126.2</v>
      </c>
      <c r="P36">
        <f>'OECD TTL - 2018'!$N36*'SIOM from DLIM'!O175/SUM('SIOM from DLIM'!$O175:$P175)</f>
        <v>93.5</v>
      </c>
      <c r="Q36">
        <f>'OECD TTL - 2018'!$N36*'SIOM from DLIM'!P175/SUM('SIOM from DLIM'!$O175:$P175)</f>
        <v>0</v>
      </c>
      <c r="R36">
        <f>'OECD TTL - 2018'!$O36*'SIOM from DLIM'!Q175/SUM('SIOM from DLIM'!$Q175:$R175)</f>
        <v>143.81424731265147</v>
      </c>
      <c r="S36">
        <f>'OECD TTL - 2018'!$O36*'SIOM from DLIM'!R175/SUM('SIOM from DLIM'!$Q175:$R175)</f>
        <v>61.485752687348537</v>
      </c>
      <c r="T36">
        <f>'OECD TTL - 2018'!P36</f>
        <v>187.6</v>
      </c>
      <c r="U36">
        <f>'OECD TTL - 2018'!Q36</f>
        <v>890.3</v>
      </c>
      <c r="V36">
        <f>'OECD TTL - 2018'!R36</f>
        <v>198.8</v>
      </c>
      <c r="W36">
        <f>'OECD TTL - 2018'!S36</f>
        <v>280.60000000000002</v>
      </c>
      <c r="X36">
        <f>'OECD TTL - 2018'!T36</f>
        <v>260.60000000000002</v>
      </c>
      <c r="Y36">
        <f>'OECD TTL - 2018'!U36</f>
        <v>82.8</v>
      </c>
      <c r="Z36">
        <f>'OECD TTL - 2018'!V36</f>
        <v>81.7</v>
      </c>
      <c r="AA36">
        <f>'OECD TTL - 2018'!$W36*'SIOM from DLIM'!Z175/SUM('SIOM from DLIM'!$Z175:$AB175)</f>
        <v>262.66694961078821</v>
      </c>
      <c r="AB36">
        <f>'OECD TTL - 2018'!$W36*'SIOM from DLIM'!AA175/SUM('SIOM from DLIM'!$Z175:$AB175)</f>
        <v>0</v>
      </c>
      <c r="AC36">
        <f>'OECD TTL - 2018'!$W36*'SIOM from DLIM'!AB175/SUM('SIOM from DLIM'!$Z175:$AB175)</f>
        <v>135.13305038921175</v>
      </c>
      <c r="AD36">
        <f>'OECD TTL - 2018'!X36</f>
        <v>415.3</v>
      </c>
      <c r="AE36">
        <f>'OECD TTL - 2018'!Y36</f>
        <v>1440.1</v>
      </c>
      <c r="AF36">
        <f>'OECD TTL - 2018'!Z36</f>
        <v>633.6</v>
      </c>
      <c r="AG36">
        <f>'OECD TTL - 2018'!AA36</f>
        <v>186.4</v>
      </c>
      <c r="AH36">
        <f>'OECD TTL - 2018'!AB36</f>
        <v>418.6</v>
      </c>
      <c r="AI36">
        <f>'OECD TTL - 2018'!AC36</f>
        <v>776.3</v>
      </c>
      <c r="AJ36">
        <f>'OECD TTL - 2018'!AD36</f>
        <v>4196</v>
      </c>
      <c r="AK36">
        <f>'OECD TTL - 2018'!AE36</f>
        <v>2628</v>
      </c>
      <c r="AL36">
        <f>'OECD TTL - 2018'!AF36</f>
        <v>183.9</v>
      </c>
      <c r="AM36">
        <f>'OECD TTL - 2018'!AG36</f>
        <v>2228</v>
      </c>
      <c r="AN36">
        <f>'OECD TTL - 2018'!AH36</f>
        <v>1078.8</v>
      </c>
      <c r="AO36">
        <f>'OECD TTL - 2018'!AI36</f>
        <v>535.29999999999995</v>
      </c>
      <c r="AP36">
        <f>'OECD TTL - 2018'!AJ36</f>
        <v>560.4</v>
      </c>
      <c r="AQ36">
        <f>'OECD TTL - 2018'!AK36</f>
        <v>625.6</v>
      </c>
      <c r="AR36">
        <f>'OECD TTL - 2018'!AL36</f>
        <v>0</v>
      </c>
    </row>
    <row r="37" spans="1:45" x14ac:dyDescent="0.3">
      <c r="A37" t="s">
        <v>157</v>
      </c>
      <c r="C37">
        <f>'OECD TTL - 2018'!C37</f>
        <v>691.4</v>
      </c>
      <c r="D37" t="e">
        <f>'OECD TTL - 2018'!$D37*'SIOM from DLIM'!C176/SUM('SIOM from DLIM'!$C176:$D176)</f>
        <v>#DIV/0!</v>
      </c>
      <c r="E37" t="e">
        <f>'OECD TTL - 2018'!$D37*'SIOM from DLIM'!D176/SUM('SIOM from DLIM'!$C176:$D176)</f>
        <v>#DIV/0!</v>
      </c>
      <c r="F37">
        <f>'OECD TTL - 2018'!E37</f>
        <v>55.8</v>
      </c>
      <c r="G37">
        <f>'OECD TTL - 2018'!F37</f>
        <v>0.2</v>
      </c>
      <c r="H37">
        <f>'OECD TTL - 2018'!G37</f>
        <v>739.7</v>
      </c>
      <c r="I37">
        <f>'OECD TTL - 2018'!H37</f>
        <v>761.6</v>
      </c>
      <c r="J37">
        <f>'OECD TTL - 2018'!I37</f>
        <v>176.4</v>
      </c>
      <c r="K37">
        <f>'OECD TTL - 2018'!J37</f>
        <v>489.8</v>
      </c>
      <c r="L37">
        <f>'OECD TTL - 2018'!K37</f>
        <v>890.3</v>
      </c>
      <c r="M37">
        <f>'OECD TTL - 2018'!$L37*'SIOM from DLIM'!L176/SUM('SIOM from DLIM'!$L176:$M176)</f>
        <v>1696.4600636730747</v>
      </c>
      <c r="N37">
        <f>'OECD TTL - 2018'!$L37*'SIOM from DLIM'!M176/SUM('SIOM from DLIM'!$L176:$M176)</f>
        <v>309.53993632692521</v>
      </c>
      <c r="O37">
        <f>'OECD TTL - 2018'!M37</f>
        <v>903.4</v>
      </c>
      <c r="P37">
        <f>'OECD TTL - 2018'!$N37*'SIOM from DLIM'!O176/SUM('SIOM from DLIM'!$O176:$P176)</f>
        <v>689.1</v>
      </c>
      <c r="Q37">
        <f>'OECD TTL - 2018'!$N37*'SIOM from DLIM'!P176/SUM('SIOM from DLIM'!$O176:$P176)</f>
        <v>0</v>
      </c>
      <c r="R37">
        <f>'OECD TTL - 2018'!$O37*'SIOM from DLIM'!Q176/SUM('SIOM from DLIM'!$Q176:$R176)</f>
        <v>1945.3437208341625</v>
      </c>
      <c r="S37">
        <f>'OECD TTL - 2018'!$O37*'SIOM from DLIM'!R176/SUM('SIOM from DLIM'!$Q176:$R176)</f>
        <v>825.55627916583751</v>
      </c>
      <c r="T37">
        <f>'OECD TTL - 2018'!P37</f>
        <v>1265.2</v>
      </c>
      <c r="U37">
        <f>'OECD TTL - 2018'!Q37</f>
        <v>2128.4</v>
      </c>
      <c r="V37">
        <f>'OECD TTL - 2018'!R37</f>
        <v>808.9</v>
      </c>
      <c r="W37">
        <f>'OECD TTL - 2018'!S37</f>
        <v>1431.4</v>
      </c>
      <c r="X37">
        <f>'OECD TTL - 2018'!T37</f>
        <v>1295</v>
      </c>
      <c r="Y37">
        <f>'OECD TTL - 2018'!U37</f>
        <v>1226</v>
      </c>
      <c r="Z37">
        <f>'OECD TTL - 2018'!V37</f>
        <v>439.4</v>
      </c>
      <c r="AA37">
        <f>'OECD TTL - 2018'!$W37*'SIOM from DLIM'!Z176/SUM('SIOM from DLIM'!$Z176:$AB176)</f>
        <v>0</v>
      </c>
      <c r="AB37">
        <f>'OECD TTL - 2018'!$W37*'SIOM from DLIM'!AA176/SUM('SIOM from DLIM'!$Z176:$AB176)</f>
        <v>16.039071734484331</v>
      </c>
      <c r="AC37">
        <f>'OECD TTL - 2018'!$W37*'SIOM from DLIM'!AB176/SUM('SIOM from DLIM'!$Z176:$AB176)</f>
        <v>2008.8609282655157</v>
      </c>
      <c r="AD37">
        <f>'OECD TTL - 2018'!X37</f>
        <v>3450</v>
      </c>
      <c r="AE37">
        <f>'OECD TTL - 2018'!Y37</f>
        <v>6656</v>
      </c>
      <c r="AF37">
        <f>'OECD TTL - 2018'!Z37</f>
        <v>3418.5</v>
      </c>
      <c r="AG37">
        <f>'OECD TTL - 2018'!AA37</f>
        <v>962.4</v>
      </c>
      <c r="AH37">
        <f>'OECD TTL - 2018'!AB37</f>
        <v>506.8</v>
      </c>
      <c r="AI37">
        <f>'OECD TTL - 2018'!AC37</f>
        <v>716.1</v>
      </c>
      <c r="AJ37">
        <f>'OECD TTL - 2018'!AD37</f>
        <v>1178.3</v>
      </c>
      <c r="AK37">
        <f>'OECD TTL - 2018'!AE37</f>
        <v>28913.200000000001</v>
      </c>
      <c r="AL37">
        <f>'OECD TTL - 2018'!AF37</f>
        <v>11148.2</v>
      </c>
      <c r="AM37">
        <f>'OECD TTL - 2018'!AG37</f>
        <v>4739.2</v>
      </c>
      <c r="AN37">
        <f>'OECD TTL - 2018'!AH37</f>
        <v>2580.8000000000002</v>
      </c>
      <c r="AO37">
        <f>'OECD TTL - 2018'!AI37</f>
        <v>1556.9</v>
      </c>
      <c r="AP37">
        <f>'OECD TTL - 2018'!AJ37</f>
        <v>1884.9</v>
      </c>
      <c r="AQ37">
        <f>'OECD TTL - 2018'!AK37</f>
        <v>1784.8</v>
      </c>
      <c r="AR37">
        <f>'OECD TTL - 2018'!AL37</f>
        <v>0</v>
      </c>
    </row>
    <row r="38" spans="1:45" x14ac:dyDescent="0.3">
      <c r="A38" t="s">
        <v>158</v>
      </c>
      <c r="C38">
        <f>'OECD TTL - 2018'!C38</f>
        <v>40.799999999999997</v>
      </c>
      <c r="D38" t="e">
        <f>'OECD TTL - 2018'!$D38*'SIOM from DLIM'!C177/SUM('SIOM from DLIM'!$C177:$D177)</f>
        <v>#DIV/0!</v>
      </c>
      <c r="E38" t="e">
        <f>'OECD TTL - 2018'!$D38*'SIOM from DLIM'!D177/SUM('SIOM from DLIM'!$C177:$D177)</f>
        <v>#DIV/0!</v>
      </c>
      <c r="F38">
        <f>'OECD TTL - 2018'!E38</f>
        <v>3.2</v>
      </c>
      <c r="G38">
        <f>'OECD TTL - 2018'!F38</f>
        <v>0</v>
      </c>
      <c r="H38">
        <f>'OECD TTL - 2018'!G38</f>
        <v>126.1</v>
      </c>
      <c r="I38">
        <f>'OECD TTL - 2018'!H38</f>
        <v>150.1</v>
      </c>
      <c r="J38">
        <f>'OECD TTL - 2018'!I38</f>
        <v>23.4</v>
      </c>
      <c r="K38">
        <f>'OECD TTL - 2018'!J38</f>
        <v>79.900000000000006</v>
      </c>
      <c r="L38">
        <f>'OECD TTL - 2018'!K38</f>
        <v>85</v>
      </c>
      <c r="M38">
        <f>'OECD TTL - 2018'!$L38*'SIOM from DLIM'!L177/SUM('SIOM from DLIM'!$L177:$M177)</f>
        <v>173.0681085220163</v>
      </c>
      <c r="N38">
        <f>'OECD TTL - 2018'!$L38*'SIOM from DLIM'!M177/SUM('SIOM from DLIM'!$L177:$M177)</f>
        <v>23.931891477983704</v>
      </c>
      <c r="O38">
        <f>'OECD TTL - 2018'!M38</f>
        <v>168.1</v>
      </c>
      <c r="P38">
        <f>'OECD TTL - 2018'!$N38*'SIOM from DLIM'!O177/SUM('SIOM from DLIM'!$O177:$P177)</f>
        <v>32.034626547243448</v>
      </c>
      <c r="Q38">
        <f>'OECD TTL - 2018'!$N38*'SIOM from DLIM'!P177/SUM('SIOM from DLIM'!$O177:$P177)</f>
        <v>54.665373452756548</v>
      </c>
      <c r="R38">
        <f>'OECD TTL - 2018'!$O38*'SIOM from DLIM'!Q177/SUM('SIOM from DLIM'!$Q177:$R177)</f>
        <v>81.56283769418404</v>
      </c>
      <c r="S38">
        <f>'OECD TTL - 2018'!$O38*'SIOM from DLIM'!R177/SUM('SIOM from DLIM'!$Q177:$R177)</f>
        <v>27.037162305815968</v>
      </c>
      <c r="T38">
        <f>'OECD TTL - 2018'!P38</f>
        <v>258.8</v>
      </c>
      <c r="U38">
        <f>'OECD TTL - 2018'!Q38</f>
        <v>323.7</v>
      </c>
      <c r="V38">
        <f>'OECD TTL - 2018'!R38</f>
        <v>129.30000000000001</v>
      </c>
      <c r="W38">
        <f>'OECD TTL - 2018'!S38</f>
        <v>212.1</v>
      </c>
      <c r="X38">
        <f>'OECD TTL - 2018'!T38</f>
        <v>289</v>
      </c>
      <c r="Y38">
        <f>'OECD TTL - 2018'!U38</f>
        <v>152.30000000000001</v>
      </c>
      <c r="Z38">
        <f>'OECD TTL - 2018'!V38</f>
        <v>100.6</v>
      </c>
      <c r="AA38">
        <f>'OECD TTL - 2018'!$W38*'SIOM from DLIM'!Z177/SUM('SIOM from DLIM'!$Z177:$AB177)</f>
        <v>137.90657884970224</v>
      </c>
      <c r="AB38">
        <f>'OECD TTL - 2018'!$W38*'SIOM from DLIM'!AA177/SUM('SIOM from DLIM'!$Z177:$AB177)</f>
        <v>0</v>
      </c>
      <c r="AC38">
        <f>'OECD TTL - 2018'!$W38*'SIOM from DLIM'!AB177/SUM('SIOM from DLIM'!$Z177:$AB177)</f>
        <v>125.09342115029777</v>
      </c>
      <c r="AD38">
        <f>'OECD TTL - 2018'!X38</f>
        <v>741.7</v>
      </c>
      <c r="AE38">
        <f>'OECD TTL - 2018'!Y38</f>
        <v>4316</v>
      </c>
      <c r="AF38">
        <f>'OECD TTL - 2018'!Z38</f>
        <v>696.8</v>
      </c>
      <c r="AG38">
        <f>'OECD TTL - 2018'!AA38</f>
        <v>1136</v>
      </c>
      <c r="AH38">
        <f>'OECD TTL - 2018'!AB38</f>
        <v>196.8</v>
      </c>
      <c r="AI38">
        <f>'OECD TTL - 2018'!AC38</f>
        <v>363.5</v>
      </c>
      <c r="AJ38">
        <f>'OECD TTL - 2018'!AD38</f>
        <v>456.1</v>
      </c>
      <c r="AK38">
        <f>'OECD TTL - 2018'!AE38</f>
        <v>1105.3</v>
      </c>
      <c r="AL38">
        <f>'OECD TTL - 2018'!AF38</f>
        <v>914.8</v>
      </c>
      <c r="AM38">
        <f>'OECD TTL - 2018'!AG38</f>
        <v>1628.8</v>
      </c>
      <c r="AN38">
        <f>'OECD TTL - 2018'!AH38</f>
        <v>787.1</v>
      </c>
      <c r="AO38">
        <f>'OECD TTL - 2018'!AI38</f>
        <v>1012.1</v>
      </c>
      <c r="AP38">
        <f>'OECD TTL - 2018'!AJ38</f>
        <v>903.2</v>
      </c>
      <c r="AQ38">
        <f>'OECD TTL - 2018'!AK38</f>
        <v>900.8</v>
      </c>
      <c r="AR38">
        <f>'OECD TTL - 2018'!AL38</f>
        <v>0</v>
      </c>
    </row>
    <row r="39" spans="1:45" x14ac:dyDescent="0.3">
      <c r="A39" t="s">
        <v>159</v>
      </c>
      <c r="C39">
        <f>'OECD TTL - 2018'!C39</f>
        <v>423.2</v>
      </c>
      <c r="D39" t="e">
        <f>'OECD TTL - 2018'!$D39*'SIOM from DLIM'!C178/SUM('SIOM from DLIM'!$C178:$D178)</f>
        <v>#DIV/0!</v>
      </c>
      <c r="E39" t="e">
        <f>'OECD TTL - 2018'!$D39*'SIOM from DLIM'!D178/SUM('SIOM from DLIM'!$C178:$D178)</f>
        <v>#DIV/0!</v>
      </c>
      <c r="F39">
        <f>'OECD TTL - 2018'!E39</f>
        <v>70</v>
      </c>
      <c r="G39">
        <f>'OECD TTL - 2018'!F39</f>
        <v>0.5</v>
      </c>
      <c r="H39">
        <f>'OECD TTL - 2018'!G39</f>
        <v>1874.9</v>
      </c>
      <c r="I39">
        <f>'OECD TTL - 2018'!H39</f>
        <v>984.7</v>
      </c>
      <c r="J39">
        <f>'OECD TTL - 2018'!I39</f>
        <v>240.4</v>
      </c>
      <c r="K39">
        <f>'OECD TTL - 2018'!J39</f>
        <v>791.2</v>
      </c>
      <c r="L39">
        <f>'OECD TTL - 2018'!K39</f>
        <v>1473.5</v>
      </c>
      <c r="M39" t="e">
        <f>'OECD TTL - 2018'!$L39*'SIOM from DLIM'!L178/SUM('SIOM from DLIM'!$L178:$M178)</f>
        <v>#DIV/0!</v>
      </c>
      <c r="N39" t="e">
        <f>'OECD TTL - 2018'!$L39*'SIOM from DLIM'!M178/SUM('SIOM from DLIM'!$L178:$M178)</f>
        <v>#DIV/0!</v>
      </c>
      <c r="O39">
        <f>'OECD TTL - 2018'!M39</f>
        <v>1592.6</v>
      </c>
      <c r="P39">
        <f>'OECD TTL - 2018'!$N39*'SIOM from DLIM'!O178/SUM('SIOM from DLIM'!$O178:$P178)</f>
        <v>1183.8</v>
      </c>
      <c r="Q39">
        <f>'OECD TTL - 2018'!$N39*'SIOM from DLIM'!P178/SUM('SIOM from DLIM'!$O178:$P178)</f>
        <v>0</v>
      </c>
      <c r="R39">
        <f>'OECD TTL - 2018'!$O39*'SIOM from DLIM'!Q178/SUM('SIOM from DLIM'!$Q178:$R178)</f>
        <v>1479.7122678445303</v>
      </c>
      <c r="S39">
        <f>'OECD TTL - 2018'!$O39*'SIOM from DLIM'!R178/SUM('SIOM from DLIM'!$Q178:$R178)</f>
        <v>395.38773215546956</v>
      </c>
      <c r="T39">
        <f>'OECD TTL - 2018'!P39</f>
        <v>2019.6</v>
      </c>
      <c r="U39">
        <f>'OECD TTL - 2018'!Q39</f>
        <v>7432.6</v>
      </c>
      <c r="V39">
        <f>'OECD TTL - 2018'!R39</f>
        <v>1985.8</v>
      </c>
      <c r="W39">
        <f>'OECD TTL - 2018'!S39</f>
        <v>2762.6</v>
      </c>
      <c r="X39">
        <f>'OECD TTL - 2018'!T39</f>
        <v>2877</v>
      </c>
      <c r="Y39">
        <f>'OECD TTL - 2018'!U39</f>
        <v>2126.1</v>
      </c>
      <c r="Z39">
        <f>'OECD TTL - 2018'!V39</f>
        <v>872.8</v>
      </c>
      <c r="AA39">
        <f>'OECD TTL - 2018'!$W39*'SIOM from DLIM'!Z178/SUM('SIOM from DLIM'!$Z178:$AB178)</f>
        <v>3001.1377929062369</v>
      </c>
      <c r="AB39">
        <f>'OECD TTL - 2018'!$W39*'SIOM from DLIM'!AA178/SUM('SIOM from DLIM'!$Z178:$AB178)</f>
        <v>94.662207093763769</v>
      </c>
      <c r="AC39">
        <f>'OECD TTL - 2018'!$W39*'SIOM from DLIM'!AB178/SUM('SIOM from DLIM'!$Z178:$AB178)</f>
        <v>0</v>
      </c>
      <c r="AD39">
        <f>'OECD TTL - 2018'!X39</f>
        <v>8394</v>
      </c>
      <c r="AE39">
        <f>'OECD TTL - 2018'!Y39</f>
        <v>14142.9</v>
      </c>
      <c r="AF39">
        <f>'OECD TTL - 2018'!Z39</f>
        <v>6480</v>
      </c>
      <c r="AG39">
        <f>'OECD TTL - 2018'!AA39</f>
        <v>2450.8000000000002</v>
      </c>
      <c r="AH39">
        <f>'OECD TTL - 2018'!AB39</f>
        <v>1775.8</v>
      </c>
      <c r="AI39">
        <f>'OECD TTL - 2018'!AC39</f>
        <v>2193.6</v>
      </c>
      <c r="AJ39">
        <f>'OECD TTL - 2018'!AD39</f>
        <v>3950.8</v>
      </c>
      <c r="AK39">
        <f>'OECD TTL - 2018'!AE39</f>
        <v>7987.6</v>
      </c>
      <c r="AL39">
        <f>'OECD TTL - 2018'!AF39</f>
        <v>2330.5</v>
      </c>
      <c r="AM39">
        <f>'OECD TTL - 2018'!AG39</f>
        <v>20294.7</v>
      </c>
      <c r="AN39">
        <f>'OECD TTL - 2018'!AH39</f>
        <v>4773.3</v>
      </c>
      <c r="AO39">
        <f>'OECD TTL - 2018'!AI39</f>
        <v>3415.5</v>
      </c>
      <c r="AP39">
        <f>'OECD TTL - 2018'!AJ39</f>
        <v>3637.4</v>
      </c>
      <c r="AQ39">
        <f>'OECD TTL - 2018'!AK39</f>
        <v>4124.6000000000004</v>
      </c>
      <c r="AR39">
        <f>'OECD TTL - 2018'!AL39</f>
        <v>0</v>
      </c>
    </row>
    <row r="40" spans="1:45" x14ac:dyDescent="0.3">
      <c r="A40" t="s">
        <v>160</v>
      </c>
      <c r="C40">
        <f>'OECD TTL - 2018'!C40</f>
        <v>35.4</v>
      </c>
      <c r="D40" t="e">
        <f>'OECD TTL - 2018'!$D40*'SIOM from DLIM'!C179/SUM('SIOM from DLIM'!$C179:$D179)</f>
        <v>#DIV/0!</v>
      </c>
      <c r="E40" t="e">
        <f>'OECD TTL - 2018'!$D40*'SIOM from DLIM'!D179/SUM('SIOM from DLIM'!$C179:$D179)</f>
        <v>#DIV/0!</v>
      </c>
      <c r="F40">
        <f>'OECD TTL - 2018'!E40</f>
        <v>3.6</v>
      </c>
      <c r="G40">
        <f>'OECD TTL - 2018'!F40</f>
        <v>0</v>
      </c>
      <c r="H40">
        <f>'OECD TTL - 2018'!G40</f>
        <v>97</v>
      </c>
      <c r="I40">
        <f>'OECD TTL - 2018'!H40</f>
        <v>73.7</v>
      </c>
      <c r="J40">
        <f>'OECD TTL - 2018'!I40</f>
        <v>13.7</v>
      </c>
      <c r="K40">
        <f>'OECD TTL - 2018'!J40</f>
        <v>51.1</v>
      </c>
      <c r="L40">
        <f>'OECD TTL - 2018'!K40</f>
        <v>79.3</v>
      </c>
      <c r="M40">
        <f>'OECD TTL - 2018'!$L40*'SIOM from DLIM'!L179/SUM('SIOM from DLIM'!$L179:$M179)</f>
        <v>105.82141070924735</v>
      </c>
      <c r="N40">
        <f>'OECD TTL - 2018'!$L40*'SIOM from DLIM'!M179/SUM('SIOM from DLIM'!$L179:$M179)</f>
        <v>70.878589290752629</v>
      </c>
      <c r="O40">
        <f>'OECD TTL - 2018'!M40</f>
        <v>85.2</v>
      </c>
      <c r="P40" t="e">
        <f>'OECD TTL - 2018'!$N40*'SIOM from DLIM'!O179/SUM('SIOM from DLIM'!$O179:$P179)</f>
        <v>#DIV/0!</v>
      </c>
      <c r="Q40" t="e">
        <f>'OECD TTL - 2018'!$N40*'SIOM from DLIM'!P179/SUM('SIOM from DLIM'!$O179:$P179)</f>
        <v>#DIV/0!</v>
      </c>
      <c r="R40" t="e">
        <f>'OECD TTL - 2018'!$O40*'SIOM from DLIM'!Q179/SUM('SIOM from DLIM'!$Q179:$R179)</f>
        <v>#DIV/0!</v>
      </c>
      <c r="S40" t="e">
        <f>'OECD TTL - 2018'!$O40*'SIOM from DLIM'!R179/SUM('SIOM from DLIM'!$Q179:$R179)</f>
        <v>#DIV/0!</v>
      </c>
      <c r="T40">
        <f>'OECD TTL - 2018'!P40</f>
        <v>110.3</v>
      </c>
      <c r="U40">
        <f>'OECD TTL - 2018'!Q40</f>
        <v>180.5</v>
      </c>
      <c r="V40">
        <f>'OECD TTL - 2018'!R40</f>
        <v>65</v>
      </c>
      <c r="W40">
        <f>'OECD TTL - 2018'!S40</f>
        <v>106</v>
      </c>
      <c r="X40">
        <f>'OECD TTL - 2018'!T40</f>
        <v>101.7</v>
      </c>
      <c r="Y40">
        <f>'OECD TTL - 2018'!U40</f>
        <v>83</v>
      </c>
      <c r="Z40">
        <f>'OECD TTL - 2018'!V40</f>
        <v>36.299999999999997</v>
      </c>
      <c r="AA40">
        <f>'OECD TTL - 2018'!$W40*'SIOM from DLIM'!Z179/SUM('SIOM from DLIM'!$Z179:$AB179)</f>
        <v>0</v>
      </c>
      <c r="AB40">
        <f>'OECD TTL - 2018'!$W40*'SIOM from DLIM'!AA179/SUM('SIOM from DLIM'!$Z179:$AB179)</f>
        <v>0</v>
      </c>
      <c r="AC40">
        <f>'OECD TTL - 2018'!$W40*'SIOM from DLIM'!AB179/SUM('SIOM from DLIM'!$Z179:$AB179)</f>
        <v>272.3</v>
      </c>
      <c r="AD40">
        <f>'OECD TTL - 2018'!X40</f>
        <v>256.39999999999998</v>
      </c>
      <c r="AE40">
        <f>'OECD TTL - 2018'!Y40</f>
        <v>767.5</v>
      </c>
      <c r="AF40">
        <f>'OECD TTL - 2018'!Z40</f>
        <v>483.2</v>
      </c>
      <c r="AG40">
        <f>'OECD TTL - 2018'!AA40</f>
        <v>166.5</v>
      </c>
      <c r="AH40">
        <f>'OECD TTL - 2018'!AB40</f>
        <v>110.5</v>
      </c>
      <c r="AI40">
        <f>'OECD TTL - 2018'!AC40</f>
        <v>91.7</v>
      </c>
      <c r="AJ40">
        <f>'OECD TTL - 2018'!AD40</f>
        <v>115.3</v>
      </c>
      <c r="AK40">
        <f>'OECD TTL - 2018'!AE40</f>
        <v>297.3</v>
      </c>
      <c r="AL40">
        <f>'OECD TTL - 2018'!AF40</f>
        <v>201.6</v>
      </c>
      <c r="AM40">
        <f>'OECD TTL - 2018'!AG40</f>
        <v>515.20000000000005</v>
      </c>
      <c r="AN40">
        <f>'OECD TTL - 2018'!AH40</f>
        <v>578.20000000000005</v>
      </c>
      <c r="AO40">
        <f>'OECD TTL - 2018'!AI40</f>
        <v>369</v>
      </c>
      <c r="AP40">
        <f>'OECD TTL - 2018'!AJ40</f>
        <v>409.9</v>
      </c>
      <c r="AQ40">
        <f>'OECD TTL - 2018'!AK40</f>
        <v>442.7</v>
      </c>
      <c r="AR40">
        <f>'OECD TTL - 2018'!AL40</f>
        <v>0</v>
      </c>
    </row>
    <row r="41" spans="1:45" x14ac:dyDescent="0.3">
      <c r="A41" t="s">
        <v>161</v>
      </c>
      <c r="C41">
        <f>'OECD TTL - 2018'!C41</f>
        <v>13.1</v>
      </c>
      <c r="D41" t="e">
        <f>'OECD TTL - 2018'!$D41*'SIOM from DLIM'!C180/SUM('SIOM from DLIM'!$C180:$D180)</f>
        <v>#DIV/0!</v>
      </c>
      <c r="E41" t="e">
        <f>'OECD TTL - 2018'!$D41*'SIOM from DLIM'!D180/SUM('SIOM from DLIM'!$C180:$D180)</f>
        <v>#DIV/0!</v>
      </c>
      <c r="F41">
        <f>'OECD TTL - 2018'!E41</f>
        <v>2.2999999999999998</v>
      </c>
      <c r="G41">
        <f>'OECD TTL - 2018'!F41</f>
        <v>0</v>
      </c>
      <c r="H41">
        <f>'OECD TTL - 2018'!G41</f>
        <v>38.6</v>
      </c>
      <c r="I41">
        <f>'OECD TTL - 2018'!H41</f>
        <v>34.5</v>
      </c>
      <c r="J41">
        <f>'OECD TTL - 2018'!I41</f>
        <v>6.9</v>
      </c>
      <c r="K41">
        <f>'OECD TTL - 2018'!J41</f>
        <v>26.4</v>
      </c>
      <c r="L41">
        <f>'OECD TTL - 2018'!K41</f>
        <v>36.700000000000003</v>
      </c>
      <c r="M41">
        <f>'OECD TTL - 2018'!$L41*'SIOM from DLIM'!L180/SUM('SIOM from DLIM'!$L180:$M180)</f>
        <v>83.801601296698394</v>
      </c>
      <c r="N41">
        <f>'OECD TTL - 2018'!$L41*'SIOM from DLIM'!M180/SUM('SIOM from DLIM'!$L180:$M180)</f>
        <v>10.398398703301613</v>
      </c>
      <c r="O41">
        <f>'OECD TTL - 2018'!M41</f>
        <v>46.8</v>
      </c>
      <c r="P41" t="e">
        <f>'OECD TTL - 2018'!$N41*'SIOM from DLIM'!O180/SUM('SIOM from DLIM'!$O180:$P180)</f>
        <v>#DIV/0!</v>
      </c>
      <c r="Q41" t="e">
        <f>'OECD TTL - 2018'!$N41*'SIOM from DLIM'!P180/SUM('SIOM from DLIM'!$O180:$P180)</f>
        <v>#DIV/0!</v>
      </c>
      <c r="R41" t="e">
        <f>'OECD TTL - 2018'!$O41*'SIOM from DLIM'!Q180/SUM('SIOM from DLIM'!$Q180:$R180)</f>
        <v>#DIV/0!</v>
      </c>
      <c r="S41" t="e">
        <f>'OECD TTL - 2018'!$O41*'SIOM from DLIM'!R180/SUM('SIOM from DLIM'!$Q180:$R180)</f>
        <v>#DIV/0!</v>
      </c>
      <c r="T41">
        <f>'OECD TTL - 2018'!P41</f>
        <v>64.599999999999994</v>
      </c>
      <c r="U41">
        <f>'OECD TTL - 2018'!Q41</f>
        <v>184.4</v>
      </c>
      <c r="V41">
        <f>'OECD TTL - 2018'!R41</f>
        <v>52.4</v>
      </c>
      <c r="W41">
        <f>'OECD TTL - 2018'!S41</f>
        <v>79.5</v>
      </c>
      <c r="X41">
        <f>'OECD TTL - 2018'!T41</f>
        <v>81.2</v>
      </c>
      <c r="Y41">
        <f>'OECD TTL - 2018'!U41</f>
        <v>37.6</v>
      </c>
      <c r="Z41">
        <f>'OECD TTL - 2018'!V41</f>
        <v>24.7</v>
      </c>
      <c r="AA41">
        <f>'OECD TTL - 2018'!$W41*'SIOM from DLIM'!Z180/SUM('SIOM from DLIM'!$Z180:$AB180)</f>
        <v>0</v>
      </c>
      <c r="AB41">
        <f>'OECD TTL - 2018'!$W41*'SIOM from DLIM'!AA180/SUM('SIOM from DLIM'!$Z180:$AB180)</f>
        <v>0</v>
      </c>
      <c r="AC41">
        <f>'OECD TTL - 2018'!$W41*'SIOM from DLIM'!AB180/SUM('SIOM from DLIM'!$Z180:$AB180)</f>
        <v>99</v>
      </c>
      <c r="AD41">
        <f>'OECD TTL - 2018'!X41</f>
        <v>122.8</v>
      </c>
      <c r="AE41">
        <f>'OECD TTL - 2018'!Y41</f>
        <v>385.5</v>
      </c>
      <c r="AF41">
        <f>'OECD TTL - 2018'!Z41</f>
        <v>196.5</v>
      </c>
      <c r="AG41">
        <f>'OECD TTL - 2018'!AA41</f>
        <v>66.2</v>
      </c>
      <c r="AH41">
        <f>'OECD TTL - 2018'!AB41</f>
        <v>68.400000000000006</v>
      </c>
      <c r="AI41">
        <f>'OECD TTL - 2018'!AC41</f>
        <v>73.599999999999994</v>
      </c>
      <c r="AJ41">
        <f>'OECD TTL - 2018'!AD41</f>
        <v>217.1</v>
      </c>
      <c r="AK41">
        <f>'OECD TTL - 2018'!AE41</f>
        <v>414.4</v>
      </c>
      <c r="AL41">
        <f>'OECD TTL - 2018'!AF41</f>
        <v>57.5</v>
      </c>
      <c r="AM41">
        <f>'OECD TTL - 2018'!AG41</f>
        <v>755</v>
      </c>
      <c r="AN41">
        <f>'OECD TTL - 2018'!AH41</f>
        <v>491.7</v>
      </c>
      <c r="AO41">
        <f>'OECD TTL - 2018'!AI41</f>
        <v>1261.7</v>
      </c>
      <c r="AP41">
        <f>'OECD TTL - 2018'!AJ41</f>
        <v>383.7</v>
      </c>
      <c r="AQ41">
        <f>'OECD TTL - 2018'!AK41</f>
        <v>260.60000000000002</v>
      </c>
      <c r="AR41">
        <f>'OECD TTL - 2018'!AL41</f>
        <v>0</v>
      </c>
    </row>
    <row r="42" spans="1:45" x14ac:dyDescent="0.3">
      <c r="A42" t="s">
        <v>162</v>
      </c>
      <c r="C42">
        <f>'OECD TTL - 2018'!C42</f>
        <v>185.5</v>
      </c>
      <c r="D42" t="e">
        <f>'OECD TTL - 2018'!$D42*'SIOM from DLIM'!C181/SUM('SIOM from DLIM'!$C181:$D181)</f>
        <v>#DIV/0!</v>
      </c>
      <c r="E42" t="e">
        <f>'OECD TTL - 2018'!$D42*'SIOM from DLIM'!D181/SUM('SIOM from DLIM'!$C181:$D181)</f>
        <v>#DIV/0!</v>
      </c>
      <c r="F42">
        <f>'OECD TTL - 2018'!E42</f>
        <v>1.4</v>
      </c>
      <c r="G42">
        <f>'OECD TTL - 2018'!F42</f>
        <v>0</v>
      </c>
      <c r="H42">
        <f>'OECD TTL - 2018'!G42</f>
        <v>494.8</v>
      </c>
      <c r="I42">
        <f>'OECD TTL - 2018'!H42</f>
        <v>42.2</v>
      </c>
      <c r="J42">
        <f>'OECD TTL - 2018'!I42</f>
        <v>55.3</v>
      </c>
      <c r="K42">
        <f>'OECD TTL - 2018'!J42</f>
        <v>162</v>
      </c>
      <c r="L42">
        <f>'OECD TTL - 2018'!K42</f>
        <v>159.80000000000001</v>
      </c>
      <c r="M42">
        <f>'OECD TTL - 2018'!$L42*'SIOM from DLIM'!L181/SUM('SIOM from DLIM'!$L181:$M181)</f>
        <v>1011.4650548232177</v>
      </c>
      <c r="N42">
        <f>'OECD TTL - 2018'!$L42*'SIOM from DLIM'!M181/SUM('SIOM from DLIM'!$L181:$M181)</f>
        <v>192.7349451767823</v>
      </c>
      <c r="O42">
        <f>'OECD TTL - 2018'!M42</f>
        <v>343.5</v>
      </c>
      <c r="P42" t="e">
        <f>'OECD TTL - 2018'!$N42*'SIOM from DLIM'!O181/SUM('SIOM from DLIM'!$O181:$P181)</f>
        <v>#DIV/0!</v>
      </c>
      <c r="Q42" t="e">
        <f>'OECD TTL - 2018'!$N42*'SIOM from DLIM'!P181/SUM('SIOM from DLIM'!$O181:$P181)</f>
        <v>#DIV/0!</v>
      </c>
      <c r="R42" t="e">
        <f>'OECD TTL - 2018'!$O42*'SIOM from DLIM'!Q181/SUM('SIOM from DLIM'!$Q181:$R181)</f>
        <v>#DIV/0!</v>
      </c>
      <c r="S42" t="e">
        <f>'OECD TTL - 2018'!$O42*'SIOM from DLIM'!R181/SUM('SIOM from DLIM'!$Q181:$R181)</f>
        <v>#DIV/0!</v>
      </c>
      <c r="T42">
        <f>'OECD TTL - 2018'!P42</f>
        <v>424.5</v>
      </c>
      <c r="U42">
        <f>'OECD TTL - 2018'!Q42</f>
        <v>602.1</v>
      </c>
      <c r="V42">
        <f>'OECD TTL - 2018'!R42</f>
        <v>307.8</v>
      </c>
      <c r="W42">
        <f>'OECD TTL - 2018'!S42</f>
        <v>458.3</v>
      </c>
      <c r="X42">
        <f>'OECD TTL - 2018'!T42</f>
        <v>451.6</v>
      </c>
      <c r="Y42">
        <f>'OECD TTL - 2018'!U42</f>
        <v>115.7</v>
      </c>
      <c r="Z42">
        <f>'OECD TTL - 2018'!V42</f>
        <v>229.7</v>
      </c>
      <c r="AA42">
        <f>'OECD TTL - 2018'!$W42*'SIOM from DLIM'!Z181/SUM('SIOM from DLIM'!$Z181:$AB181)</f>
        <v>0</v>
      </c>
      <c r="AB42">
        <f>'OECD TTL - 2018'!$W42*'SIOM from DLIM'!AA181/SUM('SIOM from DLIM'!$Z181:$AB181)</f>
        <v>0</v>
      </c>
      <c r="AC42">
        <f>'OECD TTL - 2018'!$W42*'SIOM from DLIM'!AB181/SUM('SIOM from DLIM'!$Z181:$AB181)</f>
        <v>690.8</v>
      </c>
      <c r="AD42">
        <f>'OECD TTL - 2018'!X42</f>
        <v>751</v>
      </c>
      <c r="AE42">
        <f>'OECD TTL - 2018'!Y42</f>
        <v>2586.6</v>
      </c>
      <c r="AF42">
        <f>'OECD TTL - 2018'!Z42</f>
        <v>1764.3</v>
      </c>
      <c r="AG42">
        <f>'OECD TTL - 2018'!AA42</f>
        <v>352.6</v>
      </c>
      <c r="AH42">
        <f>'OECD TTL - 2018'!AB42</f>
        <v>328.8</v>
      </c>
      <c r="AI42">
        <f>'OECD TTL - 2018'!AC42</f>
        <v>422.9</v>
      </c>
      <c r="AJ42">
        <f>'OECD TTL - 2018'!AD42</f>
        <v>878.5</v>
      </c>
      <c r="AK42">
        <f>'OECD TTL - 2018'!AE42</f>
        <v>4877.3999999999996</v>
      </c>
      <c r="AL42">
        <f>'OECD TTL - 2018'!AF42</f>
        <v>222.8</v>
      </c>
      <c r="AM42">
        <f>'OECD TTL - 2018'!AG42</f>
        <v>3438.9</v>
      </c>
      <c r="AN42">
        <f>'OECD TTL - 2018'!AH42</f>
        <v>1073.0999999999999</v>
      </c>
      <c r="AO42">
        <f>'OECD TTL - 2018'!AI42</f>
        <v>165.4</v>
      </c>
      <c r="AP42">
        <f>'OECD TTL - 2018'!AJ42</f>
        <v>7309.7</v>
      </c>
      <c r="AQ42">
        <f>'OECD TTL - 2018'!AK42</f>
        <v>2841.4</v>
      </c>
      <c r="AR42">
        <f>'OECD TTL - 2018'!AL42</f>
        <v>0</v>
      </c>
    </row>
    <row r="43" spans="1:45" x14ac:dyDescent="0.3">
      <c r="A43" t="s">
        <v>163</v>
      </c>
      <c r="C43">
        <f>'OECD TTL - 2018'!C43</f>
        <v>60.7</v>
      </c>
      <c r="D43">
        <f>'OECD TTL - 2018'!$D43*'SIOM from DLIM'!C182/SUM('SIOM from DLIM'!$C182:$D182)</f>
        <v>4.8</v>
      </c>
      <c r="E43">
        <f>'OECD TTL - 2018'!$D43*'SIOM from DLIM'!D182/SUM('SIOM from DLIM'!$C182:$D182)</f>
        <v>0</v>
      </c>
      <c r="F43">
        <f>'OECD TTL - 2018'!E43</f>
        <v>14.5</v>
      </c>
      <c r="G43">
        <f>'OECD TTL - 2018'!F43</f>
        <v>0</v>
      </c>
      <c r="H43">
        <f>'OECD TTL - 2018'!G43</f>
        <v>108.9</v>
      </c>
      <c r="I43">
        <f>'OECD TTL - 2018'!H43</f>
        <v>109.2</v>
      </c>
      <c r="J43">
        <f>'OECD TTL - 2018'!I43</f>
        <v>24.3</v>
      </c>
      <c r="K43">
        <f>'OECD TTL - 2018'!J43</f>
        <v>61.8</v>
      </c>
      <c r="L43">
        <f>'OECD TTL - 2018'!K43</f>
        <v>93.4</v>
      </c>
      <c r="M43" t="e">
        <f>'OECD TTL - 2018'!$L43*'SIOM from DLIM'!L182/SUM('SIOM from DLIM'!$L182:$M182)</f>
        <v>#DIV/0!</v>
      </c>
      <c r="N43" t="e">
        <f>'OECD TTL - 2018'!$L43*'SIOM from DLIM'!M182/SUM('SIOM from DLIM'!$L182:$M182)</f>
        <v>#DIV/0!</v>
      </c>
      <c r="O43">
        <f>'OECD TTL - 2018'!M43</f>
        <v>96.9</v>
      </c>
      <c r="P43">
        <f>'OECD TTL - 2018'!$N43*'SIOM from DLIM'!O182/SUM('SIOM from DLIM'!$O182:$P182)</f>
        <v>38.593326961950446</v>
      </c>
      <c r="Q43">
        <f>'OECD TTL - 2018'!$N43*'SIOM from DLIM'!P182/SUM('SIOM from DLIM'!$O182:$P182)</f>
        <v>42.60667303804955</v>
      </c>
      <c r="R43">
        <f>'OECD TTL - 2018'!$O43*'SIOM from DLIM'!Q182/SUM('SIOM from DLIM'!$Q182:$R182)</f>
        <v>248.97894105241056</v>
      </c>
      <c r="S43">
        <f>'OECD TTL - 2018'!$O43*'SIOM from DLIM'!R182/SUM('SIOM from DLIM'!$Q182:$R182)</f>
        <v>125.62105894758946</v>
      </c>
      <c r="T43">
        <f>'OECD TTL - 2018'!P43</f>
        <v>118.8</v>
      </c>
      <c r="U43">
        <f>'OECD TTL - 2018'!Q43</f>
        <v>341.9</v>
      </c>
      <c r="V43">
        <f>'OECD TTL - 2018'!R43</f>
        <v>102.9</v>
      </c>
      <c r="W43">
        <f>'OECD TTL - 2018'!S43</f>
        <v>147.30000000000001</v>
      </c>
      <c r="X43">
        <f>'OECD TTL - 2018'!T43</f>
        <v>176.5</v>
      </c>
      <c r="Y43">
        <f>'OECD TTL - 2018'!U43</f>
        <v>203.9</v>
      </c>
      <c r="Z43">
        <f>'OECD TTL - 2018'!V43</f>
        <v>68.3</v>
      </c>
      <c r="AA43">
        <f>'OECD TTL - 2018'!$W43*'SIOM from DLIM'!Z182/SUM('SIOM from DLIM'!$Z182:$AB182)</f>
        <v>107.64332199174542</v>
      </c>
      <c r="AB43">
        <f>'OECD TTL - 2018'!$W43*'SIOM from DLIM'!AA182/SUM('SIOM from DLIM'!$Z182:$AB182)</f>
        <v>18.68231036143111</v>
      </c>
      <c r="AC43">
        <f>'OECD TTL - 2018'!$W43*'SIOM from DLIM'!AB182/SUM('SIOM from DLIM'!$Z182:$AB182)</f>
        <v>108.97436764682348</v>
      </c>
      <c r="AD43">
        <f>'OECD TTL - 2018'!X43</f>
        <v>456.4</v>
      </c>
      <c r="AE43">
        <f>'OECD TTL - 2018'!Y43</f>
        <v>1050.8</v>
      </c>
      <c r="AF43">
        <f>'OECD TTL - 2018'!Z43</f>
        <v>495.5</v>
      </c>
      <c r="AG43">
        <f>'OECD TTL - 2018'!AA43</f>
        <v>480.3</v>
      </c>
      <c r="AH43">
        <f>'OECD TTL - 2018'!AB43</f>
        <v>486.1</v>
      </c>
      <c r="AI43">
        <f>'OECD TTL - 2018'!AC43</f>
        <v>194.8</v>
      </c>
      <c r="AJ43">
        <f>'OECD TTL - 2018'!AD43</f>
        <v>385.7</v>
      </c>
      <c r="AK43">
        <f>'OECD TTL - 2018'!AE43</f>
        <v>558.70000000000005</v>
      </c>
      <c r="AL43">
        <f>'OECD TTL - 2018'!AF43</f>
        <v>104.8</v>
      </c>
      <c r="AM43">
        <f>'OECD TTL - 2018'!AG43</f>
        <v>1085.9000000000001</v>
      </c>
      <c r="AN43">
        <f>'OECD TTL - 2018'!AH43</f>
        <v>555.70000000000005</v>
      </c>
      <c r="AO43">
        <f>'OECD TTL - 2018'!AI43</f>
        <v>594.5</v>
      </c>
      <c r="AP43">
        <f>'OECD TTL - 2018'!AJ43</f>
        <v>1168.5</v>
      </c>
      <c r="AQ43">
        <f>'OECD TTL - 2018'!AK43</f>
        <v>3220.1</v>
      </c>
      <c r="AR43">
        <f>'OECD TTL - 2018'!AL43</f>
        <v>0</v>
      </c>
    </row>
    <row r="44" spans="1:45" x14ac:dyDescent="0.3">
      <c r="A44" t="s">
        <v>164</v>
      </c>
      <c r="C44">
        <f>'OECD TTL - 2018'!C44</f>
        <v>0</v>
      </c>
      <c r="D44">
        <f>'OECD TTL - 2018'!$D44*'SIOM from DLIM'!C183/SUM('SIOM from DLIM'!$C183:$D183)</f>
        <v>0</v>
      </c>
      <c r="E44">
        <f>'OECD TTL - 2018'!$D44*'SIOM from DLIM'!D183/SUM('SIOM from DLIM'!$C183:$D183)</f>
        <v>0</v>
      </c>
      <c r="F44">
        <f>'OECD TTL - 2018'!E44</f>
        <v>0</v>
      </c>
      <c r="G44">
        <f>'OECD TTL - 2018'!F44</f>
        <v>0</v>
      </c>
      <c r="H44">
        <f>'OECD TTL - 2018'!G44</f>
        <v>0</v>
      </c>
      <c r="I44">
        <f>'OECD TTL - 2018'!H44</f>
        <v>0</v>
      </c>
      <c r="J44">
        <f>'OECD TTL - 2018'!I44</f>
        <v>0</v>
      </c>
      <c r="K44">
        <f>'OECD TTL - 2018'!J44</f>
        <v>0</v>
      </c>
      <c r="L44">
        <f>'OECD TTL - 2018'!K44</f>
        <v>0</v>
      </c>
      <c r="M44" t="e">
        <f>'OECD TTL - 2018'!$L44*'SIOM from DLIM'!L183/SUM('SIOM from DLIM'!$L183:$M183)</f>
        <v>#DIV/0!</v>
      </c>
      <c r="N44" t="e">
        <f>'OECD TTL - 2018'!$L44*'SIOM from DLIM'!M183/SUM('SIOM from DLIM'!$L183:$M183)</f>
        <v>#DIV/0!</v>
      </c>
      <c r="O44">
        <f>'OECD TTL - 2018'!M44</f>
        <v>0</v>
      </c>
      <c r="P44">
        <f>'OECD TTL - 2018'!$N44*'SIOM from DLIM'!O183/SUM('SIOM from DLIM'!$O183:$P183)</f>
        <v>0</v>
      </c>
      <c r="Q44">
        <f>'OECD TTL - 2018'!$N44*'SIOM from DLIM'!P183/SUM('SIOM from DLIM'!$O183:$P183)</f>
        <v>0</v>
      </c>
      <c r="R44">
        <f>'OECD TTL - 2018'!$O44*'SIOM from DLIM'!Q183/SUM('SIOM from DLIM'!$Q183:$R183)</f>
        <v>0</v>
      </c>
      <c r="S44">
        <f>'OECD TTL - 2018'!$O44*'SIOM from DLIM'!R183/SUM('SIOM from DLIM'!$Q183:$R183)</f>
        <v>0</v>
      </c>
      <c r="T44">
        <f>'OECD TTL - 2018'!P44</f>
        <v>0</v>
      </c>
      <c r="U44">
        <f>'OECD TTL - 2018'!Q44</f>
        <v>0</v>
      </c>
      <c r="V44">
        <f>'OECD TTL - 2018'!R44</f>
        <v>0</v>
      </c>
      <c r="W44">
        <f>'OECD TTL - 2018'!S44</f>
        <v>0</v>
      </c>
      <c r="X44">
        <f>'OECD TTL - 2018'!T44</f>
        <v>0</v>
      </c>
      <c r="Y44">
        <f>'OECD TTL - 2018'!U44</f>
        <v>0</v>
      </c>
      <c r="Z44">
        <f>'OECD TTL - 2018'!V44</f>
        <v>0</v>
      </c>
      <c r="AA44">
        <f>'OECD TTL - 2018'!$W44*'SIOM from DLIM'!Z183/SUM('SIOM from DLIM'!$Z183:$AB183)</f>
        <v>0</v>
      </c>
      <c r="AB44">
        <f>'OECD TTL - 2018'!$W44*'SIOM from DLIM'!AA183/SUM('SIOM from DLIM'!$Z183:$AB183)</f>
        <v>0</v>
      </c>
      <c r="AC44">
        <f>'OECD TTL - 2018'!$W44*'SIOM from DLIM'!AB183/SUM('SIOM from DLIM'!$Z183:$AB183)</f>
        <v>0</v>
      </c>
      <c r="AD44">
        <f>'OECD TTL - 2018'!X44</f>
        <v>0</v>
      </c>
      <c r="AE44">
        <f>'OECD TTL - 2018'!Y44</f>
        <v>0</v>
      </c>
      <c r="AF44">
        <f>'OECD TTL - 2018'!Z44</f>
        <v>0</v>
      </c>
      <c r="AG44">
        <f>'OECD TTL - 2018'!AA44</f>
        <v>0</v>
      </c>
      <c r="AH44">
        <f>'OECD TTL - 2018'!AB44</f>
        <v>0</v>
      </c>
      <c r="AI44">
        <f>'OECD TTL - 2018'!AC44</f>
        <v>0</v>
      </c>
      <c r="AJ44">
        <f>'OECD TTL - 2018'!AD44</f>
        <v>0</v>
      </c>
      <c r="AK44">
        <f>'OECD TTL - 2018'!AE44</f>
        <v>0</v>
      </c>
      <c r="AL44">
        <f>'OECD TTL - 2018'!AF44</f>
        <v>0</v>
      </c>
      <c r="AM44">
        <f>'OECD TTL - 2018'!AG44</f>
        <v>0</v>
      </c>
      <c r="AN44">
        <f>'OECD TTL - 2018'!AH44</f>
        <v>0</v>
      </c>
      <c r="AO44">
        <f>'OECD TTL - 2018'!AI44</f>
        <v>0</v>
      </c>
      <c r="AP44">
        <f>'OECD TTL - 2018'!AJ44</f>
        <v>0</v>
      </c>
      <c r="AQ44">
        <f>'OECD TTL - 2018'!AK44</f>
        <v>0</v>
      </c>
      <c r="AR44">
        <f>'OECD TTL - 2018'!AL44</f>
        <v>0</v>
      </c>
    </row>
    <row r="46" spans="1:45" x14ac:dyDescent="0.3">
      <c r="A46" t="s">
        <v>221</v>
      </c>
    </row>
    <row r="47" spans="1:45" x14ac:dyDescent="0.3">
      <c r="B47" t="s">
        <v>219</v>
      </c>
      <c r="C47" t="s">
        <v>2</v>
      </c>
      <c r="D47" s="15" t="s">
        <v>78</v>
      </c>
      <c r="E47" s="15" t="s">
        <v>77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8</v>
      </c>
      <c r="L47" t="s">
        <v>9</v>
      </c>
      <c r="M47" s="15" t="s">
        <v>65</v>
      </c>
      <c r="N47" s="15" t="s">
        <v>66</v>
      </c>
      <c r="O47" t="s">
        <v>10</v>
      </c>
      <c r="P47" s="15" t="s">
        <v>79</v>
      </c>
      <c r="Q47" s="15" t="s">
        <v>80</v>
      </c>
      <c r="R47" s="15" t="s">
        <v>81</v>
      </c>
      <c r="S47" s="15" t="s">
        <v>82</v>
      </c>
      <c r="T47" t="s">
        <v>11</v>
      </c>
      <c r="U47" t="s">
        <v>12</v>
      </c>
      <c r="V47" t="s">
        <v>13</v>
      </c>
      <c r="W47" t="s">
        <v>14</v>
      </c>
      <c r="X47" t="s">
        <v>15</v>
      </c>
      <c r="Y47" t="s">
        <v>16</v>
      </c>
      <c r="Z47" t="s">
        <v>17</v>
      </c>
      <c r="AA47" s="15" t="s">
        <v>83</v>
      </c>
      <c r="AB47" s="15" t="s">
        <v>84</v>
      </c>
      <c r="AC47" s="15" t="s">
        <v>85</v>
      </c>
      <c r="AD47" t="s">
        <v>18</v>
      </c>
      <c r="AE47" t="s">
        <v>19</v>
      </c>
      <c r="AF47" t="s">
        <v>20</v>
      </c>
      <c r="AG47" t="s">
        <v>21</v>
      </c>
      <c r="AH47" t="s">
        <v>22</v>
      </c>
      <c r="AI47" t="s">
        <v>23</v>
      </c>
      <c r="AJ47" t="s">
        <v>24</v>
      </c>
      <c r="AK47" t="s">
        <v>25</v>
      </c>
      <c r="AL47" t="s">
        <v>26</v>
      </c>
      <c r="AM47" t="s">
        <v>27</v>
      </c>
      <c r="AN47" t="s">
        <v>28</v>
      </c>
      <c r="AO47" t="s">
        <v>29</v>
      </c>
      <c r="AP47" t="s">
        <v>30</v>
      </c>
      <c r="AQ47" t="s">
        <v>31</v>
      </c>
      <c r="AR47" t="s">
        <v>32</v>
      </c>
      <c r="AS47">
        <v>0</v>
      </c>
    </row>
    <row r="48" spans="1:45" x14ac:dyDescent="0.3">
      <c r="A48" t="s">
        <v>129</v>
      </c>
      <c r="B48" t="s">
        <v>89</v>
      </c>
      <c r="C48">
        <f>IFERROR(C3,0)</f>
        <v>4722.3</v>
      </c>
      <c r="D48">
        <f t="shared" ref="D48:AR54" si="0">IFERROR(D3,0)</f>
        <v>0</v>
      </c>
      <c r="E48">
        <f t="shared" si="0"/>
        <v>0</v>
      </c>
      <c r="F48">
        <f t="shared" si="0"/>
        <v>3.5</v>
      </c>
      <c r="G48">
        <f t="shared" si="0"/>
        <v>0</v>
      </c>
      <c r="H48">
        <f t="shared" si="0"/>
        <v>27898.7</v>
      </c>
      <c r="I48">
        <f t="shared" si="0"/>
        <v>1366.4</v>
      </c>
      <c r="J48">
        <f t="shared" si="0"/>
        <v>939.5</v>
      </c>
      <c r="K48">
        <f t="shared" si="0"/>
        <v>502.4</v>
      </c>
      <c r="L48">
        <f t="shared" si="0"/>
        <v>65.5</v>
      </c>
      <c r="M48">
        <f t="shared" si="0"/>
        <v>0</v>
      </c>
      <c r="N48">
        <f t="shared" si="0"/>
        <v>0</v>
      </c>
      <c r="O48">
        <f t="shared" si="0"/>
        <v>591.79999999999995</v>
      </c>
      <c r="P48">
        <f t="shared" si="0"/>
        <v>0</v>
      </c>
      <c r="Q48">
        <f t="shared" si="0"/>
        <v>0</v>
      </c>
      <c r="R48">
        <f t="shared" si="0"/>
        <v>0</v>
      </c>
      <c r="S48">
        <f t="shared" si="0"/>
        <v>0</v>
      </c>
      <c r="T48">
        <f t="shared" si="0"/>
        <v>31.8</v>
      </c>
      <c r="U48">
        <f t="shared" si="0"/>
        <v>21.2</v>
      </c>
      <c r="V48">
        <f t="shared" si="0"/>
        <v>21.4</v>
      </c>
      <c r="W48">
        <f t="shared" si="0"/>
        <v>30.1</v>
      </c>
      <c r="X48">
        <f t="shared" si="0"/>
        <v>19</v>
      </c>
      <c r="Y48">
        <f t="shared" si="0"/>
        <v>34.1</v>
      </c>
      <c r="Z48">
        <f t="shared" si="0"/>
        <v>124.8</v>
      </c>
      <c r="AA48">
        <f t="shared" si="0"/>
        <v>0</v>
      </c>
      <c r="AB48">
        <f t="shared" si="0"/>
        <v>0</v>
      </c>
      <c r="AC48">
        <f t="shared" si="0"/>
        <v>0</v>
      </c>
      <c r="AD48">
        <f t="shared" si="0"/>
        <v>313.8</v>
      </c>
      <c r="AE48">
        <f t="shared" si="0"/>
        <v>1580.4</v>
      </c>
      <c r="AF48">
        <f t="shared" si="0"/>
        <v>146.30000000000001</v>
      </c>
      <c r="AG48">
        <f t="shared" si="0"/>
        <v>3624.3</v>
      </c>
      <c r="AH48">
        <f t="shared" si="0"/>
        <v>30.5</v>
      </c>
      <c r="AI48">
        <f t="shared" si="0"/>
        <v>3.1</v>
      </c>
      <c r="AJ48">
        <f t="shared" si="0"/>
        <v>14</v>
      </c>
      <c r="AK48">
        <f t="shared" si="0"/>
        <v>24</v>
      </c>
      <c r="AL48">
        <f t="shared" si="0"/>
        <v>41.4</v>
      </c>
      <c r="AM48">
        <f t="shared" si="0"/>
        <v>422.6</v>
      </c>
      <c r="AN48">
        <f t="shared" si="0"/>
        <v>367.4</v>
      </c>
      <c r="AO48">
        <f t="shared" si="0"/>
        <v>279.39999999999998</v>
      </c>
      <c r="AP48">
        <f t="shared" si="0"/>
        <v>265.5</v>
      </c>
      <c r="AQ48">
        <f t="shared" si="0"/>
        <v>265.39999999999998</v>
      </c>
      <c r="AR48">
        <f t="shared" si="0"/>
        <v>0</v>
      </c>
    </row>
    <row r="49" spans="1:44" x14ac:dyDescent="0.3">
      <c r="A49" s="15" t="s">
        <v>90</v>
      </c>
      <c r="B49" t="s">
        <v>90</v>
      </c>
      <c r="C49">
        <f t="shared" ref="C49:R89" si="1">IFERROR(C4,0)</f>
        <v>0</v>
      </c>
      <c r="D49">
        <f t="shared" si="1"/>
        <v>0</v>
      </c>
      <c r="E49">
        <f t="shared" si="1"/>
        <v>0</v>
      </c>
      <c r="F49">
        <f t="shared" si="1"/>
        <v>0</v>
      </c>
      <c r="G49">
        <f t="shared" si="1"/>
        <v>0</v>
      </c>
      <c r="H49">
        <f t="shared" si="1"/>
        <v>0</v>
      </c>
      <c r="I49">
        <f t="shared" si="1"/>
        <v>0</v>
      </c>
      <c r="J49">
        <f t="shared" si="1"/>
        <v>0</v>
      </c>
      <c r="K49">
        <f t="shared" si="1"/>
        <v>0</v>
      </c>
      <c r="L49">
        <f t="shared" si="1"/>
        <v>0</v>
      </c>
      <c r="M49">
        <f>IFERROR(M13,0)</f>
        <v>35435.618312893304</v>
      </c>
      <c r="N49">
        <f>IFERROR(N13,0)</f>
        <v>1155.6054528970042</v>
      </c>
      <c r="O49">
        <f t="shared" si="1"/>
        <v>117.75122401529684</v>
      </c>
      <c r="P49">
        <f t="shared" si="1"/>
        <v>0</v>
      </c>
      <c r="Q49">
        <f t="shared" si="1"/>
        <v>0</v>
      </c>
      <c r="R49">
        <f t="shared" si="1"/>
        <v>3659.1</v>
      </c>
      <c r="S49">
        <f t="shared" si="0"/>
        <v>0</v>
      </c>
      <c r="T49">
        <f t="shared" si="0"/>
        <v>0</v>
      </c>
      <c r="U49">
        <f t="shared" si="0"/>
        <v>0</v>
      </c>
      <c r="V49">
        <f t="shared" si="0"/>
        <v>49.2</v>
      </c>
      <c r="W49">
        <f t="shared" si="0"/>
        <v>0</v>
      </c>
      <c r="X49">
        <f t="shared" si="0"/>
        <v>0</v>
      </c>
      <c r="Y49">
        <f t="shared" si="0"/>
        <v>0</v>
      </c>
      <c r="Z49">
        <f t="shared" si="0"/>
        <v>0</v>
      </c>
      <c r="AA49">
        <f t="shared" si="0"/>
        <v>0</v>
      </c>
      <c r="AB49">
        <f t="shared" si="0"/>
        <v>0</v>
      </c>
      <c r="AC49">
        <f t="shared" si="0"/>
        <v>0</v>
      </c>
      <c r="AD49">
        <f t="shared" si="0"/>
        <v>0</v>
      </c>
      <c r="AE49">
        <f t="shared" si="0"/>
        <v>0</v>
      </c>
      <c r="AF49">
        <f t="shared" si="0"/>
        <v>0</v>
      </c>
      <c r="AG49">
        <f t="shared" si="0"/>
        <v>0</v>
      </c>
      <c r="AH49">
        <f t="shared" si="0"/>
        <v>0</v>
      </c>
      <c r="AI49">
        <f t="shared" si="0"/>
        <v>0</v>
      </c>
      <c r="AJ49">
        <f t="shared" si="0"/>
        <v>0</v>
      </c>
      <c r="AK49">
        <f t="shared" si="0"/>
        <v>0</v>
      </c>
      <c r="AL49">
        <f t="shared" si="0"/>
        <v>0</v>
      </c>
      <c r="AM49">
        <f t="shared" si="0"/>
        <v>0</v>
      </c>
      <c r="AN49">
        <f t="shared" si="0"/>
        <v>0</v>
      </c>
      <c r="AO49">
        <f t="shared" si="0"/>
        <v>0</v>
      </c>
      <c r="AP49">
        <f t="shared" si="0"/>
        <v>0</v>
      </c>
      <c r="AQ49">
        <f t="shared" si="0"/>
        <v>0</v>
      </c>
      <c r="AR49">
        <f t="shared" si="0"/>
        <v>0</v>
      </c>
    </row>
    <row r="50" spans="1:44" x14ac:dyDescent="0.3">
      <c r="A50" s="15" t="s">
        <v>91</v>
      </c>
      <c r="B50" t="s">
        <v>91</v>
      </c>
      <c r="C50">
        <f t="shared" si="1"/>
        <v>0</v>
      </c>
      <c r="D50">
        <f t="shared" si="0"/>
        <v>0</v>
      </c>
      <c r="E50">
        <f t="shared" si="0"/>
        <v>0</v>
      </c>
      <c r="F50">
        <f t="shared" si="0"/>
        <v>0</v>
      </c>
      <c r="G50">
        <f t="shared" si="0"/>
        <v>0</v>
      </c>
      <c r="H50">
        <f t="shared" si="0"/>
        <v>0</v>
      </c>
      <c r="I50">
        <f t="shared" si="0"/>
        <v>0</v>
      </c>
      <c r="J50">
        <f t="shared" si="0"/>
        <v>0</v>
      </c>
      <c r="K50">
        <f t="shared" si="0"/>
        <v>0</v>
      </c>
      <c r="L50">
        <f t="shared" si="0"/>
        <v>0</v>
      </c>
      <c r="M50">
        <f>IFERROR(M14,0)</f>
        <v>128.83016559153495</v>
      </c>
      <c r="N50">
        <f>IFERROR(N14,0)</f>
        <v>1182.8460686181502</v>
      </c>
      <c r="O50">
        <f t="shared" si="0"/>
        <v>117.74877598470314</v>
      </c>
      <c r="P50">
        <f t="shared" si="0"/>
        <v>0</v>
      </c>
      <c r="Q50">
        <f t="shared" si="0"/>
        <v>0</v>
      </c>
      <c r="R50">
        <f t="shared" si="0"/>
        <v>0</v>
      </c>
      <c r="S50">
        <f t="shared" si="0"/>
        <v>0</v>
      </c>
      <c r="T50">
        <f t="shared" si="0"/>
        <v>0</v>
      </c>
      <c r="U50">
        <f t="shared" si="0"/>
        <v>0</v>
      </c>
      <c r="V50">
        <f t="shared" si="0"/>
        <v>0</v>
      </c>
      <c r="W50">
        <f t="shared" si="0"/>
        <v>0</v>
      </c>
      <c r="X50">
        <f t="shared" si="0"/>
        <v>0</v>
      </c>
      <c r="Y50">
        <f t="shared" si="0"/>
        <v>0</v>
      </c>
      <c r="Z50">
        <f t="shared" si="0"/>
        <v>0</v>
      </c>
      <c r="AA50">
        <f t="shared" si="0"/>
        <v>0</v>
      </c>
      <c r="AB50">
        <f t="shared" si="0"/>
        <v>0</v>
      </c>
      <c r="AC50">
        <f t="shared" si="0"/>
        <v>0</v>
      </c>
      <c r="AD50">
        <f t="shared" si="0"/>
        <v>0</v>
      </c>
      <c r="AE50">
        <f t="shared" si="0"/>
        <v>0</v>
      </c>
      <c r="AF50">
        <f t="shared" si="0"/>
        <v>293</v>
      </c>
      <c r="AG50">
        <f t="shared" si="0"/>
        <v>0</v>
      </c>
      <c r="AH50">
        <f t="shared" si="0"/>
        <v>0</v>
      </c>
      <c r="AI50">
        <f t="shared" si="0"/>
        <v>0</v>
      </c>
      <c r="AJ50">
        <f t="shared" si="0"/>
        <v>0</v>
      </c>
      <c r="AK50">
        <f t="shared" si="0"/>
        <v>0</v>
      </c>
      <c r="AL50">
        <f t="shared" si="0"/>
        <v>0</v>
      </c>
      <c r="AM50">
        <f t="shared" si="0"/>
        <v>0</v>
      </c>
      <c r="AN50">
        <f t="shared" si="0"/>
        <v>0</v>
      </c>
      <c r="AO50">
        <f t="shared" si="0"/>
        <v>0</v>
      </c>
      <c r="AP50">
        <f t="shared" si="0"/>
        <v>0</v>
      </c>
      <c r="AQ50">
        <f t="shared" si="0"/>
        <v>0</v>
      </c>
      <c r="AR50">
        <f t="shared" si="0"/>
        <v>0</v>
      </c>
    </row>
    <row r="51" spans="1:44" x14ac:dyDescent="0.3">
      <c r="A51" t="s">
        <v>131</v>
      </c>
      <c r="B51" t="s">
        <v>92</v>
      </c>
      <c r="C51">
        <f t="shared" si="1"/>
        <v>13.4</v>
      </c>
      <c r="D51">
        <f t="shared" si="0"/>
        <v>0</v>
      </c>
      <c r="E51">
        <f t="shared" si="0"/>
        <v>0</v>
      </c>
      <c r="F51">
        <f t="shared" si="0"/>
        <v>34</v>
      </c>
      <c r="G51">
        <f t="shared" si="0"/>
        <v>0</v>
      </c>
      <c r="H51">
        <f t="shared" si="0"/>
        <v>14.9</v>
      </c>
      <c r="I51">
        <f t="shared" si="0"/>
        <v>6.7</v>
      </c>
      <c r="J51">
        <f t="shared" si="0"/>
        <v>2.1</v>
      </c>
      <c r="K51">
        <f t="shared" si="0"/>
        <v>25.5</v>
      </c>
      <c r="L51">
        <f t="shared" si="0"/>
        <v>515.29999999999995</v>
      </c>
      <c r="M51">
        <f t="shared" si="0"/>
        <v>638.92551740560054</v>
      </c>
      <c r="N51">
        <f t="shared" si="0"/>
        <v>15.974482594399467</v>
      </c>
      <c r="O51">
        <f t="shared" si="0"/>
        <v>18.5</v>
      </c>
      <c r="P51">
        <f t="shared" si="0"/>
        <v>12.142329074266186</v>
      </c>
      <c r="Q51">
        <f t="shared" si="0"/>
        <v>739.45767092573374</v>
      </c>
      <c r="R51">
        <f t="shared" si="0"/>
        <v>7734.5181387384846</v>
      </c>
      <c r="S51">
        <f t="shared" si="0"/>
        <v>1391.1818612615161</v>
      </c>
      <c r="T51">
        <f t="shared" si="0"/>
        <v>449.9</v>
      </c>
      <c r="U51">
        <f t="shared" si="0"/>
        <v>142.6</v>
      </c>
      <c r="V51">
        <f t="shared" si="0"/>
        <v>287</v>
      </c>
      <c r="W51">
        <f t="shared" si="0"/>
        <v>211.1</v>
      </c>
      <c r="X51">
        <f t="shared" si="0"/>
        <v>79.2</v>
      </c>
      <c r="Y51">
        <f t="shared" si="0"/>
        <v>77.099999999999994</v>
      </c>
      <c r="Z51">
        <f t="shared" si="0"/>
        <v>72.099999999999994</v>
      </c>
      <c r="AA51">
        <f t="shared" si="0"/>
        <v>0</v>
      </c>
      <c r="AB51">
        <f t="shared" si="0"/>
        <v>0</v>
      </c>
      <c r="AC51">
        <f t="shared" si="0"/>
        <v>115.3</v>
      </c>
      <c r="AD51">
        <f t="shared" si="0"/>
        <v>814.1</v>
      </c>
      <c r="AE51">
        <f t="shared" si="0"/>
        <v>38.6</v>
      </c>
      <c r="AF51">
        <f t="shared" si="0"/>
        <v>13.9</v>
      </c>
      <c r="AG51">
        <f t="shared" si="0"/>
        <v>7.7</v>
      </c>
      <c r="AH51">
        <f t="shared" si="0"/>
        <v>0.8</v>
      </c>
      <c r="AI51">
        <f t="shared" si="0"/>
        <v>1.9</v>
      </c>
      <c r="AJ51">
        <f t="shared" si="0"/>
        <v>1.4</v>
      </c>
      <c r="AK51">
        <f t="shared" si="0"/>
        <v>2.2000000000000002</v>
      </c>
      <c r="AL51">
        <f t="shared" si="0"/>
        <v>20.7</v>
      </c>
      <c r="AM51">
        <f t="shared" si="0"/>
        <v>11.2</v>
      </c>
      <c r="AN51">
        <f t="shared" si="0"/>
        <v>18.5</v>
      </c>
      <c r="AO51">
        <f t="shared" si="0"/>
        <v>3.1</v>
      </c>
      <c r="AP51">
        <f t="shared" si="0"/>
        <v>4.2</v>
      </c>
      <c r="AQ51">
        <f t="shared" si="0"/>
        <v>10.199999999999999</v>
      </c>
      <c r="AR51">
        <f t="shared" si="0"/>
        <v>0</v>
      </c>
    </row>
    <row r="52" spans="1:44" x14ac:dyDescent="0.3">
      <c r="A52" t="s">
        <v>132</v>
      </c>
      <c r="C52">
        <f t="shared" si="1"/>
        <v>9.4</v>
      </c>
      <c r="D52">
        <f t="shared" si="0"/>
        <v>0.67975630313138979</v>
      </c>
      <c r="E52">
        <f t="shared" si="0"/>
        <v>0.22024369686861014</v>
      </c>
      <c r="F52">
        <f t="shared" si="0"/>
        <v>1.9</v>
      </c>
      <c r="G52">
        <f t="shared" si="0"/>
        <v>0</v>
      </c>
      <c r="H52">
        <f t="shared" si="0"/>
        <v>1.3</v>
      </c>
      <c r="I52">
        <f t="shared" si="0"/>
        <v>0.1</v>
      </c>
      <c r="J52">
        <f t="shared" si="0"/>
        <v>0.1</v>
      </c>
      <c r="K52">
        <f t="shared" si="0"/>
        <v>0.7</v>
      </c>
      <c r="L52">
        <f t="shared" si="0"/>
        <v>6.6</v>
      </c>
      <c r="M52">
        <f t="shared" si="0"/>
        <v>0</v>
      </c>
      <c r="N52">
        <f t="shared" si="0"/>
        <v>0</v>
      </c>
      <c r="O52">
        <f t="shared" si="0"/>
        <v>2.1</v>
      </c>
      <c r="P52">
        <f t="shared" si="0"/>
        <v>0.9</v>
      </c>
      <c r="Q52">
        <f t="shared" si="0"/>
        <v>0</v>
      </c>
      <c r="R52">
        <f t="shared" si="0"/>
        <v>1.888072455670901</v>
      </c>
      <c r="S52">
        <f t="shared" si="0"/>
        <v>1.0119275443290994</v>
      </c>
      <c r="T52">
        <f t="shared" si="0"/>
        <v>0.5</v>
      </c>
      <c r="U52">
        <f t="shared" si="0"/>
        <v>0.4</v>
      </c>
      <c r="V52">
        <f t="shared" si="0"/>
        <v>0.2</v>
      </c>
      <c r="W52">
        <f t="shared" si="0"/>
        <v>1.5</v>
      </c>
      <c r="X52">
        <f t="shared" si="0"/>
        <v>0.3</v>
      </c>
      <c r="Y52">
        <f t="shared" si="0"/>
        <v>0.3</v>
      </c>
      <c r="Z52">
        <f t="shared" si="0"/>
        <v>0.3</v>
      </c>
      <c r="AA52">
        <f t="shared" si="0"/>
        <v>6.849642823974488</v>
      </c>
      <c r="AB52">
        <f t="shared" si="0"/>
        <v>1.7503571760255128</v>
      </c>
      <c r="AC52">
        <f t="shared" si="0"/>
        <v>0</v>
      </c>
      <c r="AD52">
        <f t="shared" si="0"/>
        <v>16.8</v>
      </c>
      <c r="AE52">
        <f t="shared" si="0"/>
        <v>0.3</v>
      </c>
      <c r="AF52">
        <f t="shared" si="0"/>
        <v>1.2</v>
      </c>
      <c r="AG52">
        <f t="shared" si="0"/>
        <v>0.2</v>
      </c>
      <c r="AH52">
        <f t="shared" si="0"/>
        <v>0</v>
      </c>
      <c r="AI52">
        <f t="shared" si="0"/>
        <v>0</v>
      </c>
      <c r="AJ52">
        <f t="shared" si="0"/>
        <v>0.1</v>
      </c>
      <c r="AK52">
        <f t="shared" si="0"/>
        <v>0.1</v>
      </c>
      <c r="AL52">
        <f t="shared" si="0"/>
        <v>0</v>
      </c>
      <c r="AM52">
        <f t="shared" si="0"/>
        <v>0.6</v>
      </c>
      <c r="AN52">
        <f t="shared" si="0"/>
        <v>1.3</v>
      </c>
      <c r="AO52">
        <f t="shared" si="0"/>
        <v>0.7</v>
      </c>
      <c r="AP52">
        <f t="shared" si="0"/>
        <v>0.1</v>
      </c>
      <c r="AQ52">
        <f t="shared" si="0"/>
        <v>0.1</v>
      </c>
      <c r="AR52">
        <f t="shared" si="0"/>
        <v>0</v>
      </c>
    </row>
    <row r="53" spans="1:44" x14ac:dyDescent="0.3">
      <c r="A53" t="s">
        <v>133</v>
      </c>
      <c r="B53" t="s">
        <v>93</v>
      </c>
      <c r="C53">
        <f t="shared" si="1"/>
        <v>5960.6</v>
      </c>
      <c r="D53">
        <f t="shared" si="0"/>
        <v>0</v>
      </c>
      <c r="E53">
        <f t="shared" si="0"/>
        <v>0</v>
      </c>
      <c r="F53">
        <f t="shared" si="0"/>
        <v>2</v>
      </c>
      <c r="G53">
        <f t="shared" si="0"/>
        <v>0</v>
      </c>
      <c r="H53">
        <f t="shared" si="0"/>
        <v>24001.4</v>
      </c>
      <c r="I53">
        <f t="shared" si="0"/>
        <v>917.8</v>
      </c>
      <c r="J53">
        <f t="shared" si="0"/>
        <v>36.299999999999997</v>
      </c>
      <c r="K53">
        <f t="shared" si="0"/>
        <v>265.5</v>
      </c>
      <c r="L53">
        <f t="shared" si="0"/>
        <v>179.4</v>
      </c>
      <c r="M53">
        <f t="shared" si="0"/>
        <v>2639.4413265518383</v>
      </c>
      <c r="N53">
        <f t="shared" si="0"/>
        <v>388.95867344816207</v>
      </c>
      <c r="O53">
        <f t="shared" si="0"/>
        <v>200.2</v>
      </c>
      <c r="P53">
        <f t="shared" si="0"/>
        <v>0</v>
      </c>
      <c r="Q53">
        <f t="shared" si="0"/>
        <v>0</v>
      </c>
      <c r="R53">
        <f t="shared" si="0"/>
        <v>0</v>
      </c>
      <c r="S53">
        <f t="shared" si="0"/>
        <v>0</v>
      </c>
      <c r="T53">
        <f t="shared" si="0"/>
        <v>69.099999999999994</v>
      </c>
      <c r="U53">
        <f t="shared" si="0"/>
        <v>127.1</v>
      </c>
      <c r="V53">
        <f t="shared" si="0"/>
        <v>52.3</v>
      </c>
      <c r="W53">
        <f t="shared" si="0"/>
        <v>87.2</v>
      </c>
      <c r="X53">
        <f t="shared" si="0"/>
        <v>68.900000000000006</v>
      </c>
      <c r="Y53">
        <f t="shared" si="0"/>
        <v>104.1</v>
      </c>
      <c r="Z53">
        <f t="shared" si="0"/>
        <v>74.099999999999994</v>
      </c>
      <c r="AA53">
        <f t="shared" si="0"/>
        <v>0</v>
      </c>
      <c r="AB53">
        <f t="shared" si="0"/>
        <v>0</v>
      </c>
      <c r="AC53">
        <f t="shared" si="0"/>
        <v>247.6</v>
      </c>
      <c r="AD53">
        <f t="shared" si="0"/>
        <v>352.2</v>
      </c>
      <c r="AE53">
        <f t="shared" si="0"/>
        <v>3094.6</v>
      </c>
      <c r="AF53">
        <f t="shared" si="0"/>
        <v>228.5</v>
      </c>
      <c r="AG53">
        <f t="shared" si="0"/>
        <v>23070.1</v>
      </c>
      <c r="AH53">
        <f t="shared" si="0"/>
        <v>69.900000000000006</v>
      </c>
      <c r="AI53">
        <f t="shared" si="0"/>
        <v>18.8</v>
      </c>
      <c r="AJ53">
        <f t="shared" si="0"/>
        <v>49.5</v>
      </c>
      <c r="AK53">
        <f t="shared" si="0"/>
        <v>120.9</v>
      </c>
      <c r="AL53">
        <f t="shared" si="0"/>
        <v>78.8</v>
      </c>
      <c r="AM53">
        <f t="shared" si="0"/>
        <v>599.5</v>
      </c>
      <c r="AN53">
        <f t="shared" si="0"/>
        <v>1579.9</v>
      </c>
      <c r="AO53">
        <f t="shared" si="0"/>
        <v>1285</v>
      </c>
      <c r="AP53">
        <f t="shared" si="0"/>
        <v>2670.7</v>
      </c>
      <c r="AQ53">
        <f t="shared" si="0"/>
        <v>1467.3</v>
      </c>
      <c r="AR53">
        <f t="shared" si="0"/>
        <v>0</v>
      </c>
    </row>
    <row r="54" spans="1:44" x14ac:dyDescent="0.3">
      <c r="A54" t="s">
        <v>134</v>
      </c>
      <c r="B54" t="s">
        <v>94</v>
      </c>
      <c r="C54">
        <f t="shared" si="1"/>
        <v>322.89999999999998</v>
      </c>
      <c r="D54">
        <f t="shared" si="0"/>
        <v>0</v>
      </c>
      <c r="E54">
        <f t="shared" si="0"/>
        <v>0</v>
      </c>
      <c r="F54">
        <f t="shared" si="0"/>
        <v>17.5</v>
      </c>
      <c r="G54">
        <f t="shared" si="0"/>
        <v>0.1</v>
      </c>
      <c r="H54">
        <f t="shared" si="0"/>
        <v>278.5</v>
      </c>
      <c r="I54">
        <f t="shared" si="0"/>
        <v>27189</v>
      </c>
      <c r="J54">
        <f t="shared" si="0"/>
        <v>123</v>
      </c>
      <c r="K54">
        <f t="shared" si="0"/>
        <v>437.2</v>
      </c>
      <c r="L54">
        <f t="shared" si="0"/>
        <v>170.3</v>
      </c>
      <c r="M54">
        <f t="shared" si="0"/>
        <v>1335.0353275005823</v>
      </c>
      <c r="N54">
        <f t="shared" si="0"/>
        <v>277.36467249941774</v>
      </c>
      <c r="O54">
        <f t="shared" si="0"/>
        <v>1806.9</v>
      </c>
      <c r="P54">
        <f t="shared" si="0"/>
        <v>46.299451147347881</v>
      </c>
      <c r="Q54">
        <f t="shared" si="0"/>
        <v>254.60054885265208</v>
      </c>
      <c r="R54">
        <f t="shared" si="0"/>
        <v>255.3</v>
      </c>
      <c r="S54">
        <f t="shared" si="0"/>
        <v>0</v>
      </c>
      <c r="T54">
        <f t="shared" si="0"/>
        <v>435.8</v>
      </c>
      <c r="U54">
        <f t="shared" si="0"/>
        <v>820.1</v>
      </c>
      <c r="V54">
        <f t="shared" si="0"/>
        <v>374.7</v>
      </c>
      <c r="W54">
        <f t="shared" si="0"/>
        <v>535.9</v>
      </c>
      <c r="X54">
        <f t="shared" si="0"/>
        <v>1843.1</v>
      </c>
      <c r="Y54">
        <f t="shared" si="0"/>
        <v>2469.4</v>
      </c>
      <c r="Z54">
        <f t="shared" si="0"/>
        <v>1606.6</v>
      </c>
      <c r="AA54">
        <f t="shared" si="0"/>
        <v>0</v>
      </c>
      <c r="AB54">
        <f t="shared" ref="D54:AR60" si="2">IFERROR(AB9,0)</f>
        <v>0</v>
      </c>
      <c r="AC54">
        <f t="shared" si="2"/>
        <v>495</v>
      </c>
      <c r="AD54">
        <f t="shared" si="2"/>
        <v>1275.7</v>
      </c>
      <c r="AE54">
        <f t="shared" si="2"/>
        <v>3146.4</v>
      </c>
      <c r="AF54">
        <f t="shared" si="2"/>
        <v>791.9</v>
      </c>
      <c r="AG54">
        <f t="shared" si="2"/>
        <v>808.3</v>
      </c>
      <c r="AH54">
        <f t="shared" si="2"/>
        <v>420.7</v>
      </c>
      <c r="AI54">
        <f t="shared" si="2"/>
        <v>97.4</v>
      </c>
      <c r="AJ54">
        <f t="shared" si="2"/>
        <v>130.69999999999999</v>
      </c>
      <c r="AK54">
        <f t="shared" si="2"/>
        <v>591.9</v>
      </c>
      <c r="AL54">
        <f t="shared" si="2"/>
        <v>85.6</v>
      </c>
      <c r="AM54">
        <f t="shared" si="2"/>
        <v>1311.4</v>
      </c>
      <c r="AN54">
        <f t="shared" si="2"/>
        <v>1765.6</v>
      </c>
      <c r="AO54">
        <f t="shared" si="2"/>
        <v>659.3</v>
      </c>
      <c r="AP54">
        <f t="shared" si="2"/>
        <v>3399.6</v>
      </c>
      <c r="AQ54">
        <f t="shared" si="2"/>
        <v>1749.9</v>
      </c>
      <c r="AR54">
        <f t="shared" si="2"/>
        <v>0</v>
      </c>
    </row>
    <row r="55" spans="1:44" x14ac:dyDescent="0.3">
      <c r="A55" t="s">
        <v>135</v>
      </c>
      <c r="B55" t="s">
        <v>95</v>
      </c>
      <c r="C55">
        <f t="shared" si="1"/>
        <v>42.8</v>
      </c>
      <c r="D55">
        <f t="shared" si="2"/>
        <v>6.6</v>
      </c>
      <c r="E55">
        <f t="shared" si="2"/>
        <v>0</v>
      </c>
      <c r="F55">
        <f t="shared" si="2"/>
        <v>4.7</v>
      </c>
      <c r="G55">
        <f t="shared" si="2"/>
        <v>0</v>
      </c>
      <c r="H55">
        <f t="shared" si="2"/>
        <v>52.2</v>
      </c>
      <c r="I55">
        <f t="shared" si="2"/>
        <v>57.3</v>
      </c>
      <c r="J55">
        <f t="shared" si="2"/>
        <v>1278.0999999999999</v>
      </c>
      <c r="K55">
        <f t="shared" si="2"/>
        <v>222.2</v>
      </c>
      <c r="L55">
        <f t="shared" si="2"/>
        <v>26</v>
      </c>
      <c r="M55">
        <f t="shared" si="2"/>
        <v>50.081127902473639</v>
      </c>
      <c r="N55">
        <f t="shared" si="2"/>
        <v>154.2188720975264</v>
      </c>
      <c r="O55">
        <f t="shared" si="2"/>
        <v>131.1</v>
      </c>
      <c r="P55">
        <f t="shared" si="2"/>
        <v>61.310064594896112</v>
      </c>
      <c r="Q55">
        <f t="shared" si="2"/>
        <v>64.789935405103876</v>
      </c>
      <c r="R55">
        <f t="shared" si="2"/>
        <v>16.805466990401122</v>
      </c>
      <c r="S55">
        <f t="shared" si="2"/>
        <v>29.294533009598876</v>
      </c>
      <c r="T55">
        <f t="shared" si="2"/>
        <v>178.3</v>
      </c>
      <c r="U55">
        <f t="shared" si="2"/>
        <v>136.9</v>
      </c>
      <c r="V55">
        <f t="shared" si="2"/>
        <v>82.6</v>
      </c>
      <c r="W55">
        <f t="shared" si="2"/>
        <v>127.5</v>
      </c>
      <c r="X55">
        <f t="shared" si="2"/>
        <v>219.5</v>
      </c>
      <c r="Y55">
        <f t="shared" si="2"/>
        <v>434.7</v>
      </c>
      <c r="Z55">
        <f t="shared" si="2"/>
        <v>1193.9000000000001</v>
      </c>
      <c r="AA55">
        <f t="shared" si="2"/>
        <v>77.841472309988973</v>
      </c>
      <c r="AB55">
        <f t="shared" si="2"/>
        <v>0</v>
      </c>
      <c r="AC55">
        <f t="shared" si="2"/>
        <v>58.258527690011</v>
      </c>
      <c r="AD55">
        <f t="shared" si="2"/>
        <v>3074.2</v>
      </c>
      <c r="AE55">
        <f t="shared" si="2"/>
        <v>252.4</v>
      </c>
      <c r="AF55">
        <f t="shared" si="2"/>
        <v>47.8</v>
      </c>
      <c r="AG55">
        <f t="shared" si="2"/>
        <v>60.3</v>
      </c>
      <c r="AH55">
        <f t="shared" si="2"/>
        <v>26</v>
      </c>
      <c r="AI55">
        <f t="shared" si="2"/>
        <v>8.4</v>
      </c>
      <c r="AJ55">
        <f t="shared" si="2"/>
        <v>19.2</v>
      </c>
      <c r="AK55">
        <f t="shared" si="2"/>
        <v>16.7</v>
      </c>
      <c r="AL55">
        <f t="shared" si="2"/>
        <v>389.6</v>
      </c>
      <c r="AM55">
        <f t="shared" si="2"/>
        <v>126.2</v>
      </c>
      <c r="AN55">
        <f t="shared" si="2"/>
        <v>40.700000000000003</v>
      </c>
      <c r="AO55">
        <f t="shared" si="2"/>
        <v>60.6</v>
      </c>
      <c r="AP55">
        <f t="shared" si="2"/>
        <v>27.2</v>
      </c>
      <c r="AQ55">
        <f t="shared" si="2"/>
        <v>135.6</v>
      </c>
      <c r="AR55">
        <f t="shared" si="2"/>
        <v>0</v>
      </c>
    </row>
    <row r="56" spans="1:44" x14ac:dyDescent="0.3">
      <c r="A56" t="s">
        <v>136</v>
      </c>
      <c r="B56" t="s">
        <v>96</v>
      </c>
      <c r="C56">
        <f t="shared" si="1"/>
        <v>89.5</v>
      </c>
      <c r="D56">
        <f t="shared" si="2"/>
        <v>0</v>
      </c>
      <c r="E56">
        <f t="shared" si="2"/>
        <v>0</v>
      </c>
      <c r="F56">
        <f t="shared" si="2"/>
        <v>11.7</v>
      </c>
      <c r="G56">
        <f t="shared" si="2"/>
        <v>0</v>
      </c>
      <c r="H56">
        <f t="shared" si="2"/>
        <v>1141.9000000000001</v>
      </c>
      <c r="I56">
        <f t="shared" si="2"/>
        <v>458.8</v>
      </c>
      <c r="J56">
        <f t="shared" si="2"/>
        <v>131.30000000000001</v>
      </c>
      <c r="K56">
        <f t="shared" si="2"/>
        <v>7691.1</v>
      </c>
      <c r="L56">
        <f t="shared" si="2"/>
        <v>122.3</v>
      </c>
      <c r="M56">
        <f t="shared" si="2"/>
        <v>1067.8992710541322</v>
      </c>
      <c r="N56">
        <f t="shared" si="2"/>
        <v>323.00072894586782</v>
      </c>
      <c r="O56">
        <f t="shared" si="2"/>
        <v>753.4</v>
      </c>
      <c r="P56">
        <f t="shared" si="2"/>
        <v>206.97956639220783</v>
      </c>
      <c r="Q56">
        <f t="shared" si="2"/>
        <v>286.62043360779222</v>
      </c>
      <c r="R56">
        <f t="shared" si="2"/>
        <v>82.765953315040335</v>
      </c>
      <c r="S56">
        <f t="shared" si="2"/>
        <v>102.83404668495966</v>
      </c>
      <c r="T56">
        <f t="shared" si="2"/>
        <v>338.6</v>
      </c>
      <c r="U56">
        <f t="shared" si="2"/>
        <v>791.7</v>
      </c>
      <c r="V56">
        <f t="shared" si="2"/>
        <v>389</v>
      </c>
      <c r="W56">
        <f t="shared" si="2"/>
        <v>435.9</v>
      </c>
      <c r="X56">
        <f t="shared" si="2"/>
        <v>402.3</v>
      </c>
      <c r="Y56">
        <f t="shared" si="2"/>
        <v>114.1</v>
      </c>
      <c r="Z56">
        <f t="shared" si="2"/>
        <v>318.60000000000002</v>
      </c>
      <c r="AA56">
        <f t="shared" si="2"/>
        <v>0</v>
      </c>
      <c r="AB56">
        <f t="shared" si="2"/>
        <v>0</v>
      </c>
      <c r="AC56">
        <f t="shared" si="2"/>
        <v>438.4</v>
      </c>
      <c r="AD56">
        <f t="shared" si="2"/>
        <v>408.2</v>
      </c>
      <c r="AE56">
        <f t="shared" si="2"/>
        <v>2304.6999999999998</v>
      </c>
      <c r="AF56">
        <f t="shared" si="2"/>
        <v>291.7</v>
      </c>
      <c r="AG56">
        <f t="shared" si="2"/>
        <v>517.9</v>
      </c>
      <c r="AH56">
        <f t="shared" si="2"/>
        <v>1578.3</v>
      </c>
      <c r="AI56">
        <f t="shared" si="2"/>
        <v>200.1</v>
      </c>
      <c r="AJ56">
        <f t="shared" si="2"/>
        <v>491.4</v>
      </c>
      <c r="AK56">
        <f t="shared" si="2"/>
        <v>1217.7</v>
      </c>
      <c r="AL56">
        <f t="shared" si="2"/>
        <v>160.9</v>
      </c>
      <c r="AM56">
        <f t="shared" si="2"/>
        <v>1635.3</v>
      </c>
      <c r="AN56">
        <f t="shared" si="2"/>
        <v>853.8</v>
      </c>
      <c r="AO56">
        <f t="shared" si="2"/>
        <v>1287.0999999999999</v>
      </c>
      <c r="AP56">
        <f t="shared" si="2"/>
        <v>650.4</v>
      </c>
      <c r="AQ56">
        <f t="shared" si="2"/>
        <v>787.2</v>
      </c>
      <c r="AR56">
        <f t="shared" si="2"/>
        <v>0</v>
      </c>
    </row>
    <row r="57" spans="1:44" x14ac:dyDescent="0.3">
      <c r="A57" t="s">
        <v>137</v>
      </c>
      <c r="B57" t="s">
        <v>97</v>
      </c>
      <c r="C57">
        <f t="shared" si="1"/>
        <v>1199.3</v>
      </c>
      <c r="D57">
        <f t="shared" si="2"/>
        <v>0</v>
      </c>
      <c r="E57">
        <f t="shared" si="2"/>
        <v>0</v>
      </c>
      <c r="F57">
        <f t="shared" si="2"/>
        <v>119.3</v>
      </c>
      <c r="G57">
        <f t="shared" si="2"/>
        <v>0.4</v>
      </c>
      <c r="H57">
        <f t="shared" si="2"/>
        <v>510.8</v>
      </c>
      <c r="I57">
        <f t="shared" si="2"/>
        <v>736.2</v>
      </c>
      <c r="J57">
        <f t="shared" si="2"/>
        <v>151.4</v>
      </c>
      <c r="K57">
        <f t="shared" si="2"/>
        <v>489.6</v>
      </c>
      <c r="L57">
        <f t="shared" si="2"/>
        <v>7323.9</v>
      </c>
      <c r="M57">
        <f t="shared" si="2"/>
        <v>11715.681233202391</v>
      </c>
      <c r="N57">
        <f t="shared" si="2"/>
        <v>204.91876679760793</v>
      </c>
      <c r="O57">
        <f t="shared" si="2"/>
        <v>2363.1999999999998</v>
      </c>
      <c r="P57">
        <f t="shared" si="2"/>
        <v>0</v>
      </c>
      <c r="Q57">
        <f t="shared" si="2"/>
        <v>0</v>
      </c>
      <c r="R57">
        <f t="shared" si="2"/>
        <v>0</v>
      </c>
      <c r="S57">
        <f t="shared" si="2"/>
        <v>0</v>
      </c>
      <c r="T57">
        <f t="shared" si="2"/>
        <v>706.1</v>
      </c>
      <c r="U57">
        <f t="shared" si="2"/>
        <v>779.8</v>
      </c>
      <c r="V57">
        <f t="shared" si="2"/>
        <v>556.5</v>
      </c>
      <c r="W57">
        <f t="shared" si="2"/>
        <v>620</v>
      </c>
      <c r="X57">
        <f t="shared" si="2"/>
        <v>572.5</v>
      </c>
      <c r="Y57">
        <f t="shared" si="2"/>
        <v>555.4</v>
      </c>
      <c r="Z57">
        <f t="shared" si="2"/>
        <v>315.2</v>
      </c>
      <c r="AA57">
        <f t="shared" si="2"/>
        <v>0</v>
      </c>
      <c r="AB57">
        <f t="shared" si="2"/>
        <v>0</v>
      </c>
      <c r="AC57">
        <f t="shared" si="2"/>
        <v>3445.8</v>
      </c>
      <c r="AD57">
        <f t="shared" si="2"/>
        <v>3137</v>
      </c>
      <c r="AE57">
        <f t="shared" si="2"/>
        <v>2691.4</v>
      </c>
      <c r="AF57">
        <f t="shared" si="2"/>
        <v>11014.4</v>
      </c>
      <c r="AG57">
        <f t="shared" si="2"/>
        <v>466.4</v>
      </c>
      <c r="AH57">
        <f t="shared" si="2"/>
        <v>120.9</v>
      </c>
      <c r="AI57">
        <f t="shared" si="2"/>
        <v>147.5</v>
      </c>
      <c r="AJ57">
        <f t="shared" si="2"/>
        <v>233</v>
      </c>
      <c r="AK57">
        <f t="shared" si="2"/>
        <v>641.70000000000005</v>
      </c>
      <c r="AL57">
        <f t="shared" si="2"/>
        <v>352.5</v>
      </c>
      <c r="AM57">
        <f t="shared" si="2"/>
        <v>1209.5999999999999</v>
      </c>
      <c r="AN57">
        <f t="shared" si="2"/>
        <v>1157.8</v>
      </c>
      <c r="AO57">
        <f t="shared" si="2"/>
        <v>651.29999999999995</v>
      </c>
      <c r="AP57">
        <f t="shared" si="2"/>
        <v>802.1</v>
      </c>
      <c r="AQ57">
        <f t="shared" si="2"/>
        <v>753.9</v>
      </c>
      <c r="AR57">
        <f t="shared" si="2"/>
        <v>0</v>
      </c>
    </row>
    <row r="58" spans="1:44" x14ac:dyDescent="0.3">
      <c r="A58" s="15" t="s">
        <v>98</v>
      </c>
      <c r="B58" t="s">
        <v>98</v>
      </c>
      <c r="C58">
        <f t="shared" si="1"/>
        <v>1643.3999999999999</v>
      </c>
      <c r="D58">
        <f t="shared" si="2"/>
        <v>21.305432714501347</v>
      </c>
      <c r="E58">
        <f t="shared" si="2"/>
        <v>16.39456728549866</v>
      </c>
      <c r="F58">
        <f t="shared" si="2"/>
        <v>77</v>
      </c>
      <c r="G58">
        <f t="shared" si="2"/>
        <v>0.19346502879101729</v>
      </c>
      <c r="H58">
        <f t="shared" si="2"/>
        <v>858.50170691890685</v>
      </c>
      <c r="I58">
        <f t="shared" si="2"/>
        <v>2908.5923654261214</v>
      </c>
      <c r="J58">
        <f t="shared" si="2"/>
        <v>364.27004023181803</v>
      </c>
      <c r="K58">
        <f t="shared" si="2"/>
        <v>1516.0044613453142</v>
      </c>
      <c r="L58">
        <f t="shared" si="2"/>
        <v>4370.9566520863355</v>
      </c>
      <c r="M58">
        <f>IFERROR(#REF!,0)</f>
        <v>0</v>
      </c>
      <c r="N58">
        <f>IFERROR(#REF!,0)</f>
        <v>0</v>
      </c>
      <c r="O58">
        <f t="shared" si="2"/>
        <v>14087.782287108972</v>
      </c>
      <c r="P58">
        <f t="shared" si="2"/>
        <v>566.18785947637525</v>
      </c>
      <c r="Q58">
        <f t="shared" si="2"/>
        <v>1177.2750862261939</v>
      </c>
      <c r="R58">
        <f t="shared" si="2"/>
        <v>2894.9877809424265</v>
      </c>
      <c r="S58">
        <f t="shared" si="2"/>
        <v>1222.7933374579673</v>
      </c>
      <c r="T58">
        <f t="shared" si="2"/>
        <v>1751.738398432416</v>
      </c>
      <c r="U58">
        <f t="shared" si="2"/>
        <v>3086.6</v>
      </c>
      <c r="V58">
        <f t="shared" si="2"/>
        <v>1813.5722466781256</v>
      </c>
      <c r="W58">
        <f t="shared" si="2"/>
        <v>1343.9999110310466</v>
      </c>
      <c r="X58">
        <f t="shared" si="2"/>
        <v>1717.2826740070632</v>
      </c>
      <c r="Y58">
        <f t="shared" si="2"/>
        <v>1860.825318959892</v>
      </c>
      <c r="Z58">
        <f t="shared" si="2"/>
        <v>834.80985186804639</v>
      </c>
      <c r="AA58">
        <f t="shared" si="2"/>
        <v>985.72869920339872</v>
      </c>
      <c r="AB58">
        <f t="shared" si="2"/>
        <v>270.54602974721172</v>
      </c>
      <c r="AC58">
        <f t="shared" si="2"/>
        <v>106.75628587435774</v>
      </c>
      <c r="AD58">
        <f t="shared" si="2"/>
        <v>2703.6386114318202</v>
      </c>
      <c r="AE58">
        <f t="shared" si="2"/>
        <v>1372.6110725505857</v>
      </c>
      <c r="AF58">
        <f t="shared" si="2"/>
        <v>2060.5755248839396</v>
      </c>
      <c r="AG58">
        <f t="shared" si="2"/>
        <v>445.8</v>
      </c>
      <c r="AH58">
        <f t="shared" si="2"/>
        <v>199.9</v>
      </c>
      <c r="AI58">
        <f t="shared" si="2"/>
        <v>60.696629171650883</v>
      </c>
      <c r="AJ58">
        <f t="shared" si="2"/>
        <v>105.66900075432325</v>
      </c>
      <c r="AK58">
        <f t="shared" si="2"/>
        <v>192.36766981800437</v>
      </c>
      <c r="AL58">
        <f t="shared" si="2"/>
        <v>494.9</v>
      </c>
      <c r="AM58">
        <f t="shared" si="2"/>
        <v>1307.8661903243551</v>
      </c>
      <c r="AN58">
        <f t="shared" si="2"/>
        <v>666.81268949932769</v>
      </c>
      <c r="AO58">
        <f t="shared" si="2"/>
        <v>568.63604686947906</v>
      </c>
      <c r="AP58">
        <f t="shared" si="2"/>
        <v>5486.748529769482</v>
      </c>
      <c r="AQ58">
        <f t="shared" si="2"/>
        <v>1103.7973890103053</v>
      </c>
      <c r="AR58">
        <f t="shared" si="2"/>
        <v>0</v>
      </c>
    </row>
    <row r="59" spans="1:44" x14ac:dyDescent="0.3">
      <c r="A59" s="15" t="s">
        <v>220</v>
      </c>
      <c r="B59" t="s">
        <v>98</v>
      </c>
      <c r="C59">
        <f t="shared" si="1"/>
        <v>0</v>
      </c>
      <c r="D59">
        <f t="shared" si="2"/>
        <v>0</v>
      </c>
      <c r="E59">
        <f t="shared" si="2"/>
        <v>0</v>
      </c>
      <c r="F59">
        <f t="shared" si="2"/>
        <v>0</v>
      </c>
      <c r="G59">
        <f t="shared" si="2"/>
        <v>6.5349712089826893E-3</v>
      </c>
      <c r="H59">
        <f t="shared" si="2"/>
        <v>35.098293081093132</v>
      </c>
      <c r="I59">
        <f t="shared" si="2"/>
        <v>604.50763457387859</v>
      </c>
      <c r="J59">
        <f t="shared" si="2"/>
        <v>27.629959768181898</v>
      </c>
      <c r="K59">
        <f t="shared" si="2"/>
        <v>53.995538654685738</v>
      </c>
      <c r="L59">
        <f t="shared" si="2"/>
        <v>131.0433479136652</v>
      </c>
      <c r="M59">
        <f>IFERROR(#REF!,0)</f>
        <v>0</v>
      </c>
      <c r="N59">
        <f>IFERROR(#REF!,0)</f>
        <v>0</v>
      </c>
      <c r="O59">
        <f t="shared" si="2"/>
        <v>51.217712891025712</v>
      </c>
      <c r="P59">
        <f t="shared" si="2"/>
        <v>0.53705429743096178</v>
      </c>
      <c r="Q59">
        <f t="shared" si="2"/>
        <v>0</v>
      </c>
      <c r="R59">
        <f t="shared" si="2"/>
        <v>5.7909474289413412</v>
      </c>
      <c r="S59">
        <f t="shared" si="2"/>
        <v>0.72793417066471544</v>
      </c>
      <c r="T59">
        <f t="shared" si="2"/>
        <v>1.6616015675839733</v>
      </c>
      <c r="U59">
        <f t="shared" si="2"/>
        <v>0</v>
      </c>
      <c r="V59">
        <f t="shared" si="2"/>
        <v>3.6277533218745299</v>
      </c>
      <c r="W59">
        <f t="shared" si="2"/>
        <v>0.80008896895340376</v>
      </c>
      <c r="X59">
        <f t="shared" si="2"/>
        <v>93.017325992936662</v>
      </c>
      <c r="Y59">
        <f t="shared" si="2"/>
        <v>63.374681040108285</v>
      </c>
      <c r="Z59">
        <f t="shared" si="2"/>
        <v>29.990148131953468</v>
      </c>
      <c r="AA59">
        <f t="shared" si="2"/>
        <v>0</v>
      </c>
      <c r="AB59">
        <f t="shared" si="2"/>
        <v>0</v>
      </c>
      <c r="AC59">
        <f t="shared" si="2"/>
        <v>7.5689851750315063</v>
      </c>
      <c r="AD59">
        <f t="shared" si="2"/>
        <v>195.9613885681801</v>
      </c>
      <c r="AE59">
        <f t="shared" si="2"/>
        <v>188.18892744941419</v>
      </c>
      <c r="AF59">
        <f t="shared" si="2"/>
        <v>129.92447511606068</v>
      </c>
      <c r="AG59">
        <f t="shared" si="2"/>
        <v>0</v>
      </c>
      <c r="AH59">
        <f t="shared" si="2"/>
        <v>0</v>
      </c>
      <c r="AI59">
        <f t="shared" si="2"/>
        <v>4.3033708283491201</v>
      </c>
      <c r="AJ59">
        <f t="shared" si="2"/>
        <v>7.9309992456767464</v>
      </c>
      <c r="AK59">
        <f t="shared" si="2"/>
        <v>51.132330181995634</v>
      </c>
      <c r="AL59">
        <f t="shared" si="2"/>
        <v>0</v>
      </c>
      <c r="AM59">
        <f t="shared" si="2"/>
        <v>144.03380967564499</v>
      </c>
      <c r="AN59">
        <f t="shared" si="2"/>
        <v>52.287310500672369</v>
      </c>
      <c r="AO59">
        <f t="shared" si="2"/>
        <v>102.36395313052094</v>
      </c>
      <c r="AP59">
        <f t="shared" si="2"/>
        <v>1026.6514702305178</v>
      </c>
      <c r="AQ59">
        <f t="shared" si="2"/>
        <v>169.90261098969455</v>
      </c>
      <c r="AR59">
        <f t="shared" si="2"/>
        <v>0</v>
      </c>
    </row>
    <row r="60" spans="1:44" x14ac:dyDescent="0.3">
      <c r="A60" t="s">
        <v>139</v>
      </c>
      <c r="B60" t="s">
        <v>99</v>
      </c>
      <c r="C60">
        <f t="shared" si="1"/>
        <v>242.8</v>
      </c>
      <c r="D60">
        <f t="shared" si="2"/>
        <v>30.4</v>
      </c>
      <c r="E60">
        <f t="shared" si="2"/>
        <v>0</v>
      </c>
      <c r="F60">
        <f t="shared" si="2"/>
        <v>43.1</v>
      </c>
      <c r="G60">
        <f t="shared" si="2"/>
        <v>0.1</v>
      </c>
      <c r="H60">
        <f t="shared" si="2"/>
        <v>1866.4</v>
      </c>
      <c r="I60">
        <f t="shared" si="2"/>
        <v>1204.3</v>
      </c>
      <c r="J60">
        <f t="shared" si="2"/>
        <v>194.9</v>
      </c>
      <c r="K60">
        <f t="shared" si="2"/>
        <v>780.9</v>
      </c>
      <c r="L60">
        <f t="shared" si="2"/>
        <v>352.2</v>
      </c>
      <c r="M60">
        <f t="shared" si="2"/>
        <v>2953.4953519002843</v>
      </c>
      <c r="N60">
        <f t="shared" si="2"/>
        <v>420.2046480997156</v>
      </c>
      <c r="O60">
        <f t="shared" si="2"/>
        <v>10678.7</v>
      </c>
      <c r="P60">
        <f t="shared" si="2"/>
        <v>843.42276885669855</v>
      </c>
      <c r="Q60">
        <f t="shared" si="2"/>
        <v>221.27723114330141</v>
      </c>
      <c r="R60">
        <f t="shared" si="2"/>
        <v>824.30065129927766</v>
      </c>
      <c r="S60">
        <f t="shared" si="2"/>
        <v>396.49934870072224</v>
      </c>
      <c r="T60">
        <f t="shared" si="2"/>
        <v>1643</v>
      </c>
      <c r="U60">
        <f t="shared" si="2"/>
        <v>5169.6000000000004</v>
      </c>
      <c r="V60">
        <f t="shared" si="2"/>
        <v>3001.6</v>
      </c>
      <c r="W60">
        <f t="shared" si="2"/>
        <v>3307.7</v>
      </c>
      <c r="X60">
        <f t="shared" si="2"/>
        <v>6608.9</v>
      </c>
      <c r="Y60">
        <f t="shared" si="2"/>
        <v>2076.1999999999998</v>
      </c>
      <c r="Z60">
        <f t="shared" si="2"/>
        <v>1252.3</v>
      </c>
      <c r="AA60">
        <f t="shared" si="2"/>
        <v>205.1898385470268</v>
      </c>
      <c r="AB60">
        <f t="shared" si="2"/>
        <v>0</v>
      </c>
      <c r="AC60">
        <f t="shared" si="2"/>
        <v>308.51016145297331</v>
      </c>
      <c r="AD60">
        <f t="shared" si="2"/>
        <v>7556.3</v>
      </c>
      <c r="AE60">
        <f t="shared" si="2"/>
        <v>3051.6</v>
      </c>
      <c r="AF60">
        <f t="shared" si="2"/>
        <v>1292.0999999999999</v>
      </c>
      <c r="AG60">
        <f t="shared" si="2"/>
        <v>629.70000000000005</v>
      </c>
      <c r="AH60">
        <f t="shared" si="2"/>
        <v>116.4</v>
      </c>
      <c r="AI60">
        <f t="shared" si="2"/>
        <v>225.6</v>
      </c>
      <c r="AJ60">
        <f t="shared" si="2"/>
        <v>162.9</v>
      </c>
      <c r="AK60">
        <f t="shared" ref="D60:AR67" si="3">IFERROR(AK15,0)</f>
        <v>243.6</v>
      </c>
      <c r="AL60">
        <f t="shared" si="3"/>
        <v>345.5</v>
      </c>
      <c r="AM60">
        <f t="shared" si="3"/>
        <v>893</v>
      </c>
      <c r="AN60">
        <f t="shared" si="3"/>
        <v>399.1</v>
      </c>
      <c r="AO60">
        <f t="shared" si="3"/>
        <v>301.3</v>
      </c>
      <c r="AP60">
        <f t="shared" si="3"/>
        <v>675.7</v>
      </c>
      <c r="AQ60">
        <f t="shared" si="3"/>
        <v>508.8</v>
      </c>
      <c r="AR60">
        <f t="shared" si="3"/>
        <v>0</v>
      </c>
    </row>
    <row r="61" spans="1:44" x14ac:dyDescent="0.3">
      <c r="A61" s="15" t="s">
        <v>100</v>
      </c>
      <c r="B61" t="s">
        <v>100</v>
      </c>
      <c r="C61">
        <f t="shared" si="1"/>
        <v>36.203010447269584</v>
      </c>
      <c r="D61">
        <f t="shared" si="3"/>
        <v>3.1220163473397178</v>
      </c>
      <c r="E61">
        <f t="shared" si="3"/>
        <v>0.31438809985995358</v>
      </c>
      <c r="F61">
        <f t="shared" si="3"/>
        <v>48.177392306222529</v>
      </c>
      <c r="G61">
        <f t="shared" si="3"/>
        <v>0</v>
      </c>
      <c r="H61">
        <f t="shared" si="3"/>
        <v>0</v>
      </c>
      <c r="I61">
        <f t="shared" si="3"/>
        <v>158.1</v>
      </c>
      <c r="J61">
        <f t="shared" si="3"/>
        <v>0</v>
      </c>
      <c r="K61">
        <f t="shared" si="3"/>
        <v>0</v>
      </c>
      <c r="L61">
        <f t="shared" si="3"/>
        <v>0</v>
      </c>
      <c r="M61">
        <f t="shared" si="3"/>
        <v>242.2733587213832</v>
      </c>
      <c r="N61">
        <f t="shared" si="3"/>
        <v>63.799932619745654</v>
      </c>
      <c r="O61">
        <f t="shared" si="3"/>
        <v>184.85570887911746</v>
      </c>
      <c r="P61">
        <f t="shared" si="3"/>
        <v>2055.5111534881394</v>
      </c>
      <c r="Q61">
        <f t="shared" si="3"/>
        <v>21.195466484310298</v>
      </c>
      <c r="R61">
        <f t="shared" si="3"/>
        <v>45.386381230647537</v>
      </c>
      <c r="S61">
        <f t="shared" si="3"/>
        <v>17.104514946669365</v>
      </c>
      <c r="T61">
        <f t="shared" si="3"/>
        <v>776.63155707098895</v>
      </c>
      <c r="U61">
        <f t="shared" si="3"/>
        <v>10.250102661357552</v>
      </c>
      <c r="V61">
        <f t="shared" si="3"/>
        <v>30.945603259651712</v>
      </c>
      <c r="W61">
        <f t="shared" si="3"/>
        <v>127.18714505907354</v>
      </c>
      <c r="X61">
        <f t="shared" si="3"/>
        <v>0</v>
      </c>
      <c r="Y61">
        <f t="shared" si="3"/>
        <v>741.23829310896804</v>
      </c>
      <c r="Z61">
        <f t="shared" si="3"/>
        <v>157.21069603477332</v>
      </c>
      <c r="AA61">
        <f t="shared" si="3"/>
        <v>286.44984930294572</v>
      </c>
      <c r="AB61">
        <f t="shared" si="3"/>
        <v>2.4501506970542435</v>
      </c>
      <c r="AC61">
        <f t="shared" si="3"/>
        <v>0</v>
      </c>
      <c r="AD61">
        <f t="shared" si="3"/>
        <v>20867.690883663017</v>
      </c>
      <c r="AE61">
        <f t="shared" si="3"/>
        <v>0</v>
      </c>
      <c r="AF61">
        <f t="shared" si="3"/>
        <v>156.97987161810016</v>
      </c>
      <c r="AG61">
        <f t="shared" si="3"/>
        <v>260.5</v>
      </c>
      <c r="AH61">
        <f t="shared" si="3"/>
        <v>24.3</v>
      </c>
      <c r="AI61">
        <f t="shared" si="3"/>
        <v>0</v>
      </c>
      <c r="AJ61">
        <f t="shared" si="3"/>
        <v>2.4723562356692925</v>
      </c>
      <c r="AK61">
        <f t="shared" si="3"/>
        <v>0</v>
      </c>
      <c r="AL61">
        <f t="shared" si="3"/>
        <v>0</v>
      </c>
      <c r="AM61">
        <f t="shared" si="3"/>
        <v>307.80000000000007</v>
      </c>
      <c r="AN61">
        <f t="shared" si="3"/>
        <v>0</v>
      </c>
      <c r="AO61">
        <f t="shared" si="3"/>
        <v>0</v>
      </c>
      <c r="AP61">
        <f t="shared" si="3"/>
        <v>0</v>
      </c>
      <c r="AQ61">
        <f t="shared" si="3"/>
        <v>0</v>
      </c>
      <c r="AR61">
        <f t="shared" si="3"/>
        <v>0</v>
      </c>
    </row>
    <row r="62" spans="1:44" x14ac:dyDescent="0.3">
      <c r="A62" s="15" t="s">
        <v>101</v>
      </c>
      <c r="B62" t="s">
        <v>101</v>
      </c>
      <c r="C62">
        <f t="shared" si="1"/>
        <v>63.896989552730403</v>
      </c>
      <c r="D62">
        <f t="shared" si="3"/>
        <v>1.0432185532895444</v>
      </c>
      <c r="E62">
        <f t="shared" si="3"/>
        <v>2.0376999510784515E-2</v>
      </c>
      <c r="F62">
        <f t="shared" si="3"/>
        <v>3.1226076937774692</v>
      </c>
      <c r="G62">
        <f t="shared" si="3"/>
        <v>0</v>
      </c>
      <c r="H62">
        <f t="shared" si="3"/>
        <v>0</v>
      </c>
      <c r="I62">
        <f t="shared" si="3"/>
        <v>0</v>
      </c>
      <c r="J62">
        <f t="shared" si="3"/>
        <v>0</v>
      </c>
      <c r="K62">
        <f t="shared" si="3"/>
        <v>63.199999999999996</v>
      </c>
      <c r="L62">
        <f t="shared" si="3"/>
        <v>123.3</v>
      </c>
      <c r="M62">
        <f t="shared" si="3"/>
        <v>492.58450993070727</v>
      </c>
      <c r="N62">
        <f t="shared" si="3"/>
        <v>110.04219872816385</v>
      </c>
      <c r="O62">
        <f t="shared" si="3"/>
        <v>375.84429112088259</v>
      </c>
      <c r="P62">
        <f t="shared" si="3"/>
        <v>51.52713821281403</v>
      </c>
      <c r="Q62">
        <f t="shared" si="3"/>
        <v>4367.5662418147376</v>
      </c>
      <c r="R62">
        <f t="shared" si="3"/>
        <v>956.77583337180579</v>
      </c>
      <c r="S62">
        <f t="shared" si="3"/>
        <v>75.433270450877359</v>
      </c>
      <c r="T62">
        <f t="shared" si="3"/>
        <v>19.468442929011196</v>
      </c>
      <c r="U62">
        <f t="shared" si="3"/>
        <v>2112.1498973386424</v>
      </c>
      <c r="V62">
        <f t="shared" si="3"/>
        <v>652.35439674034819</v>
      </c>
      <c r="W62">
        <f t="shared" si="3"/>
        <v>560.91285494092665</v>
      </c>
      <c r="X62">
        <f t="shared" si="3"/>
        <v>1092.0999999999999</v>
      </c>
      <c r="Y62">
        <f t="shared" si="3"/>
        <v>25.061706891031974</v>
      </c>
      <c r="Z62">
        <f t="shared" si="3"/>
        <v>70.089303965226691</v>
      </c>
      <c r="AA62">
        <f t="shared" si="3"/>
        <v>0</v>
      </c>
      <c r="AB62">
        <f t="shared" si="3"/>
        <v>0</v>
      </c>
      <c r="AC62">
        <f t="shared" si="3"/>
        <v>0</v>
      </c>
      <c r="AD62">
        <f t="shared" si="3"/>
        <v>1145.7091163369842</v>
      </c>
      <c r="AE62">
        <f t="shared" si="3"/>
        <v>707.3</v>
      </c>
      <c r="AF62">
        <f t="shared" si="3"/>
        <v>34.42012838189985</v>
      </c>
      <c r="AG62">
        <f t="shared" si="3"/>
        <v>0</v>
      </c>
      <c r="AH62">
        <f t="shared" si="3"/>
        <v>0</v>
      </c>
      <c r="AI62">
        <f t="shared" si="3"/>
        <v>0</v>
      </c>
      <c r="AJ62">
        <f t="shared" si="3"/>
        <v>36.727643764330708</v>
      </c>
      <c r="AK62">
        <f t="shared" si="3"/>
        <v>0</v>
      </c>
      <c r="AL62">
        <f t="shared" si="3"/>
        <v>0</v>
      </c>
      <c r="AM62">
        <f t="shared" si="3"/>
        <v>0</v>
      </c>
      <c r="AN62">
        <f t="shared" si="3"/>
        <v>0</v>
      </c>
      <c r="AO62">
        <f t="shared" si="3"/>
        <v>0</v>
      </c>
      <c r="AP62">
        <f t="shared" si="3"/>
        <v>0</v>
      </c>
      <c r="AQ62">
        <f t="shared" si="3"/>
        <v>0</v>
      </c>
      <c r="AR62">
        <f t="shared" si="3"/>
        <v>0</v>
      </c>
    </row>
    <row r="63" spans="1:44" x14ac:dyDescent="0.3">
      <c r="A63" s="15" t="s">
        <v>102</v>
      </c>
      <c r="B63" t="s">
        <v>102</v>
      </c>
      <c r="C63">
        <f t="shared" si="1"/>
        <v>0</v>
      </c>
      <c r="D63">
        <f t="shared" si="3"/>
        <v>8.0584225318491463</v>
      </c>
      <c r="E63">
        <f t="shared" si="3"/>
        <v>0.14042807488551537</v>
      </c>
      <c r="F63">
        <f t="shared" si="3"/>
        <v>20.029919075870662</v>
      </c>
      <c r="G63">
        <f t="shared" si="3"/>
        <v>0</v>
      </c>
      <c r="H63">
        <f t="shared" si="3"/>
        <v>0</v>
      </c>
      <c r="I63">
        <f t="shared" si="3"/>
        <v>0</v>
      </c>
      <c r="J63">
        <f t="shared" si="3"/>
        <v>0</v>
      </c>
      <c r="K63">
        <f t="shared" si="3"/>
        <v>0</v>
      </c>
      <c r="L63">
        <f t="shared" si="3"/>
        <v>0</v>
      </c>
      <c r="M63">
        <f t="shared" si="3"/>
        <v>0</v>
      </c>
      <c r="N63">
        <f t="shared" si="3"/>
        <v>0</v>
      </c>
      <c r="O63">
        <f t="shared" si="3"/>
        <v>0</v>
      </c>
      <c r="P63">
        <f t="shared" si="3"/>
        <v>60.503587939174402</v>
      </c>
      <c r="Q63">
        <f t="shared" si="3"/>
        <v>536.93318230329032</v>
      </c>
      <c r="R63">
        <f t="shared" si="3"/>
        <v>26017.805816525692</v>
      </c>
      <c r="S63">
        <f t="shared" si="3"/>
        <v>51.341856611730115</v>
      </c>
      <c r="T63">
        <f t="shared" si="3"/>
        <v>16521.91073704567</v>
      </c>
      <c r="U63">
        <f t="shared" si="3"/>
        <v>4665.2478892236531</v>
      </c>
      <c r="V63">
        <f t="shared" si="3"/>
        <v>9172.6249154106936</v>
      </c>
      <c r="W63">
        <f t="shared" si="3"/>
        <v>168.90561930457307</v>
      </c>
      <c r="X63">
        <f t="shared" si="3"/>
        <v>6830.5227646318826</v>
      </c>
      <c r="Y63">
        <f t="shared" si="3"/>
        <v>4256.9359716832887</v>
      </c>
      <c r="Z63">
        <f t="shared" si="3"/>
        <v>1106.2129383796168</v>
      </c>
      <c r="AA63">
        <f t="shared" si="3"/>
        <v>923.16760170680175</v>
      </c>
      <c r="AB63">
        <f t="shared" si="3"/>
        <v>167.68400315877588</v>
      </c>
      <c r="AC63">
        <f t="shared" si="3"/>
        <v>0</v>
      </c>
      <c r="AD63">
        <f t="shared" si="3"/>
        <v>10990.8</v>
      </c>
      <c r="AE63">
        <f t="shared" si="3"/>
        <v>0</v>
      </c>
      <c r="AF63">
        <f t="shared" si="3"/>
        <v>189.58041933918349</v>
      </c>
      <c r="AG63">
        <f t="shared" si="3"/>
        <v>78.008607082172432</v>
      </c>
      <c r="AH63">
        <f t="shared" si="3"/>
        <v>21.3</v>
      </c>
      <c r="AI63">
        <f t="shared" si="3"/>
        <v>0</v>
      </c>
      <c r="AJ63">
        <f t="shared" si="3"/>
        <v>35.335135769845422</v>
      </c>
      <c r="AK63">
        <f t="shared" si="3"/>
        <v>0</v>
      </c>
      <c r="AL63">
        <f t="shared" si="3"/>
        <v>0</v>
      </c>
      <c r="AM63">
        <f t="shared" si="3"/>
        <v>0</v>
      </c>
      <c r="AN63">
        <f t="shared" si="3"/>
        <v>0</v>
      </c>
      <c r="AO63">
        <f t="shared" si="3"/>
        <v>0</v>
      </c>
      <c r="AP63">
        <f t="shared" si="3"/>
        <v>0</v>
      </c>
      <c r="AQ63">
        <f t="shared" si="3"/>
        <v>0</v>
      </c>
      <c r="AR63">
        <f t="shared" si="3"/>
        <v>0</v>
      </c>
    </row>
    <row r="64" spans="1:44" x14ac:dyDescent="0.3">
      <c r="A64" s="15" t="s">
        <v>103</v>
      </c>
      <c r="B64" t="s">
        <v>103</v>
      </c>
      <c r="C64">
        <f t="shared" si="1"/>
        <v>0</v>
      </c>
      <c r="D64">
        <f t="shared" si="3"/>
        <v>9.7152603942266838E-2</v>
      </c>
      <c r="E64">
        <f t="shared" si="3"/>
        <v>3.9967893230721131E-3</v>
      </c>
      <c r="F64">
        <f t="shared" si="3"/>
        <v>0.57008092412933686</v>
      </c>
      <c r="G64">
        <f t="shared" si="3"/>
        <v>0</v>
      </c>
      <c r="H64">
        <f t="shared" si="3"/>
        <v>0</v>
      </c>
      <c r="I64">
        <f t="shared" si="3"/>
        <v>0</v>
      </c>
      <c r="J64">
        <f t="shared" si="3"/>
        <v>0</v>
      </c>
      <c r="K64">
        <f t="shared" si="3"/>
        <v>0</v>
      </c>
      <c r="L64">
        <f t="shared" si="3"/>
        <v>0</v>
      </c>
      <c r="M64">
        <f t="shared" si="3"/>
        <v>866.5</v>
      </c>
      <c r="N64">
        <f t="shared" si="3"/>
        <v>0</v>
      </c>
      <c r="O64">
        <f t="shared" si="3"/>
        <v>659.6</v>
      </c>
      <c r="P64">
        <f t="shared" si="3"/>
        <v>13.275520056860463</v>
      </c>
      <c r="Q64">
        <f t="shared" si="3"/>
        <v>28.387709700674897</v>
      </c>
      <c r="R64">
        <f t="shared" si="3"/>
        <v>63.182440221398636</v>
      </c>
      <c r="S64">
        <f t="shared" si="3"/>
        <v>3680.4698866411768</v>
      </c>
      <c r="T64">
        <f t="shared" si="3"/>
        <v>3625.1892629543281</v>
      </c>
      <c r="U64">
        <f t="shared" si="3"/>
        <v>246.65211077634646</v>
      </c>
      <c r="V64">
        <f t="shared" si="3"/>
        <v>22.275084589306015</v>
      </c>
      <c r="W64">
        <f t="shared" si="3"/>
        <v>12108.094380695426</v>
      </c>
      <c r="X64">
        <f t="shared" si="3"/>
        <v>364.57723536811858</v>
      </c>
      <c r="Y64">
        <f t="shared" si="3"/>
        <v>1999.3640283167108</v>
      </c>
      <c r="Z64">
        <f t="shared" si="3"/>
        <v>995.4870616203832</v>
      </c>
      <c r="AA64">
        <f t="shared" si="3"/>
        <v>3.4483951344222916</v>
      </c>
      <c r="AB64">
        <f t="shared" si="3"/>
        <v>0</v>
      </c>
      <c r="AC64">
        <f t="shared" si="3"/>
        <v>0</v>
      </c>
      <c r="AD64">
        <f t="shared" si="3"/>
        <v>0</v>
      </c>
      <c r="AE64">
        <f t="shared" si="3"/>
        <v>0</v>
      </c>
      <c r="AF64">
        <f t="shared" si="3"/>
        <v>2.119580660816486</v>
      </c>
      <c r="AG64">
        <f t="shared" si="3"/>
        <v>0.29139291782756865</v>
      </c>
      <c r="AH64">
        <f t="shared" si="3"/>
        <v>0</v>
      </c>
      <c r="AI64">
        <f t="shared" si="3"/>
        <v>0</v>
      </c>
      <c r="AJ64">
        <f t="shared" si="3"/>
        <v>1.1648642301545775</v>
      </c>
      <c r="AK64">
        <f t="shared" si="3"/>
        <v>0</v>
      </c>
      <c r="AL64">
        <f t="shared" si="3"/>
        <v>0</v>
      </c>
      <c r="AM64">
        <f t="shared" si="3"/>
        <v>0</v>
      </c>
      <c r="AN64">
        <f t="shared" si="3"/>
        <v>0</v>
      </c>
      <c r="AO64">
        <f t="shared" si="3"/>
        <v>0</v>
      </c>
      <c r="AP64">
        <f t="shared" si="3"/>
        <v>0</v>
      </c>
      <c r="AQ64">
        <f t="shared" si="3"/>
        <v>0</v>
      </c>
      <c r="AR64">
        <f t="shared" si="3"/>
        <v>0</v>
      </c>
    </row>
    <row r="65" spans="1:44" x14ac:dyDescent="0.3">
      <c r="A65" t="s">
        <v>142</v>
      </c>
      <c r="B65" t="s">
        <v>104</v>
      </c>
      <c r="C65">
        <f t="shared" si="1"/>
        <v>253.2</v>
      </c>
      <c r="D65">
        <f t="shared" si="3"/>
        <v>33.4</v>
      </c>
      <c r="E65">
        <f t="shared" si="3"/>
        <v>0</v>
      </c>
      <c r="F65">
        <f t="shared" si="3"/>
        <v>46.6</v>
      </c>
      <c r="G65">
        <f t="shared" si="3"/>
        <v>0.3</v>
      </c>
      <c r="H65">
        <f t="shared" si="3"/>
        <v>1028.8</v>
      </c>
      <c r="I65">
        <f t="shared" si="3"/>
        <v>366.2</v>
      </c>
      <c r="J65">
        <f t="shared" si="3"/>
        <v>305.39999999999998</v>
      </c>
      <c r="K65">
        <f t="shared" si="3"/>
        <v>231.6</v>
      </c>
      <c r="L65">
        <f t="shared" si="3"/>
        <v>520.1</v>
      </c>
      <c r="M65">
        <f t="shared" si="3"/>
        <v>1091.6791627782291</v>
      </c>
      <c r="N65">
        <f t="shared" si="3"/>
        <v>331.92083722177068</v>
      </c>
      <c r="O65">
        <f t="shared" si="3"/>
        <v>1279.7</v>
      </c>
      <c r="P65">
        <f t="shared" si="3"/>
        <v>377.19990039898931</v>
      </c>
      <c r="Q65">
        <f t="shared" si="3"/>
        <v>395.00009960101079</v>
      </c>
      <c r="R65">
        <f t="shared" si="3"/>
        <v>3939.6865946765756</v>
      </c>
      <c r="S65">
        <f t="shared" si="3"/>
        <v>1496.4134053234245</v>
      </c>
      <c r="T65">
        <f t="shared" si="3"/>
        <v>13339.8</v>
      </c>
      <c r="U65">
        <f t="shared" si="3"/>
        <v>4148.1000000000004</v>
      </c>
      <c r="V65">
        <f t="shared" si="3"/>
        <v>3181.5</v>
      </c>
      <c r="W65">
        <f t="shared" si="3"/>
        <v>9968</v>
      </c>
      <c r="X65">
        <f t="shared" si="3"/>
        <v>6669.1</v>
      </c>
      <c r="Y65">
        <f t="shared" si="3"/>
        <v>5604.3</v>
      </c>
      <c r="Z65">
        <f t="shared" si="3"/>
        <v>1245.4000000000001</v>
      </c>
      <c r="AA65">
        <f t="shared" si="3"/>
        <v>562.52594555807991</v>
      </c>
      <c r="AB65">
        <f t="shared" si="3"/>
        <v>0</v>
      </c>
      <c r="AC65">
        <f t="shared" si="3"/>
        <v>417.27405444192016</v>
      </c>
      <c r="AD65">
        <f t="shared" si="3"/>
        <v>12873.2</v>
      </c>
      <c r="AE65">
        <f t="shared" si="3"/>
        <v>1534.8</v>
      </c>
      <c r="AF65">
        <f t="shared" si="3"/>
        <v>633.4</v>
      </c>
      <c r="AG65">
        <f t="shared" si="3"/>
        <v>373.9</v>
      </c>
      <c r="AH65">
        <f t="shared" si="3"/>
        <v>62.5</v>
      </c>
      <c r="AI65">
        <f t="shared" si="3"/>
        <v>99.4</v>
      </c>
      <c r="AJ65">
        <f t="shared" si="3"/>
        <v>174.2</v>
      </c>
      <c r="AK65">
        <f t="shared" si="3"/>
        <v>185.4</v>
      </c>
      <c r="AL65">
        <f t="shared" si="3"/>
        <v>475.2</v>
      </c>
      <c r="AM65">
        <f t="shared" si="3"/>
        <v>919.4</v>
      </c>
      <c r="AN65">
        <f t="shared" si="3"/>
        <v>786.3</v>
      </c>
      <c r="AO65">
        <f t="shared" si="3"/>
        <v>351</v>
      </c>
      <c r="AP65">
        <f t="shared" si="3"/>
        <v>246.6</v>
      </c>
      <c r="AQ65">
        <f t="shared" si="3"/>
        <v>377.1</v>
      </c>
      <c r="AR65">
        <f t="shared" si="3"/>
        <v>0</v>
      </c>
    </row>
    <row r="66" spans="1:44" x14ac:dyDescent="0.3">
      <c r="A66" t="s">
        <v>143</v>
      </c>
      <c r="B66" t="s">
        <v>105</v>
      </c>
      <c r="C66">
        <f t="shared" si="1"/>
        <v>200.3</v>
      </c>
      <c r="D66">
        <f t="shared" si="3"/>
        <v>0</v>
      </c>
      <c r="E66">
        <f t="shared" si="3"/>
        <v>0</v>
      </c>
      <c r="F66">
        <f t="shared" si="3"/>
        <v>17.399999999999999</v>
      </c>
      <c r="G66">
        <f t="shared" si="3"/>
        <v>0</v>
      </c>
      <c r="H66">
        <f t="shared" si="3"/>
        <v>841.9</v>
      </c>
      <c r="I66">
        <f t="shared" si="3"/>
        <v>461.4</v>
      </c>
      <c r="J66">
        <f t="shared" si="3"/>
        <v>81.599999999999994</v>
      </c>
      <c r="K66">
        <f t="shared" si="3"/>
        <v>353.6</v>
      </c>
      <c r="L66">
        <f t="shared" si="3"/>
        <v>303</v>
      </c>
      <c r="M66">
        <f t="shared" si="3"/>
        <v>1075.1298134520118</v>
      </c>
      <c r="N66">
        <f t="shared" si="3"/>
        <v>211.27018654798823</v>
      </c>
      <c r="O66">
        <f t="shared" si="3"/>
        <v>854</v>
      </c>
      <c r="P66">
        <f t="shared" si="3"/>
        <v>0</v>
      </c>
      <c r="Q66">
        <f t="shared" si="3"/>
        <v>0</v>
      </c>
      <c r="R66">
        <f t="shared" si="3"/>
        <v>577.29999999999995</v>
      </c>
      <c r="S66">
        <f t="shared" si="3"/>
        <v>0</v>
      </c>
      <c r="T66">
        <f t="shared" si="3"/>
        <v>1195.5999999999999</v>
      </c>
      <c r="U66">
        <f t="shared" si="3"/>
        <v>112588.6</v>
      </c>
      <c r="V66">
        <f t="shared" si="3"/>
        <v>6592.5</v>
      </c>
      <c r="W66">
        <f t="shared" si="3"/>
        <v>4884.6000000000004</v>
      </c>
      <c r="X66">
        <f t="shared" si="3"/>
        <v>4188.3999999999996</v>
      </c>
      <c r="Y66">
        <f t="shared" si="3"/>
        <v>2437.4</v>
      </c>
      <c r="Z66">
        <f t="shared" si="3"/>
        <v>896</v>
      </c>
      <c r="AA66">
        <f t="shared" si="3"/>
        <v>0</v>
      </c>
      <c r="AB66">
        <f t="shared" si="3"/>
        <v>0</v>
      </c>
      <c r="AC66">
        <f t="shared" si="3"/>
        <v>1036.9000000000001</v>
      </c>
      <c r="AD66">
        <f t="shared" si="3"/>
        <v>3275.3</v>
      </c>
      <c r="AE66">
        <f t="shared" si="3"/>
        <v>4141.2</v>
      </c>
      <c r="AF66">
        <f t="shared" si="3"/>
        <v>819.1</v>
      </c>
      <c r="AG66">
        <f t="shared" si="3"/>
        <v>708.6</v>
      </c>
      <c r="AH66">
        <f t="shared" si="3"/>
        <v>745.4</v>
      </c>
      <c r="AI66">
        <f t="shared" si="3"/>
        <v>4517</v>
      </c>
      <c r="AJ66">
        <f t="shared" si="3"/>
        <v>3612</v>
      </c>
      <c r="AK66">
        <f t="shared" si="3"/>
        <v>1451.6</v>
      </c>
      <c r="AL66">
        <f t="shared" si="3"/>
        <v>186.1</v>
      </c>
      <c r="AM66">
        <f t="shared" si="3"/>
        <v>3242</v>
      </c>
      <c r="AN66">
        <f t="shared" si="3"/>
        <v>2232.9</v>
      </c>
      <c r="AO66">
        <f t="shared" si="3"/>
        <v>1283.5</v>
      </c>
      <c r="AP66">
        <f t="shared" si="3"/>
        <v>3394.3</v>
      </c>
      <c r="AQ66">
        <f t="shared" si="3"/>
        <v>1545</v>
      </c>
      <c r="AR66">
        <f t="shared" si="3"/>
        <v>0</v>
      </c>
    </row>
    <row r="67" spans="1:44" x14ac:dyDescent="0.3">
      <c r="A67" t="s">
        <v>144</v>
      </c>
      <c r="B67" t="s">
        <v>106</v>
      </c>
      <c r="C67">
        <f t="shared" si="1"/>
        <v>60.2</v>
      </c>
      <c r="D67">
        <f t="shared" si="3"/>
        <v>10.199999999999999</v>
      </c>
      <c r="E67">
        <f t="shared" ref="D67:AR73" si="4">IFERROR(E22,0)</f>
        <v>0</v>
      </c>
      <c r="F67">
        <f t="shared" si="4"/>
        <v>13</v>
      </c>
      <c r="G67">
        <f t="shared" si="4"/>
        <v>0</v>
      </c>
      <c r="H67">
        <f t="shared" si="4"/>
        <v>116.6</v>
      </c>
      <c r="I67">
        <f t="shared" si="4"/>
        <v>91.8</v>
      </c>
      <c r="J67">
        <f t="shared" si="4"/>
        <v>29.2</v>
      </c>
      <c r="K67">
        <f t="shared" si="4"/>
        <v>75.099999999999994</v>
      </c>
      <c r="L67">
        <f t="shared" si="4"/>
        <v>117.1</v>
      </c>
      <c r="M67">
        <f t="shared" si="4"/>
        <v>353.84632228883493</v>
      </c>
      <c r="N67">
        <f t="shared" si="4"/>
        <v>59.953677711165092</v>
      </c>
      <c r="O67">
        <f t="shared" si="4"/>
        <v>287</v>
      </c>
      <c r="P67">
        <f t="shared" si="4"/>
        <v>175</v>
      </c>
      <c r="Q67">
        <f t="shared" si="4"/>
        <v>0</v>
      </c>
      <c r="R67">
        <f t="shared" si="4"/>
        <v>1111.7794446733039</v>
      </c>
      <c r="S67">
        <f t="shared" si="4"/>
        <v>70.120555326696191</v>
      </c>
      <c r="T67">
        <f t="shared" si="4"/>
        <v>960.3</v>
      </c>
      <c r="U67">
        <f t="shared" si="4"/>
        <v>10712</v>
      </c>
      <c r="V67">
        <f t="shared" si="4"/>
        <v>13043.5</v>
      </c>
      <c r="W67">
        <f t="shared" si="4"/>
        <v>4425.5</v>
      </c>
      <c r="X67">
        <f t="shared" si="4"/>
        <v>4157.3999999999996</v>
      </c>
      <c r="Y67">
        <f t="shared" si="4"/>
        <v>2140.1999999999998</v>
      </c>
      <c r="Z67">
        <f t="shared" si="4"/>
        <v>409.2</v>
      </c>
      <c r="AA67">
        <f t="shared" si="4"/>
        <v>1316.1687298492798</v>
      </c>
      <c r="AB67">
        <f t="shared" si="4"/>
        <v>0</v>
      </c>
      <c r="AC67">
        <f t="shared" si="4"/>
        <v>341.23127015072026</v>
      </c>
      <c r="AD67">
        <f t="shared" si="4"/>
        <v>6006.3</v>
      </c>
      <c r="AE67">
        <f t="shared" si="4"/>
        <v>1100.0999999999999</v>
      </c>
      <c r="AF67">
        <f t="shared" si="4"/>
        <v>460.7</v>
      </c>
      <c r="AG67">
        <f t="shared" si="4"/>
        <v>154.6</v>
      </c>
      <c r="AH67">
        <f t="shared" si="4"/>
        <v>100.7</v>
      </c>
      <c r="AI67">
        <f t="shared" si="4"/>
        <v>620.9</v>
      </c>
      <c r="AJ67">
        <f t="shared" si="4"/>
        <v>368.8</v>
      </c>
      <c r="AK67">
        <f t="shared" si="4"/>
        <v>170.6</v>
      </c>
      <c r="AL67">
        <f t="shared" si="4"/>
        <v>299.10000000000002</v>
      </c>
      <c r="AM67">
        <f t="shared" si="4"/>
        <v>704.7</v>
      </c>
      <c r="AN67">
        <f t="shared" si="4"/>
        <v>365.3</v>
      </c>
      <c r="AO67">
        <f t="shared" si="4"/>
        <v>282.3</v>
      </c>
      <c r="AP67">
        <f t="shared" si="4"/>
        <v>290.3</v>
      </c>
      <c r="AQ67">
        <f t="shared" si="4"/>
        <v>434.5</v>
      </c>
      <c r="AR67">
        <f t="shared" si="4"/>
        <v>0</v>
      </c>
    </row>
    <row r="68" spans="1:44" x14ac:dyDescent="0.3">
      <c r="A68" t="s">
        <v>145</v>
      </c>
      <c r="B68" t="s">
        <v>107</v>
      </c>
      <c r="C68">
        <f t="shared" si="1"/>
        <v>424.4</v>
      </c>
      <c r="D68">
        <f t="shared" si="4"/>
        <v>66.7</v>
      </c>
      <c r="E68">
        <f t="shared" si="4"/>
        <v>0</v>
      </c>
      <c r="F68">
        <f t="shared" si="4"/>
        <v>113.3</v>
      </c>
      <c r="G68">
        <f t="shared" si="4"/>
        <v>0.9</v>
      </c>
      <c r="H68">
        <f t="shared" si="4"/>
        <v>362.1</v>
      </c>
      <c r="I68">
        <f t="shared" si="4"/>
        <v>441.3</v>
      </c>
      <c r="J68">
        <f t="shared" si="4"/>
        <v>125.7</v>
      </c>
      <c r="K68">
        <f t="shared" si="4"/>
        <v>400.1</v>
      </c>
      <c r="L68">
        <f t="shared" si="4"/>
        <v>542.4</v>
      </c>
      <c r="M68">
        <f t="shared" si="4"/>
        <v>518.30193361153056</v>
      </c>
      <c r="N68">
        <f t="shared" si="4"/>
        <v>407.09806638846942</v>
      </c>
      <c r="O68">
        <f t="shared" si="4"/>
        <v>824.4</v>
      </c>
      <c r="P68">
        <f t="shared" si="4"/>
        <v>531.35902375425167</v>
      </c>
      <c r="Q68">
        <f t="shared" si="4"/>
        <v>195.84097624574844</v>
      </c>
      <c r="R68">
        <f t="shared" si="4"/>
        <v>1897.2519273707514</v>
      </c>
      <c r="S68">
        <f t="shared" si="4"/>
        <v>450.04807262924885</v>
      </c>
      <c r="T68">
        <f t="shared" si="4"/>
        <v>2072.8000000000002</v>
      </c>
      <c r="U68">
        <f t="shared" si="4"/>
        <v>3986.3</v>
      </c>
      <c r="V68">
        <f t="shared" si="4"/>
        <v>2139.4</v>
      </c>
      <c r="W68">
        <f t="shared" si="4"/>
        <v>15423.9</v>
      </c>
      <c r="X68">
        <f t="shared" si="4"/>
        <v>6001.7</v>
      </c>
      <c r="Y68">
        <f t="shared" si="4"/>
        <v>5368.8</v>
      </c>
      <c r="Z68">
        <f t="shared" si="4"/>
        <v>601.9</v>
      </c>
      <c r="AA68">
        <f t="shared" si="4"/>
        <v>508.85291180829569</v>
      </c>
      <c r="AB68">
        <f t="shared" si="4"/>
        <v>0</v>
      </c>
      <c r="AC68">
        <f t="shared" si="4"/>
        <v>513.44708819170432</v>
      </c>
      <c r="AD68">
        <f t="shared" si="4"/>
        <v>4751.7</v>
      </c>
      <c r="AE68">
        <f t="shared" si="4"/>
        <v>1482.9</v>
      </c>
      <c r="AF68">
        <f t="shared" si="4"/>
        <v>789.4</v>
      </c>
      <c r="AG68">
        <f t="shared" si="4"/>
        <v>146.6</v>
      </c>
      <c r="AH68">
        <f t="shared" si="4"/>
        <v>86</v>
      </c>
      <c r="AI68">
        <f t="shared" si="4"/>
        <v>191.7</v>
      </c>
      <c r="AJ68">
        <f t="shared" si="4"/>
        <v>256.60000000000002</v>
      </c>
      <c r="AK68">
        <f t="shared" si="4"/>
        <v>209.7</v>
      </c>
      <c r="AL68">
        <f t="shared" si="4"/>
        <v>194.5</v>
      </c>
      <c r="AM68">
        <f t="shared" si="4"/>
        <v>783.4</v>
      </c>
      <c r="AN68">
        <f t="shared" si="4"/>
        <v>1342.4</v>
      </c>
      <c r="AO68">
        <f t="shared" si="4"/>
        <v>348.5</v>
      </c>
      <c r="AP68">
        <f t="shared" si="4"/>
        <v>276.3</v>
      </c>
      <c r="AQ68">
        <f t="shared" si="4"/>
        <v>349.5</v>
      </c>
      <c r="AR68">
        <f t="shared" si="4"/>
        <v>0</v>
      </c>
    </row>
    <row r="69" spans="1:44" x14ac:dyDescent="0.3">
      <c r="A69" t="s">
        <v>146</v>
      </c>
      <c r="B69" t="s">
        <v>108</v>
      </c>
      <c r="C69">
        <f t="shared" si="1"/>
        <v>120.6</v>
      </c>
      <c r="D69">
        <f t="shared" si="4"/>
        <v>0</v>
      </c>
      <c r="E69">
        <f t="shared" si="4"/>
        <v>0</v>
      </c>
      <c r="F69">
        <f t="shared" si="4"/>
        <v>20.9</v>
      </c>
      <c r="G69">
        <f t="shared" si="4"/>
        <v>0</v>
      </c>
      <c r="H69">
        <f t="shared" si="4"/>
        <v>158.5</v>
      </c>
      <c r="I69">
        <f t="shared" si="4"/>
        <v>132.1</v>
      </c>
      <c r="J69">
        <f t="shared" si="4"/>
        <v>54</v>
      </c>
      <c r="K69">
        <f t="shared" si="4"/>
        <v>74.7</v>
      </c>
      <c r="L69">
        <f t="shared" si="4"/>
        <v>114</v>
      </c>
      <c r="M69">
        <f t="shared" si="4"/>
        <v>304.7455197787823</v>
      </c>
      <c r="N69">
        <f t="shared" si="4"/>
        <v>54.254480221217705</v>
      </c>
      <c r="O69">
        <f t="shared" si="4"/>
        <v>425.7</v>
      </c>
      <c r="P69">
        <f t="shared" si="4"/>
        <v>22.095679950882143</v>
      </c>
      <c r="Q69">
        <f t="shared" si="4"/>
        <v>203.50432004911784</v>
      </c>
      <c r="R69">
        <f t="shared" si="4"/>
        <v>152.23772506350267</v>
      </c>
      <c r="S69">
        <f t="shared" si="4"/>
        <v>127.86227493649737</v>
      </c>
      <c r="T69">
        <f t="shared" si="4"/>
        <v>622.79999999999995</v>
      </c>
      <c r="U69">
        <f t="shared" si="4"/>
        <v>952.2</v>
      </c>
      <c r="V69">
        <f t="shared" si="4"/>
        <v>1015.6</v>
      </c>
      <c r="W69">
        <f t="shared" si="4"/>
        <v>2558</v>
      </c>
      <c r="X69">
        <f t="shared" si="4"/>
        <v>58680.3</v>
      </c>
      <c r="Y69">
        <f t="shared" si="4"/>
        <v>749.9</v>
      </c>
      <c r="Z69">
        <f t="shared" si="4"/>
        <v>247.2</v>
      </c>
      <c r="AA69">
        <f t="shared" si="4"/>
        <v>21.663199055229736</v>
      </c>
      <c r="AB69">
        <f t="shared" si="4"/>
        <v>3.2818046825024512</v>
      </c>
      <c r="AC69">
        <f t="shared" si="4"/>
        <v>397.05499626226782</v>
      </c>
      <c r="AD69">
        <f t="shared" si="4"/>
        <v>1007.6</v>
      </c>
      <c r="AE69">
        <f t="shared" si="4"/>
        <v>2872.9</v>
      </c>
      <c r="AF69">
        <f t="shared" si="4"/>
        <v>2198.6</v>
      </c>
      <c r="AG69">
        <f t="shared" si="4"/>
        <v>136</v>
      </c>
      <c r="AH69">
        <f t="shared" si="4"/>
        <v>60.1</v>
      </c>
      <c r="AI69">
        <f t="shared" si="4"/>
        <v>95.9</v>
      </c>
      <c r="AJ69">
        <f t="shared" si="4"/>
        <v>113</v>
      </c>
      <c r="AK69">
        <f t="shared" si="4"/>
        <v>164.3</v>
      </c>
      <c r="AL69">
        <f t="shared" si="4"/>
        <v>88.2</v>
      </c>
      <c r="AM69">
        <f t="shared" si="4"/>
        <v>697</v>
      </c>
      <c r="AN69">
        <f t="shared" si="4"/>
        <v>596</v>
      </c>
      <c r="AO69">
        <f t="shared" si="4"/>
        <v>135.9</v>
      </c>
      <c r="AP69">
        <f t="shared" si="4"/>
        <v>173.9</v>
      </c>
      <c r="AQ69">
        <f t="shared" si="4"/>
        <v>238.8</v>
      </c>
      <c r="AR69">
        <f t="shared" si="4"/>
        <v>0</v>
      </c>
    </row>
    <row r="70" spans="1:44" x14ac:dyDescent="0.3">
      <c r="A70" t="s">
        <v>147</v>
      </c>
      <c r="B70" t="s">
        <v>109</v>
      </c>
      <c r="C70">
        <f t="shared" si="1"/>
        <v>64.900000000000006</v>
      </c>
      <c r="D70">
        <f t="shared" si="4"/>
        <v>7.1879115108052289</v>
      </c>
      <c r="E70">
        <f t="shared" si="4"/>
        <v>1.2088489194770482E-2</v>
      </c>
      <c r="F70">
        <f t="shared" si="4"/>
        <v>8.4</v>
      </c>
      <c r="G70">
        <f t="shared" si="4"/>
        <v>0.1</v>
      </c>
      <c r="H70">
        <f t="shared" si="4"/>
        <v>66.8</v>
      </c>
      <c r="I70">
        <f t="shared" si="4"/>
        <v>34.799999999999997</v>
      </c>
      <c r="J70">
        <f t="shared" si="4"/>
        <v>20.7</v>
      </c>
      <c r="K70">
        <f t="shared" si="4"/>
        <v>30.3</v>
      </c>
      <c r="L70">
        <f t="shared" si="4"/>
        <v>60.7</v>
      </c>
      <c r="M70">
        <f t="shared" si="4"/>
        <v>0</v>
      </c>
      <c r="N70">
        <f t="shared" si="4"/>
        <v>123.3</v>
      </c>
      <c r="O70">
        <f t="shared" si="4"/>
        <v>110.4</v>
      </c>
      <c r="P70">
        <f t="shared" si="4"/>
        <v>79.5</v>
      </c>
      <c r="Q70">
        <f t="shared" si="4"/>
        <v>0</v>
      </c>
      <c r="R70">
        <f t="shared" si="4"/>
        <v>381.2</v>
      </c>
      <c r="S70">
        <f t="shared" si="4"/>
        <v>0</v>
      </c>
      <c r="T70">
        <f t="shared" si="4"/>
        <v>716.7</v>
      </c>
      <c r="U70">
        <f t="shared" si="4"/>
        <v>778.9</v>
      </c>
      <c r="V70">
        <f t="shared" si="4"/>
        <v>747.3</v>
      </c>
      <c r="W70">
        <f t="shared" si="4"/>
        <v>1463.8</v>
      </c>
      <c r="X70">
        <f t="shared" si="4"/>
        <v>709.1</v>
      </c>
      <c r="Y70">
        <f t="shared" si="4"/>
        <v>7144</v>
      </c>
      <c r="Z70">
        <f t="shared" si="4"/>
        <v>97.8</v>
      </c>
      <c r="AA70">
        <f t="shared" si="4"/>
        <v>61.445610779116038</v>
      </c>
      <c r="AB70">
        <f t="shared" si="4"/>
        <v>14.555606426346056</v>
      </c>
      <c r="AC70">
        <f t="shared" si="4"/>
        <v>77.098782794537925</v>
      </c>
      <c r="AD70">
        <f t="shared" si="4"/>
        <v>1085.5999999999999</v>
      </c>
      <c r="AE70">
        <f t="shared" si="4"/>
        <v>255.2</v>
      </c>
      <c r="AF70">
        <f t="shared" si="4"/>
        <v>1330</v>
      </c>
      <c r="AG70">
        <f t="shared" si="4"/>
        <v>30.9</v>
      </c>
      <c r="AH70">
        <f t="shared" si="4"/>
        <v>12.9</v>
      </c>
      <c r="AI70">
        <f t="shared" si="4"/>
        <v>46.8</v>
      </c>
      <c r="AJ70">
        <f t="shared" si="4"/>
        <v>40.200000000000003</v>
      </c>
      <c r="AK70">
        <f t="shared" si="4"/>
        <v>30.4</v>
      </c>
      <c r="AL70">
        <f t="shared" si="4"/>
        <v>45.1</v>
      </c>
      <c r="AM70">
        <f t="shared" si="4"/>
        <v>176.5</v>
      </c>
      <c r="AN70">
        <f t="shared" si="4"/>
        <v>1046.8</v>
      </c>
      <c r="AO70">
        <f t="shared" si="4"/>
        <v>51.8</v>
      </c>
      <c r="AP70">
        <f t="shared" si="4"/>
        <v>46.1</v>
      </c>
      <c r="AQ70">
        <f t="shared" si="4"/>
        <v>72.400000000000006</v>
      </c>
      <c r="AR70">
        <f t="shared" si="4"/>
        <v>0</v>
      </c>
    </row>
    <row r="71" spans="1:44" x14ac:dyDescent="0.3">
      <c r="A71" t="s">
        <v>148</v>
      </c>
      <c r="B71" t="s">
        <v>110</v>
      </c>
      <c r="C71">
        <f t="shared" si="1"/>
        <v>69.400000000000006</v>
      </c>
      <c r="D71">
        <f t="shared" si="4"/>
        <v>0</v>
      </c>
      <c r="E71">
        <f t="shared" si="4"/>
        <v>0</v>
      </c>
      <c r="F71">
        <f t="shared" si="4"/>
        <v>5</v>
      </c>
      <c r="G71">
        <f t="shared" si="4"/>
        <v>0</v>
      </c>
      <c r="H71">
        <f t="shared" si="4"/>
        <v>97.5</v>
      </c>
      <c r="I71">
        <f t="shared" si="4"/>
        <v>100</v>
      </c>
      <c r="J71">
        <f t="shared" si="4"/>
        <v>23.6</v>
      </c>
      <c r="K71">
        <f t="shared" si="4"/>
        <v>60.7</v>
      </c>
      <c r="L71">
        <f t="shared" si="4"/>
        <v>76.599999999999994</v>
      </c>
      <c r="M71">
        <f t="shared" si="4"/>
        <v>148.40879500884276</v>
      </c>
      <c r="N71">
        <f t="shared" si="4"/>
        <v>33.591204991157248</v>
      </c>
      <c r="O71">
        <f t="shared" si="4"/>
        <v>94</v>
      </c>
      <c r="P71">
        <f t="shared" si="4"/>
        <v>92.4</v>
      </c>
      <c r="Q71">
        <f t="shared" si="4"/>
        <v>0</v>
      </c>
      <c r="R71">
        <f t="shared" si="4"/>
        <v>227.73887013525243</v>
      </c>
      <c r="S71">
        <f t="shared" si="4"/>
        <v>288.7611298647476</v>
      </c>
      <c r="T71">
        <f t="shared" si="4"/>
        <v>184.2</v>
      </c>
      <c r="U71">
        <f t="shared" si="4"/>
        <v>455.7</v>
      </c>
      <c r="V71">
        <f t="shared" si="4"/>
        <v>172.1</v>
      </c>
      <c r="W71">
        <f t="shared" si="4"/>
        <v>344.5</v>
      </c>
      <c r="X71">
        <f t="shared" si="4"/>
        <v>246.9</v>
      </c>
      <c r="Y71">
        <f t="shared" si="4"/>
        <v>292.39999999999998</v>
      </c>
      <c r="Z71">
        <f t="shared" si="4"/>
        <v>192.3</v>
      </c>
      <c r="AA71">
        <f t="shared" si="4"/>
        <v>0</v>
      </c>
      <c r="AB71">
        <f t="shared" si="4"/>
        <v>0</v>
      </c>
      <c r="AC71">
        <f t="shared" si="4"/>
        <v>223</v>
      </c>
      <c r="AD71">
        <f t="shared" si="4"/>
        <v>372.6</v>
      </c>
      <c r="AE71">
        <f t="shared" si="4"/>
        <v>226.9</v>
      </c>
      <c r="AF71">
        <f t="shared" si="4"/>
        <v>340.8</v>
      </c>
      <c r="AG71">
        <f t="shared" si="4"/>
        <v>60.2</v>
      </c>
      <c r="AH71">
        <f t="shared" si="4"/>
        <v>28.3</v>
      </c>
      <c r="AI71">
        <f t="shared" si="4"/>
        <v>71</v>
      </c>
      <c r="AJ71">
        <f t="shared" si="4"/>
        <v>49.6</v>
      </c>
      <c r="AK71">
        <f t="shared" si="4"/>
        <v>72.900000000000006</v>
      </c>
      <c r="AL71">
        <f t="shared" si="4"/>
        <v>232.6</v>
      </c>
      <c r="AM71">
        <f t="shared" si="4"/>
        <v>147.80000000000001</v>
      </c>
      <c r="AN71">
        <f t="shared" si="4"/>
        <v>130.4</v>
      </c>
      <c r="AO71">
        <f t="shared" si="4"/>
        <v>91.6</v>
      </c>
      <c r="AP71">
        <f t="shared" si="4"/>
        <v>286.10000000000002</v>
      </c>
      <c r="AQ71">
        <f t="shared" si="4"/>
        <v>85</v>
      </c>
      <c r="AR71">
        <f t="shared" si="4"/>
        <v>0</v>
      </c>
    </row>
    <row r="72" spans="1:44" x14ac:dyDescent="0.3">
      <c r="A72" s="15" t="s">
        <v>218</v>
      </c>
      <c r="C72">
        <f t="shared" si="1"/>
        <v>449.59069095449024</v>
      </c>
      <c r="D72">
        <f t="shared" si="4"/>
        <v>0</v>
      </c>
      <c r="E72">
        <f t="shared" si="4"/>
        <v>0</v>
      </c>
      <c r="F72">
        <f t="shared" si="4"/>
        <v>0</v>
      </c>
      <c r="G72">
        <f t="shared" si="4"/>
        <v>0</v>
      </c>
      <c r="H72">
        <f t="shared" si="4"/>
        <v>0</v>
      </c>
      <c r="I72">
        <f t="shared" si="4"/>
        <v>140.75557466714699</v>
      </c>
      <c r="J72">
        <f t="shared" si="4"/>
        <v>103.48796488670958</v>
      </c>
      <c r="K72">
        <f t="shared" si="4"/>
        <v>672.11767541542781</v>
      </c>
      <c r="L72">
        <f t="shared" si="4"/>
        <v>370.66462533269265</v>
      </c>
      <c r="M72">
        <f t="shared" si="4"/>
        <v>3535.1966252234483</v>
      </c>
      <c r="N72">
        <f t="shared" si="4"/>
        <v>210.49254883126076</v>
      </c>
      <c r="O72">
        <f t="shared" si="4"/>
        <v>1214.5759377974</v>
      </c>
      <c r="P72">
        <f t="shared" si="4"/>
        <v>54.903147171026781</v>
      </c>
      <c r="Q72">
        <f t="shared" si="4"/>
        <v>168.38277814997016</v>
      </c>
      <c r="R72">
        <f t="shared" si="4"/>
        <v>2333.1004508799465</v>
      </c>
      <c r="S72">
        <f t="shared" si="4"/>
        <v>1182.5735650329125</v>
      </c>
      <c r="T72">
        <f t="shared" si="4"/>
        <v>50.834824911684436</v>
      </c>
      <c r="U72">
        <f t="shared" si="4"/>
        <v>1191.2627804573799</v>
      </c>
      <c r="V72">
        <f t="shared" si="4"/>
        <v>262.70702174141343</v>
      </c>
      <c r="W72">
        <f t="shared" si="4"/>
        <v>616.86300273206518</v>
      </c>
      <c r="X72">
        <f t="shared" si="4"/>
        <v>182.85871953036681</v>
      </c>
      <c r="Y72">
        <f t="shared" si="4"/>
        <v>465.2484178549139</v>
      </c>
      <c r="Z72">
        <f t="shared" si="4"/>
        <v>24.194458229755519</v>
      </c>
      <c r="AA72">
        <f t="shared" si="4"/>
        <v>49.812259302784206</v>
      </c>
      <c r="AB72">
        <f t="shared" si="4"/>
        <v>0</v>
      </c>
      <c r="AC72">
        <f t="shared" si="4"/>
        <v>297.86369600613557</v>
      </c>
      <c r="AD72">
        <f t="shared" si="4"/>
        <v>191.19395325477129</v>
      </c>
      <c r="AE72">
        <f t="shared" si="4"/>
        <v>0</v>
      </c>
      <c r="AF72">
        <f t="shared" si="4"/>
        <v>374.45322209618411</v>
      </c>
      <c r="AG72">
        <f t="shared" si="4"/>
        <v>5.4596904657505281</v>
      </c>
      <c r="AH72">
        <f t="shared" si="4"/>
        <v>0</v>
      </c>
      <c r="AI72">
        <f t="shared" si="4"/>
        <v>64.123486003365059</v>
      </c>
      <c r="AJ72">
        <f t="shared" si="4"/>
        <v>44.590543018924194</v>
      </c>
      <c r="AK72">
        <f t="shared" si="4"/>
        <v>0</v>
      </c>
      <c r="AL72">
        <f t="shared" si="4"/>
        <v>0</v>
      </c>
      <c r="AM72">
        <f t="shared" si="4"/>
        <v>68.788877320478747</v>
      </c>
      <c r="AN72">
        <f t="shared" si="4"/>
        <v>0</v>
      </c>
      <c r="AO72">
        <f t="shared" si="4"/>
        <v>0</v>
      </c>
      <c r="AP72">
        <f t="shared" si="4"/>
        <v>0</v>
      </c>
      <c r="AQ72">
        <f t="shared" si="4"/>
        <v>324.28192702444204</v>
      </c>
      <c r="AR72">
        <f t="shared" si="4"/>
        <v>0</v>
      </c>
    </row>
    <row r="73" spans="1:44" x14ac:dyDescent="0.3">
      <c r="A73" s="15" t="s">
        <v>111</v>
      </c>
      <c r="B73" t="s">
        <v>111</v>
      </c>
      <c r="C73">
        <f t="shared" si="1"/>
        <v>67.909309045509758</v>
      </c>
      <c r="D73">
        <f t="shared" si="4"/>
        <v>74.317401656132517</v>
      </c>
      <c r="E73">
        <f t="shared" si="4"/>
        <v>4.8825983438674907</v>
      </c>
      <c r="F73">
        <f t="shared" si="4"/>
        <v>131.9</v>
      </c>
      <c r="G73">
        <f t="shared" si="4"/>
        <v>0</v>
      </c>
      <c r="H73">
        <f t="shared" si="4"/>
        <v>0</v>
      </c>
      <c r="I73">
        <f t="shared" si="4"/>
        <v>42.259803422792167</v>
      </c>
      <c r="J73">
        <f t="shared" si="4"/>
        <v>50.694420000014532</v>
      </c>
      <c r="K73">
        <f t="shared" si="4"/>
        <v>218.85860012379729</v>
      </c>
      <c r="L73">
        <f t="shared" si="4"/>
        <v>95.444290001455329</v>
      </c>
      <c r="M73">
        <f t="shared" si="4"/>
        <v>58.108616673393435</v>
      </c>
      <c r="N73">
        <f t="shared" ref="D73:AR79" si="5">IFERROR(N28,0)</f>
        <v>2.4345384608339229</v>
      </c>
      <c r="O73">
        <f t="shared" si="5"/>
        <v>19.964187306197008</v>
      </c>
      <c r="P73">
        <f t="shared" si="5"/>
        <v>246.15175117950452</v>
      </c>
      <c r="Q73">
        <f t="shared" si="5"/>
        <v>71.032701212959012</v>
      </c>
      <c r="R73">
        <f t="shared" si="5"/>
        <v>3579.5288401760567</v>
      </c>
      <c r="S73">
        <f t="shared" si="5"/>
        <v>966.07145075049584</v>
      </c>
      <c r="T73">
        <f t="shared" si="5"/>
        <v>227.9119106585199</v>
      </c>
      <c r="U73">
        <f t="shared" si="5"/>
        <v>502.53721954262011</v>
      </c>
      <c r="V73">
        <f t="shared" si="5"/>
        <v>403.05481081428832</v>
      </c>
      <c r="W73">
        <f t="shared" si="5"/>
        <v>503.92952589557302</v>
      </c>
      <c r="X73">
        <f t="shared" si="5"/>
        <v>234.23269863548984</v>
      </c>
      <c r="Y73">
        <f t="shared" si="5"/>
        <v>410.41359429952172</v>
      </c>
      <c r="Z73">
        <f t="shared" si="5"/>
        <v>131.1064898789472</v>
      </c>
      <c r="AA73">
        <f t="shared" si="5"/>
        <v>11910.681382239602</v>
      </c>
      <c r="AB73">
        <f t="shared" si="5"/>
        <v>92.982108115837633</v>
      </c>
      <c r="AC73">
        <f t="shared" si="5"/>
        <v>197.16817845433425</v>
      </c>
      <c r="AD73">
        <f t="shared" si="5"/>
        <v>42.991268098347618</v>
      </c>
      <c r="AE73">
        <f t="shared" si="5"/>
        <v>0</v>
      </c>
      <c r="AF73">
        <f t="shared" si="5"/>
        <v>175.21425160541003</v>
      </c>
      <c r="AG73">
        <f t="shared" si="5"/>
        <v>1305.4744854660942</v>
      </c>
      <c r="AH73">
        <f t="shared" si="5"/>
        <v>328.4</v>
      </c>
      <c r="AI73">
        <f t="shared" si="5"/>
        <v>42.445961360679071</v>
      </c>
      <c r="AJ73">
        <f t="shared" si="5"/>
        <v>41.376578342766052</v>
      </c>
      <c r="AK73">
        <f t="shared" si="5"/>
        <v>0</v>
      </c>
      <c r="AL73">
        <f t="shared" si="5"/>
        <v>0</v>
      </c>
      <c r="AM73">
        <f t="shared" si="5"/>
        <v>19.725822190575499</v>
      </c>
      <c r="AN73">
        <f t="shared" si="5"/>
        <v>0</v>
      </c>
      <c r="AO73">
        <f t="shared" si="5"/>
        <v>0</v>
      </c>
      <c r="AP73">
        <f t="shared" si="5"/>
        <v>0</v>
      </c>
      <c r="AQ73">
        <f t="shared" si="5"/>
        <v>104.98525440192385</v>
      </c>
      <c r="AR73">
        <f t="shared" si="5"/>
        <v>0</v>
      </c>
    </row>
    <row r="74" spans="1:44" x14ac:dyDescent="0.3">
      <c r="A74" s="15" t="s">
        <v>112</v>
      </c>
      <c r="B74" t="s">
        <v>112</v>
      </c>
      <c r="C74">
        <f t="shared" si="1"/>
        <v>0</v>
      </c>
      <c r="D74">
        <f t="shared" si="5"/>
        <v>0</v>
      </c>
      <c r="E74">
        <f t="shared" si="5"/>
        <v>0</v>
      </c>
      <c r="F74">
        <f t="shared" si="5"/>
        <v>0</v>
      </c>
      <c r="G74">
        <f t="shared" si="5"/>
        <v>0.3</v>
      </c>
      <c r="H74">
        <f t="shared" si="5"/>
        <v>1097.3</v>
      </c>
      <c r="I74">
        <f t="shared" si="5"/>
        <v>940.9846219100607</v>
      </c>
      <c r="J74">
        <f t="shared" si="5"/>
        <v>109.71761511327587</v>
      </c>
      <c r="K74">
        <f t="shared" si="5"/>
        <v>597.52372446077482</v>
      </c>
      <c r="L74">
        <f t="shared" si="5"/>
        <v>1131.2910846658522</v>
      </c>
      <c r="M74">
        <f t="shared" si="5"/>
        <v>1470.0488538472705</v>
      </c>
      <c r="N74">
        <f t="shared" si="5"/>
        <v>67.618816963792469</v>
      </c>
      <c r="O74">
        <f t="shared" si="5"/>
        <v>505.05987489640313</v>
      </c>
      <c r="P74">
        <f t="shared" si="5"/>
        <v>1575.9296222865398</v>
      </c>
      <c r="Q74">
        <f t="shared" si="5"/>
        <v>0</v>
      </c>
      <c r="R74">
        <f t="shared" si="5"/>
        <v>1253.4477377798698</v>
      </c>
      <c r="S74">
        <f t="shared" si="5"/>
        <v>687.47795538072023</v>
      </c>
      <c r="T74">
        <f t="shared" si="5"/>
        <v>1459.1532644297959</v>
      </c>
      <c r="U74">
        <f t="shared" si="5"/>
        <v>0</v>
      </c>
      <c r="V74">
        <f t="shared" si="5"/>
        <v>141.13816744429826</v>
      </c>
      <c r="W74">
        <f t="shared" si="5"/>
        <v>358.60747137236166</v>
      </c>
      <c r="X74">
        <f t="shared" si="5"/>
        <v>830.20858183414339</v>
      </c>
      <c r="Y74">
        <f t="shared" si="5"/>
        <v>11.837987845564417</v>
      </c>
      <c r="Z74">
        <f t="shared" si="5"/>
        <v>221.19905189129724</v>
      </c>
      <c r="AA74">
        <f t="shared" si="5"/>
        <v>2501.3907301367649</v>
      </c>
      <c r="AB74">
        <f t="shared" si="5"/>
        <v>0</v>
      </c>
      <c r="AC74">
        <f t="shared" si="5"/>
        <v>1952.5016457445411</v>
      </c>
      <c r="AD74">
        <f t="shared" si="5"/>
        <v>1109.2147786468811</v>
      </c>
      <c r="AE74">
        <f t="shared" si="5"/>
        <v>3756.5000000000005</v>
      </c>
      <c r="AF74">
        <f t="shared" si="5"/>
        <v>1057.2325262984059</v>
      </c>
      <c r="AG74">
        <f t="shared" si="5"/>
        <v>274.16582406815496</v>
      </c>
      <c r="AH74">
        <f t="shared" si="5"/>
        <v>0</v>
      </c>
      <c r="AI74">
        <f t="shared" si="5"/>
        <v>420.33055263595588</v>
      </c>
      <c r="AJ74">
        <f t="shared" si="5"/>
        <v>371.93287863830966</v>
      </c>
      <c r="AK74">
        <f t="shared" si="5"/>
        <v>1168.8</v>
      </c>
      <c r="AL74">
        <f t="shared" si="5"/>
        <v>0</v>
      </c>
      <c r="AM74">
        <f t="shared" si="5"/>
        <v>1880.8853004889461</v>
      </c>
      <c r="AN74">
        <f t="shared" si="5"/>
        <v>2693.9</v>
      </c>
      <c r="AO74">
        <f t="shared" si="5"/>
        <v>3247.3</v>
      </c>
      <c r="AP74">
        <f t="shared" si="5"/>
        <v>2701.1</v>
      </c>
      <c r="AQ74">
        <f t="shared" si="5"/>
        <v>1443.3328185736339</v>
      </c>
      <c r="AR74">
        <f t="shared" si="5"/>
        <v>0</v>
      </c>
    </row>
    <row r="75" spans="1:44" x14ac:dyDescent="0.3">
      <c r="A75" t="s">
        <v>150</v>
      </c>
      <c r="B75" t="s">
        <v>113</v>
      </c>
      <c r="C75">
        <f t="shared" si="1"/>
        <v>26.5</v>
      </c>
      <c r="D75">
        <f t="shared" si="5"/>
        <v>0</v>
      </c>
      <c r="E75">
        <f t="shared" si="5"/>
        <v>0</v>
      </c>
      <c r="F75">
        <f t="shared" si="5"/>
        <v>6</v>
      </c>
      <c r="G75">
        <f t="shared" si="5"/>
        <v>0</v>
      </c>
      <c r="H75">
        <f t="shared" si="5"/>
        <v>28.2</v>
      </c>
      <c r="I75">
        <f t="shared" si="5"/>
        <v>21.3</v>
      </c>
      <c r="J75">
        <f t="shared" si="5"/>
        <v>6.6</v>
      </c>
      <c r="K75">
        <f t="shared" si="5"/>
        <v>16.600000000000001</v>
      </c>
      <c r="L75">
        <f t="shared" si="5"/>
        <v>46.4</v>
      </c>
      <c r="M75">
        <f t="shared" si="5"/>
        <v>72.429273195263178</v>
      </c>
      <c r="N75">
        <f t="shared" si="5"/>
        <v>7.2707268047368281</v>
      </c>
      <c r="O75">
        <f t="shared" si="5"/>
        <v>31.2</v>
      </c>
      <c r="P75">
        <f t="shared" si="5"/>
        <v>0</v>
      </c>
      <c r="Q75">
        <f t="shared" si="5"/>
        <v>0</v>
      </c>
      <c r="R75">
        <f t="shared" si="5"/>
        <v>0</v>
      </c>
      <c r="S75">
        <f t="shared" si="5"/>
        <v>94.5</v>
      </c>
      <c r="T75">
        <f t="shared" si="5"/>
        <v>59.7</v>
      </c>
      <c r="U75">
        <f t="shared" si="5"/>
        <v>84.3</v>
      </c>
      <c r="V75">
        <f t="shared" si="5"/>
        <v>35.700000000000003</v>
      </c>
      <c r="W75">
        <f t="shared" si="5"/>
        <v>57.9</v>
      </c>
      <c r="X75">
        <f t="shared" si="5"/>
        <v>43.1</v>
      </c>
      <c r="Y75">
        <f t="shared" si="5"/>
        <v>34.4</v>
      </c>
      <c r="Z75">
        <f t="shared" si="5"/>
        <v>21.3</v>
      </c>
      <c r="AA75">
        <f t="shared" si="5"/>
        <v>21.354304044071071</v>
      </c>
      <c r="AB75">
        <f t="shared" si="5"/>
        <v>0</v>
      </c>
      <c r="AC75">
        <f t="shared" si="5"/>
        <v>186.54569595592892</v>
      </c>
      <c r="AD75">
        <f t="shared" si="5"/>
        <v>2182.6999999999998</v>
      </c>
      <c r="AE75">
        <f t="shared" si="5"/>
        <v>305</v>
      </c>
      <c r="AF75">
        <f t="shared" si="5"/>
        <v>140.80000000000001</v>
      </c>
      <c r="AG75">
        <f t="shared" si="5"/>
        <v>59.6</v>
      </c>
      <c r="AH75">
        <f t="shared" si="5"/>
        <v>20.6</v>
      </c>
      <c r="AI75">
        <f t="shared" si="5"/>
        <v>61.2</v>
      </c>
      <c r="AJ75">
        <f t="shared" si="5"/>
        <v>37.1</v>
      </c>
      <c r="AK75">
        <f t="shared" si="5"/>
        <v>127.9</v>
      </c>
      <c r="AL75">
        <f t="shared" si="5"/>
        <v>867.3</v>
      </c>
      <c r="AM75">
        <f t="shared" si="5"/>
        <v>211.9</v>
      </c>
      <c r="AN75">
        <f t="shared" si="5"/>
        <v>318.89999999999998</v>
      </c>
      <c r="AO75">
        <f t="shared" si="5"/>
        <v>164.8</v>
      </c>
      <c r="AP75">
        <f t="shared" si="5"/>
        <v>124</v>
      </c>
      <c r="AQ75">
        <f t="shared" si="5"/>
        <v>108</v>
      </c>
      <c r="AR75">
        <f t="shared" si="5"/>
        <v>0</v>
      </c>
    </row>
    <row r="76" spans="1:44" x14ac:dyDescent="0.3">
      <c r="A76" t="s">
        <v>151</v>
      </c>
      <c r="C76">
        <f t="shared" si="1"/>
        <v>3229.9</v>
      </c>
      <c r="D76">
        <f t="shared" si="5"/>
        <v>0</v>
      </c>
      <c r="E76">
        <f t="shared" si="5"/>
        <v>0</v>
      </c>
      <c r="F76">
        <f t="shared" si="5"/>
        <v>72.7</v>
      </c>
      <c r="G76">
        <f t="shared" si="5"/>
        <v>0.3</v>
      </c>
      <c r="H76">
        <f t="shared" si="5"/>
        <v>14779.7</v>
      </c>
      <c r="I76">
        <f t="shared" si="5"/>
        <v>7528.5</v>
      </c>
      <c r="J76">
        <f t="shared" si="5"/>
        <v>584.6</v>
      </c>
      <c r="K76">
        <f t="shared" si="5"/>
        <v>1940.2</v>
      </c>
      <c r="L76">
        <f t="shared" si="5"/>
        <v>3523.5</v>
      </c>
      <c r="M76">
        <f t="shared" si="5"/>
        <v>8447.1232255855357</v>
      </c>
      <c r="N76">
        <f t="shared" si="5"/>
        <v>2228.3767744144661</v>
      </c>
      <c r="O76">
        <f t="shared" si="5"/>
        <v>4844</v>
      </c>
      <c r="P76">
        <f t="shared" si="5"/>
        <v>0</v>
      </c>
      <c r="Q76">
        <f t="shared" si="5"/>
        <v>0</v>
      </c>
      <c r="R76">
        <f t="shared" si="5"/>
        <v>0</v>
      </c>
      <c r="S76">
        <f t="shared" si="5"/>
        <v>0</v>
      </c>
      <c r="T76">
        <f t="shared" si="5"/>
        <v>3677.1</v>
      </c>
      <c r="U76">
        <f t="shared" si="5"/>
        <v>16028</v>
      </c>
      <c r="V76">
        <f t="shared" si="5"/>
        <v>4448.1000000000004</v>
      </c>
      <c r="W76">
        <f t="shared" si="5"/>
        <v>5423.1</v>
      </c>
      <c r="X76">
        <f t="shared" si="5"/>
        <v>6904.3</v>
      </c>
      <c r="Y76">
        <f t="shared" si="5"/>
        <v>4892.5</v>
      </c>
      <c r="Z76">
        <f t="shared" si="5"/>
        <v>1473</v>
      </c>
      <c r="AA76">
        <f t="shared" si="5"/>
        <v>0</v>
      </c>
      <c r="AB76">
        <f t="shared" si="5"/>
        <v>0</v>
      </c>
      <c r="AC76">
        <f t="shared" si="5"/>
        <v>2955.7</v>
      </c>
      <c r="AD76">
        <f t="shared" si="5"/>
        <v>8179.6</v>
      </c>
      <c r="AE76">
        <f t="shared" si="5"/>
        <v>17212</v>
      </c>
      <c r="AF76">
        <f t="shared" si="5"/>
        <v>3558.9</v>
      </c>
      <c r="AG76">
        <f t="shared" si="5"/>
        <v>8987</v>
      </c>
      <c r="AH76">
        <f t="shared" si="5"/>
        <v>1343.4</v>
      </c>
      <c r="AI76">
        <f t="shared" si="5"/>
        <v>1287</v>
      </c>
      <c r="AJ76">
        <f t="shared" si="5"/>
        <v>1920.6</v>
      </c>
      <c r="AK76">
        <f t="shared" si="5"/>
        <v>1704.4</v>
      </c>
      <c r="AL76">
        <f t="shared" si="5"/>
        <v>780.2</v>
      </c>
      <c r="AM76">
        <f t="shared" si="5"/>
        <v>4489.8</v>
      </c>
      <c r="AN76">
        <f t="shared" si="5"/>
        <v>2546.1</v>
      </c>
      <c r="AO76">
        <f t="shared" si="5"/>
        <v>1784.9</v>
      </c>
      <c r="AP76">
        <f t="shared" si="5"/>
        <v>5311.9</v>
      </c>
      <c r="AQ76">
        <f t="shared" si="5"/>
        <v>2798.2</v>
      </c>
      <c r="AR76">
        <f t="shared" si="5"/>
        <v>0</v>
      </c>
    </row>
    <row r="77" spans="1:44" x14ac:dyDescent="0.3">
      <c r="A77" t="s">
        <v>152</v>
      </c>
      <c r="C77">
        <f t="shared" si="1"/>
        <v>458.7</v>
      </c>
      <c r="D77">
        <f t="shared" si="5"/>
        <v>0</v>
      </c>
      <c r="E77">
        <f t="shared" si="5"/>
        <v>49.9</v>
      </c>
      <c r="F77">
        <f t="shared" si="5"/>
        <v>125.8</v>
      </c>
      <c r="G77">
        <f t="shared" si="5"/>
        <v>0.3</v>
      </c>
      <c r="H77">
        <f t="shared" si="5"/>
        <v>1483.2</v>
      </c>
      <c r="I77">
        <f t="shared" si="5"/>
        <v>1090.5</v>
      </c>
      <c r="J77">
        <f t="shared" si="5"/>
        <v>277.60000000000002</v>
      </c>
      <c r="K77">
        <f t="shared" si="5"/>
        <v>795.3</v>
      </c>
      <c r="L77">
        <f t="shared" si="5"/>
        <v>2056</v>
      </c>
      <c r="M77">
        <f t="shared" si="5"/>
        <v>0</v>
      </c>
      <c r="N77">
        <f t="shared" si="5"/>
        <v>0</v>
      </c>
      <c r="O77">
        <f t="shared" si="5"/>
        <v>1163.5999999999999</v>
      </c>
      <c r="P77">
        <f t="shared" si="5"/>
        <v>107.53900566242683</v>
      </c>
      <c r="Q77">
        <f t="shared" si="5"/>
        <v>1408.4609943375731</v>
      </c>
      <c r="R77">
        <f t="shared" si="5"/>
        <v>2861.054407555775</v>
      </c>
      <c r="S77">
        <f t="shared" si="5"/>
        <v>457.14559244422497</v>
      </c>
      <c r="T77">
        <f t="shared" si="5"/>
        <v>1254.9000000000001</v>
      </c>
      <c r="U77">
        <f t="shared" si="5"/>
        <v>3457.2</v>
      </c>
      <c r="V77">
        <f t="shared" si="5"/>
        <v>972.7</v>
      </c>
      <c r="W77">
        <f t="shared" si="5"/>
        <v>1545.2</v>
      </c>
      <c r="X77">
        <f t="shared" si="5"/>
        <v>1679.8</v>
      </c>
      <c r="Y77">
        <f t="shared" si="5"/>
        <v>1207.2</v>
      </c>
      <c r="Z77">
        <f t="shared" si="5"/>
        <v>479.4</v>
      </c>
      <c r="AA77">
        <f t="shared" si="5"/>
        <v>381.44225903144462</v>
      </c>
      <c r="AB77">
        <f t="shared" si="5"/>
        <v>160.04400117002658</v>
      </c>
      <c r="AC77">
        <f t="shared" si="5"/>
        <v>858.81373979852867</v>
      </c>
      <c r="AD77">
        <f t="shared" si="5"/>
        <v>2583.3000000000002</v>
      </c>
      <c r="AE77">
        <f t="shared" si="5"/>
        <v>10323.799999999999</v>
      </c>
      <c r="AF77">
        <f t="shared" si="5"/>
        <v>22495</v>
      </c>
      <c r="AG77">
        <f t="shared" si="5"/>
        <v>555.9</v>
      </c>
      <c r="AH77">
        <f t="shared" si="5"/>
        <v>464.5</v>
      </c>
      <c r="AI77">
        <f t="shared" si="5"/>
        <v>506.4</v>
      </c>
      <c r="AJ77">
        <f t="shared" si="5"/>
        <v>770</v>
      </c>
      <c r="AK77">
        <f t="shared" si="5"/>
        <v>1806</v>
      </c>
      <c r="AL77">
        <f t="shared" si="5"/>
        <v>242.3</v>
      </c>
      <c r="AM77">
        <f t="shared" si="5"/>
        <v>3590.3</v>
      </c>
      <c r="AN77">
        <f t="shared" si="5"/>
        <v>1975.2</v>
      </c>
      <c r="AO77">
        <f t="shared" si="5"/>
        <v>1301.5</v>
      </c>
      <c r="AP77">
        <f t="shared" si="5"/>
        <v>893.7</v>
      </c>
      <c r="AQ77">
        <f t="shared" si="5"/>
        <v>1216.2</v>
      </c>
      <c r="AR77">
        <f t="shared" si="5"/>
        <v>0</v>
      </c>
    </row>
    <row r="78" spans="1:44" x14ac:dyDescent="0.3">
      <c r="A78" t="s">
        <v>153</v>
      </c>
      <c r="C78">
        <f t="shared" si="1"/>
        <v>43.1</v>
      </c>
      <c r="D78">
        <f t="shared" si="5"/>
        <v>1.7644414209903216</v>
      </c>
      <c r="E78">
        <f t="shared" si="5"/>
        <v>0.63555857900967838</v>
      </c>
      <c r="F78">
        <f t="shared" si="5"/>
        <v>3.9</v>
      </c>
      <c r="G78">
        <f t="shared" si="5"/>
        <v>0.1</v>
      </c>
      <c r="H78">
        <f t="shared" si="5"/>
        <v>101.7</v>
      </c>
      <c r="I78">
        <f t="shared" si="5"/>
        <v>83.9</v>
      </c>
      <c r="J78">
        <f t="shared" si="5"/>
        <v>23.1</v>
      </c>
      <c r="K78">
        <f t="shared" si="5"/>
        <v>56.8</v>
      </c>
      <c r="L78">
        <f t="shared" si="5"/>
        <v>35.200000000000003</v>
      </c>
      <c r="M78">
        <f t="shared" si="5"/>
        <v>0</v>
      </c>
      <c r="N78">
        <f t="shared" si="5"/>
        <v>201.39999999999998</v>
      </c>
      <c r="O78">
        <f t="shared" si="5"/>
        <v>110</v>
      </c>
      <c r="P78">
        <f t="shared" si="5"/>
        <v>43.111013001081574</v>
      </c>
      <c r="Q78">
        <f t="shared" si="5"/>
        <v>39.188986998918416</v>
      </c>
      <c r="R78">
        <f t="shared" si="5"/>
        <v>104.56882434594101</v>
      </c>
      <c r="S78">
        <f t="shared" si="5"/>
        <v>59.231175654059015</v>
      </c>
      <c r="T78">
        <f t="shared" si="5"/>
        <v>175.5</v>
      </c>
      <c r="U78">
        <f t="shared" si="5"/>
        <v>166</v>
      </c>
      <c r="V78">
        <f t="shared" si="5"/>
        <v>83.8</v>
      </c>
      <c r="W78">
        <f t="shared" si="5"/>
        <v>188</v>
      </c>
      <c r="X78">
        <f t="shared" si="5"/>
        <v>144.30000000000001</v>
      </c>
      <c r="Y78">
        <f t="shared" si="5"/>
        <v>252.7</v>
      </c>
      <c r="Z78">
        <f t="shared" si="5"/>
        <v>62.5</v>
      </c>
      <c r="AA78">
        <f t="shared" si="5"/>
        <v>168.07774482114459</v>
      </c>
      <c r="AB78">
        <f t="shared" si="5"/>
        <v>54.915156879734447</v>
      </c>
      <c r="AC78">
        <f t="shared" si="5"/>
        <v>88.307098299120966</v>
      </c>
      <c r="AD78">
        <f t="shared" si="5"/>
        <v>468.5</v>
      </c>
      <c r="AE78">
        <f t="shared" si="5"/>
        <v>1306.0999999999999</v>
      </c>
      <c r="AF78">
        <f t="shared" si="5"/>
        <v>914.9</v>
      </c>
      <c r="AG78">
        <f t="shared" si="5"/>
        <v>420.8</v>
      </c>
      <c r="AH78">
        <f t="shared" si="5"/>
        <v>159.4</v>
      </c>
      <c r="AI78">
        <f t="shared" si="5"/>
        <v>75.7</v>
      </c>
      <c r="AJ78">
        <f t="shared" si="5"/>
        <v>398.5</v>
      </c>
      <c r="AK78">
        <f t="shared" si="5"/>
        <v>771</v>
      </c>
      <c r="AL78">
        <f t="shared" si="5"/>
        <v>288.39999999999998</v>
      </c>
      <c r="AM78">
        <f t="shared" si="5"/>
        <v>2025.3</v>
      </c>
      <c r="AN78">
        <f t="shared" si="5"/>
        <v>803.9</v>
      </c>
      <c r="AO78">
        <f t="shared" si="5"/>
        <v>921.5</v>
      </c>
      <c r="AP78">
        <f t="shared" si="5"/>
        <v>1882.7</v>
      </c>
      <c r="AQ78">
        <f t="shared" si="5"/>
        <v>867.4</v>
      </c>
      <c r="AR78">
        <f t="shared" si="5"/>
        <v>0</v>
      </c>
    </row>
    <row r="79" spans="1:44" x14ac:dyDescent="0.3">
      <c r="A79" t="s">
        <v>154</v>
      </c>
      <c r="C79">
        <f t="shared" si="1"/>
        <v>10.9</v>
      </c>
      <c r="D79">
        <f t="shared" si="5"/>
        <v>0</v>
      </c>
      <c r="E79">
        <f t="shared" si="5"/>
        <v>0</v>
      </c>
      <c r="F79">
        <f t="shared" si="5"/>
        <v>0.9</v>
      </c>
      <c r="G79">
        <f t="shared" si="5"/>
        <v>0</v>
      </c>
      <c r="H79">
        <f t="shared" si="5"/>
        <v>97</v>
      </c>
      <c r="I79">
        <f t="shared" si="5"/>
        <v>26.1</v>
      </c>
      <c r="J79">
        <f t="shared" si="5"/>
        <v>7.5</v>
      </c>
      <c r="K79">
        <f t="shared" si="5"/>
        <v>105.3</v>
      </c>
      <c r="L79">
        <f t="shared" si="5"/>
        <v>44.9</v>
      </c>
      <c r="M79">
        <f t="shared" si="5"/>
        <v>136.2308387279196</v>
      </c>
      <c r="N79">
        <f t="shared" si="5"/>
        <v>19.869161272080397</v>
      </c>
      <c r="O79">
        <f t="shared" si="5"/>
        <v>44.8</v>
      </c>
      <c r="P79">
        <f t="shared" si="5"/>
        <v>0</v>
      </c>
      <c r="Q79">
        <f t="shared" si="5"/>
        <v>0</v>
      </c>
      <c r="R79">
        <f t="shared" si="5"/>
        <v>0</v>
      </c>
      <c r="S79">
        <f t="shared" si="5"/>
        <v>0</v>
      </c>
      <c r="T79">
        <f t="shared" si="5"/>
        <v>52.6</v>
      </c>
      <c r="U79">
        <f t="shared" si="5"/>
        <v>195.3</v>
      </c>
      <c r="V79">
        <f t="shared" si="5"/>
        <v>45.6</v>
      </c>
      <c r="W79">
        <f t="shared" ref="D79:AR85" si="6">IFERROR(W34,0)</f>
        <v>75</v>
      </c>
      <c r="X79">
        <f t="shared" si="6"/>
        <v>62.6</v>
      </c>
      <c r="Y79">
        <f t="shared" si="6"/>
        <v>57</v>
      </c>
      <c r="Z79">
        <f t="shared" si="6"/>
        <v>30.5</v>
      </c>
      <c r="AA79">
        <f t="shared" si="6"/>
        <v>0</v>
      </c>
      <c r="AB79">
        <f t="shared" si="6"/>
        <v>0</v>
      </c>
      <c r="AC79">
        <f t="shared" si="6"/>
        <v>98.9</v>
      </c>
      <c r="AD79">
        <f t="shared" si="6"/>
        <v>132.4</v>
      </c>
      <c r="AE79">
        <f t="shared" si="6"/>
        <v>836.7</v>
      </c>
      <c r="AF79">
        <f t="shared" si="6"/>
        <v>151.5</v>
      </c>
      <c r="AG79">
        <f t="shared" si="6"/>
        <v>103.6</v>
      </c>
      <c r="AH79">
        <f t="shared" si="6"/>
        <v>3547.3</v>
      </c>
      <c r="AI79">
        <f t="shared" si="6"/>
        <v>520.20000000000005</v>
      </c>
      <c r="AJ79">
        <f t="shared" si="6"/>
        <v>450.6</v>
      </c>
      <c r="AK79">
        <f t="shared" si="6"/>
        <v>398.7</v>
      </c>
      <c r="AL79">
        <f t="shared" si="6"/>
        <v>57.5</v>
      </c>
      <c r="AM79">
        <f t="shared" si="6"/>
        <v>1888.3</v>
      </c>
      <c r="AN79">
        <f t="shared" si="6"/>
        <v>307.89999999999998</v>
      </c>
      <c r="AO79">
        <f t="shared" si="6"/>
        <v>589.79999999999995</v>
      </c>
      <c r="AP79">
        <f t="shared" si="6"/>
        <v>173.3</v>
      </c>
      <c r="AQ79">
        <f t="shared" si="6"/>
        <v>855.4</v>
      </c>
      <c r="AR79">
        <f t="shared" si="6"/>
        <v>0</v>
      </c>
    </row>
    <row r="80" spans="1:44" x14ac:dyDescent="0.3">
      <c r="A80" t="s">
        <v>155</v>
      </c>
      <c r="C80">
        <f t="shared" si="1"/>
        <v>84.8</v>
      </c>
      <c r="D80">
        <f t="shared" si="6"/>
        <v>1.7141929875487469</v>
      </c>
      <c r="E80">
        <f t="shared" si="6"/>
        <v>8.5807012451253356E-2</v>
      </c>
      <c r="F80">
        <f t="shared" si="6"/>
        <v>10.6</v>
      </c>
      <c r="G80">
        <f t="shared" si="6"/>
        <v>0.1</v>
      </c>
      <c r="H80">
        <f t="shared" si="6"/>
        <v>137.80000000000001</v>
      </c>
      <c r="I80">
        <f t="shared" si="6"/>
        <v>169.7</v>
      </c>
      <c r="J80">
        <f t="shared" si="6"/>
        <v>29.6</v>
      </c>
      <c r="K80">
        <f t="shared" si="6"/>
        <v>87.1</v>
      </c>
      <c r="L80">
        <f t="shared" si="6"/>
        <v>136.5</v>
      </c>
      <c r="M80">
        <f t="shared" si="6"/>
        <v>0</v>
      </c>
      <c r="N80">
        <f t="shared" si="6"/>
        <v>325.90000000000003</v>
      </c>
      <c r="O80">
        <f t="shared" si="6"/>
        <v>176.9</v>
      </c>
      <c r="P80">
        <f t="shared" si="6"/>
        <v>40.749048854647924</v>
      </c>
      <c r="Q80">
        <f t="shared" si="6"/>
        <v>94.250951145352076</v>
      </c>
      <c r="R80">
        <f t="shared" si="6"/>
        <v>138.26113667304179</v>
      </c>
      <c r="S80">
        <f t="shared" si="6"/>
        <v>45.938863326958199</v>
      </c>
      <c r="T80">
        <f t="shared" si="6"/>
        <v>280.89999999999998</v>
      </c>
      <c r="U80">
        <f t="shared" si="6"/>
        <v>645.5</v>
      </c>
      <c r="V80">
        <f t="shared" si="6"/>
        <v>173.1</v>
      </c>
      <c r="W80">
        <f t="shared" si="6"/>
        <v>373.5</v>
      </c>
      <c r="X80">
        <f t="shared" si="6"/>
        <v>256.5</v>
      </c>
      <c r="Y80">
        <f t="shared" si="6"/>
        <v>220.8</v>
      </c>
      <c r="Z80">
        <f t="shared" si="6"/>
        <v>103.1</v>
      </c>
      <c r="AA80">
        <f t="shared" si="6"/>
        <v>374.50876367551137</v>
      </c>
      <c r="AB80">
        <f t="shared" si="6"/>
        <v>10.950343252834294</v>
      </c>
      <c r="AC80">
        <f t="shared" si="6"/>
        <v>53.04089307165431</v>
      </c>
      <c r="AD80">
        <f t="shared" si="6"/>
        <v>542.70000000000005</v>
      </c>
      <c r="AE80">
        <f t="shared" si="6"/>
        <v>2128.6999999999998</v>
      </c>
      <c r="AF80">
        <f t="shared" si="6"/>
        <v>810.8</v>
      </c>
      <c r="AG80">
        <f t="shared" si="6"/>
        <v>310.8</v>
      </c>
      <c r="AH80">
        <f t="shared" si="6"/>
        <v>823</v>
      </c>
      <c r="AI80">
        <f t="shared" si="6"/>
        <v>8625</v>
      </c>
      <c r="AJ80">
        <f t="shared" si="6"/>
        <v>1388.4</v>
      </c>
      <c r="AK80">
        <f t="shared" si="6"/>
        <v>2409.8000000000002</v>
      </c>
      <c r="AL80">
        <f t="shared" si="6"/>
        <v>288.2</v>
      </c>
      <c r="AM80">
        <f t="shared" si="6"/>
        <v>2271.3000000000002</v>
      </c>
      <c r="AN80">
        <f t="shared" si="6"/>
        <v>1443.2</v>
      </c>
      <c r="AO80">
        <f t="shared" si="6"/>
        <v>701</v>
      </c>
      <c r="AP80">
        <f t="shared" si="6"/>
        <v>827.7</v>
      </c>
      <c r="AQ80">
        <f t="shared" si="6"/>
        <v>906.8</v>
      </c>
      <c r="AR80">
        <f t="shared" si="6"/>
        <v>0</v>
      </c>
    </row>
    <row r="81" spans="1:44" x14ac:dyDescent="0.3">
      <c r="A81" t="s">
        <v>156</v>
      </c>
      <c r="C81">
        <f t="shared" si="1"/>
        <v>18</v>
      </c>
      <c r="D81">
        <f t="shared" si="6"/>
        <v>6.8</v>
      </c>
      <c r="E81">
        <f t="shared" si="6"/>
        <v>0</v>
      </c>
      <c r="F81">
        <f t="shared" si="6"/>
        <v>4</v>
      </c>
      <c r="G81">
        <f t="shared" si="6"/>
        <v>0</v>
      </c>
      <c r="H81">
        <f t="shared" si="6"/>
        <v>139.69999999999999</v>
      </c>
      <c r="I81">
        <f t="shared" si="6"/>
        <v>96.6</v>
      </c>
      <c r="J81">
        <f t="shared" si="6"/>
        <v>18.3</v>
      </c>
      <c r="K81">
        <f t="shared" si="6"/>
        <v>92.5</v>
      </c>
      <c r="L81">
        <f t="shared" si="6"/>
        <v>132.4</v>
      </c>
      <c r="M81">
        <f t="shared" si="6"/>
        <v>347.49546752142408</v>
      </c>
      <c r="N81">
        <f t="shared" si="6"/>
        <v>50.104532478575948</v>
      </c>
      <c r="O81">
        <f t="shared" si="6"/>
        <v>126.2</v>
      </c>
      <c r="P81">
        <f t="shared" si="6"/>
        <v>93.5</v>
      </c>
      <c r="Q81">
        <f t="shared" si="6"/>
        <v>0</v>
      </c>
      <c r="R81">
        <f t="shared" si="6"/>
        <v>143.81424731265147</v>
      </c>
      <c r="S81">
        <f t="shared" si="6"/>
        <v>61.485752687348537</v>
      </c>
      <c r="T81">
        <f t="shared" si="6"/>
        <v>187.6</v>
      </c>
      <c r="U81">
        <f t="shared" si="6"/>
        <v>890.3</v>
      </c>
      <c r="V81">
        <f t="shared" si="6"/>
        <v>198.8</v>
      </c>
      <c r="W81">
        <f t="shared" si="6"/>
        <v>280.60000000000002</v>
      </c>
      <c r="X81">
        <f t="shared" si="6"/>
        <v>260.60000000000002</v>
      </c>
      <c r="Y81">
        <f t="shared" si="6"/>
        <v>82.8</v>
      </c>
      <c r="Z81">
        <f t="shared" si="6"/>
        <v>81.7</v>
      </c>
      <c r="AA81">
        <f t="shared" si="6"/>
        <v>262.66694961078821</v>
      </c>
      <c r="AB81">
        <f t="shared" si="6"/>
        <v>0</v>
      </c>
      <c r="AC81">
        <f t="shared" si="6"/>
        <v>135.13305038921175</v>
      </c>
      <c r="AD81">
        <f t="shared" si="6"/>
        <v>415.3</v>
      </c>
      <c r="AE81">
        <f t="shared" si="6"/>
        <v>1440.1</v>
      </c>
      <c r="AF81">
        <f t="shared" si="6"/>
        <v>633.6</v>
      </c>
      <c r="AG81">
        <f t="shared" si="6"/>
        <v>186.4</v>
      </c>
      <c r="AH81">
        <f t="shared" si="6"/>
        <v>418.6</v>
      </c>
      <c r="AI81">
        <f t="shared" si="6"/>
        <v>776.3</v>
      </c>
      <c r="AJ81">
        <f t="shared" si="6"/>
        <v>4196</v>
      </c>
      <c r="AK81">
        <f t="shared" si="6"/>
        <v>2628</v>
      </c>
      <c r="AL81">
        <f t="shared" si="6"/>
        <v>183.9</v>
      </c>
      <c r="AM81">
        <f t="shared" si="6"/>
        <v>2228</v>
      </c>
      <c r="AN81">
        <f t="shared" si="6"/>
        <v>1078.8</v>
      </c>
      <c r="AO81">
        <f t="shared" si="6"/>
        <v>535.29999999999995</v>
      </c>
      <c r="AP81">
        <f t="shared" si="6"/>
        <v>560.4</v>
      </c>
      <c r="AQ81">
        <f t="shared" si="6"/>
        <v>625.6</v>
      </c>
      <c r="AR81">
        <f t="shared" si="6"/>
        <v>0</v>
      </c>
    </row>
    <row r="82" spans="1:44" x14ac:dyDescent="0.3">
      <c r="A82" t="s">
        <v>157</v>
      </c>
      <c r="C82">
        <f t="shared" si="1"/>
        <v>691.4</v>
      </c>
      <c r="D82">
        <f t="shared" si="6"/>
        <v>0</v>
      </c>
      <c r="E82">
        <f t="shared" si="6"/>
        <v>0</v>
      </c>
      <c r="F82">
        <f t="shared" si="6"/>
        <v>55.8</v>
      </c>
      <c r="G82">
        <f t="shared" si="6"/>
        <v>0.2</v>
      </c>
      <c r="H82">
        <f t="shared" si="6"/>
        <v>739.7</v>
      </c>
      <c r="I82">
        <f t="shared" si="6"/>
        <v>761.6</v>
      </c>
      <c r="J82">
        <f t="shared" si="6"/>
        <v>176.4</v>
      </c>
      <c r="K82">
        <f t="shared" si="6"/>
        <v>489.8</v>
      </c>
      <c r="L82">
        <f t="shared" si="6"/>
        <v>890.3</v>
      </c>
      <c r="M82">
        <f t="shared" si="6"/>
        <v>1696.4600636730747</v>
      </c>
      <c r="N82">
        <f t="shared" si="6"/>
        <v>309.53993632692521</v>
      </c>
      <c r="O82">
        <f t="shared" si="6"/>
        <v>903.4</v>
      </c>
      <c r="P82">
        <f t="shared" si="6"/>
        <v>689.1</v>
      </c>
      <c r="Q82">
        <f t="shared" si="6"/>
        <v>0</v>
      </c>
      <c r="R82">
        <f t="shared" si="6"/>
        <v>1945.3437208341625</v>
      </c>
      <c r="S82">
        <f t="shared" si="6"/>
        <v>825.55627916583751</v>
      </c>
      <c r="T82">
        <f t="shared" si="6"/>
        <v>1265.2</v>
      </c>
      <c r="U82">
        <f t="shared" si="6"/>
        <v>2128.4</v>
      </c>
      <c r="V82">
        <f t="shared" si="6"/>
        <v>808.9</v>
      </c>
      <c r="W82">
        <f t="shared" si="6"/>
        <v>1431.4</v>
      </c>
      <c r="X82">
        <f t="shared" si="6"/>
        <v>1295</v>
      </c>
      <c r="Y82">
        <f t="shared" si="6"/>
        <v>1226</v>
      </c>
      <c r="Z82">
        <f t="shared" si="6"/>
        <v>439.4</v>
      </c>
      <c r="AA82">
        <f t="shared" si="6"/>
        <v>0</v>
      </c>
      <c r="AB82">
        <f t="shared" si="6"/>
        <v>16.039071734484331</v>
      </c>
      <c r="AC82">
        <f t="shared" si="6"/>
        <v>2008.8609282655157</v>
      </c>
      <c r="AD82">
        <f t="shared" si="6"/>
        <v>3450</v>
      </c>
      <c r="AE82">
        <f t="shared" si="6"/>
        <v>6656</v>
      </c>
      <c r="AF82">
        <f t="shared" si="6"/>
        <v>3418.5</v>
      </c>
      <c r="AG82">
        <f t="shared" si="6"/>
        <v>962.4</v>
      </c>
      <c r="AH82">
        <f t="shared" si="6"/>
        <v>506.8</v>
      </c>
      <c r="AI82">
        <f t="shared" si="6"/>
        <v>716.1</v>
      </c>
      <c r="AJ82">
        <f t="shared" si="6"/>
        <v>1178.3</v>
      </c>
      <c r="AK82">
        <f t="shared" si="6"/>
        <v>28913.200000000001</v>
      </c>
      <c r="AL82">
        <f t="shared" si="6"/>
        <v>11148.2</v>
      </c>
      <c r="AM82">
        <f t="shared" si="6"/>
        <v>4739.2</v>
      </c>
      <c r="AN82">
        <f t="shared" si="6"/>
        <v>2580.8000000000002</v>
      </c>
      <c r="AO82">
        <f t="shared" si="6"/>
        <v>1556.9</v>
      </c>
      <c r="AP82">
        <f t="shared" si="6"/>
        <v>1884.9</v>
      </c>
      <c r="AQ82">
        <f t="shared" si="6"/>
        <v>1784.8</v>
      </c>
      <c r="AR82">
        <f t="shared" si="6"/>
        <v>0</v>
      </c>
    </row>
    <row r="83" spans="1:44" x14ac:dyDescent="0.3">
      <c r="A83" t="s">
        <v>158</v>
      </c>
      <c r="C83">
        <f t="shared" si="1"/>
        <v>40.799999999999997</v>
      </c>
      <c r="D83">
        <f t="shared" si="6"/>
        <v>0</v>
      </c>
      <c r="E83">
        <f t="shared" si="6"/>
        <v>0</v>
      </c>
      <c r="F83">
        <f t="shared" si="6"/>
        <v>3.2</v>
      </c>
      <c r="G83">
        <f t="shared" si="6"/>
        <v>0</v>
      </c>
      <c r="H83">
        <f t="shared" si="6"/>
        <v>126.1</v>
      </c>
      <c r="I83">
        <f t="shared" si="6"/>
        <v>150.1</v>
      </c>
      <c r="J83">
        <f t="shared" si="6"/>
        <v>23.4</v>
      </c>
      <c r="K83">
        <f t="shared" si="6"/>
        <v>79.900000000000006</v>
      </c>
      <c r="L83">
        <f t="shared" si="6"/>
        <v>85</v>
      </c>
      <c r="M83">
        <f t="shared" si="6"/>
        <v>173.0681085220163</v>
      </c>
      <c r="N83">
        <f t="shared" si="6"/>
        <v>23.931891477983704</v>
      </c>
      <c r="O83">
        <f t="shared" si="6"/>
        <v>168.1</v>
      </c>
      <c r="P83">
        <f t="shared" si="6"/>
        <v>32.034626547243448</v>
      </c>
      <c r="Q83">
        <f t="shared" si="6"/>
        <v>54.665373452756548</v>
      </c>
      <c r="R83">
        <f t="shared" si="6"/>
        <v>81.56283769418404</v>
      </c>
      <c r="S83">
        <f t="shared" si="6"/>
        <v>27.037162305815968</v>
      </c>
      <c r="T83">
        <f t="shared" si="6"/>
        <v>258.8</v>
      </c>
      <c r="U83">
        <f t="shared" si="6"/>
        <v>323.7</v>
      </c>
      <c r="V83">
        <f t="shared" si="6"/>
        <v>129.30000000000001</v>
      </c>
      <c r="W83">
        <f t="shared" si="6"/>
        <v>212.1</v>
      </c>
      <c r="X83">
        <f t="shared" si="6"/>
        <v>289</v>
      </c>
      <c r="Y83">
        <f t="shared" si="6"/>
        <v>152.30000000000001</v>
      </c>
      <c r="Z83">
        <f t="shared" si="6"/>
        <v>100.6</v>
      </c>
      <c r="AA83">
        <f t="shared" si="6"/>
        <v>137.90657884970224</v>
      </c>
      <c r="AB83">
        <f t="shared" si="6"/>
        <v>0</v>
      </c>
      <c r="AC83">
        <f t="shared" si="6"/>
        <v>125.09342115029777</v>
      </c>
      <c r="AD83">
        <f t="shared" si="6"/>
        <v>741.7</v>
      </c>
      <c r="AE83">
        <f t="shared" si="6"/>
        <v>4316</v>
      </c>
      <c r="AF83">
        <f t="shared" si="6"/>
        <v>696.8</v>
      </c>
      <c r="AG83">
        <f t="shared" si="6"/>
        <v>1136</v>
      </c>
      <c r="AH83">
        <f t="shared" si="6"/>
        <v>196.8</v>
      </c>
      <c r="AI83">
        <f t="shared" si="6"/>
        <v>363.5</v>
      </c>
      <c r="AJ83">
        <f t="shared" si="6"/>
        <v>456.1</v>
      </c>
      <c r="AK83">
        <f t="shared" si="6"/>
        <v>1105.3</v>
      </c>
      <c r="AL83">
        <f t="shared" si="6"/>
        <v>914.8</v>
      </c>
      <c r="AM83">
        <f t="shared" si="6"/>
        <v>1628.8</v>
      </c>
      <c r="AN83">
        <f t="shared" si="6"/>
        <v>787.1</v>
      </c>
      <c r="AO83">
        <f t="shared" si="6"/>
        <v>1012.1</v>
      </c>
      <c r="AP83">
        <f t="shared" si="6"/>
        <v>903.2</v>
      </c>
      <c r="AQ83">
        <f t="shared" si="6"/>
        <v>900.8</v>
      </c>
      <c r="AR83">
        <f t="shared" si="6"/>
        <v>0</v>
      </c>
    </row>
    <row r="84" spans="1:44" x14ac:dyDescent="0.3">
      <c r="A84" t="s">
        <v>159</v>
      </c>
      <c r="C84">
        <f t="shared" si="1"/>
        <v>423.2</v>
      </c>
      <c r="D84">
        <f t="shared" si="6"/>
        <v>0</v>
      </c>
      <c r="E84">
        <f t="shared" si="6"/>
        <v>0</v>
      </c>
      <c r="F84">
        <f t="shared" si="6"/>
        <v>70</v>
      </c>
      <c r="G84">
        <f t="shared" si="6"/>
        <v>0.5</v>
      </c>
      <c r="H84">
        <f t="shared" si="6"/>
        <v>1874.9</v>
      </c>
      <c r="I84">
        <f t="shared" si="6"/>
        <v>984.7</v>
      </c>
      <c r="J84">
        <f t="shared" si="6"/>
        <v>240.4</v>
      </c>
      <c r="K84">
        <f t="shared" si="6"/>
        <v>791.2</v>
      </c>
      <c r="L84">
        <f t="shared" si="6"/>
        <v>1473.5</v>
      </c>
      <c r="M84">
        <f t="shared" si="6"/>
        <v>0</v>
      </c>
      <c r="N84">
        <f t="shared" si="6"/>
        <v>0</v>
      </c>
      <c r="O84">
        <f t="shared" si="6"/>
        <v>1592.6</v>
      </c>
      <c r="P84">
        <f t="shared" si="6"/>
        <v>1183.8</v>
      </c>
      <c r="Q84">
        <f t="shared" si="6"/>
        <v>0</v>
      </c>
      <c r="R84">
        <f t="shared" si="6"/>
        <v>1479.7122678445303</v>
      </c>
      <c r="S84">
        <f t="shared" si="6"/>
        <v>395.38773215546956</v>
      </c>
      <c r="T84">
        <f t="shared" si="6"/>
        <v>2019.6</v>
      </c>
      <c r="U84">
        <f t="shared" si="6"/>
        <v>7432.6</v>
      </c>
      <c r="V84">
        <f t="shared" si="6"/>
        <v>1985.8</v>
      </c>
      <c r="W84">
        <f t="shared" si="6"/>
        <v>2762.6</v>
      </c>
      <c r="X84">
        <f t="shared" si="6"/>
        <v>2877</v>
      </c>
      <c r="Y84">
        <f t="shared" si="6"/>
        <v>2126.1</v>
      </c>
      <c r="Z84">
        <f t="shared" si="6"/>
        <v>872.8</v>
      </c>
      <c r="AA84">
        <f t="shared" si="6"/>
        <v>3001.1377929062369</v>
      </c>
      <c r="AB84">
        <f t="shared" si="6"/>
        <v>94.662207093763769</v>
      </c>
      <c r="AC84">
        <f t="shared" si="6"/>
        <v>0</v>
      </c>
      <c r="AD84">
        <f t="shared" si="6"/>
        <v>8394</v>
      </c>
      <c r="AE84">
        <f t="shared" si="6"/>
        <v>14142.9</v>
      </c>
      <c r="AF84">
        <f t="shared" si="6"/>
        <v>6480</v>
      </c>
      <c r="AG84">
        <f t="shared" si="6"/>
        <v>2450.8000000000002</v>
      </c>
      <c r="AH84">
        <f t="shared" si="6"/>
        <v>1775.8</v>
      </c>
      <c r="AI84">
        <f t="shared" si="6"/>
        <v>2193.6</v>
      </c>
      <c r="AJ84">
        <f t="shared" si="6"/>
        <v>3950.8</v>
      </c>
      <c r="AK84">
        <f t="shared" si="6"/>
        <v>7987.6</v>
      </c>
      <c r="AL84">
        <f t="shared" si="6"/>
        <v>2330.5</v>
      </c>
      <c r="AM84">
        <f t="shared" si="6"/>
        <v>20294.7</v>
      </c>
      <c r="AN84">
        <f t="shared" si="6"/>
        <v>4773.3</v>
      </c>
      <c r="AO84">
        <f t="shared" si="6"/>
        <v>3415.5</v>
      </c>
      <c r="AP84">
        <f t="shared" si="6"/>
        <v>3637.4</v>
      </c>
      <c r="AQ84">
        <f t="shared" si="6"/>
        <v>4124.6000000000004</v>
      </c>
      <c r="AR84">
        <f t="shared" si="6"/>
        <v>0</v>
      </c>
    </row>
    <row r="85" spans="1:44" x14ac:dyDescent="0.3">
      <c r="A85" t="s">
        <v>160</v>
      </c>
      <c r="C85">
        <f t="shared" si="1"/>
        <v>35.4</v>
      </c>
      <c r="D85">
        <f t="shared" si="6"/>
        <v>0</v>
      </c>
      <c r="E85">
        <f t="shared" si="6"/>
        <v>0</v>
      </c>
      <c r="F85">
        <f t="shared" si="6"/>
        <v>3.6</v>
      </c>
      <c r="G85">
        <f t="shared" si="6"/>
        <v>0</v>
      </c>
      <c r="H85">
        <f t="shared" si="6"/>
        <v>97</v>
      </c>
      <c r="I85">
        <f t="shared" si="6"/>
        <v>73.7</v>
      </c>
      <c r="J85">
        <f t="shared" si="6"/>
        <v>13.7</v>
      </c>
      <c r="K85">
        <f t="shared" si="6"/>
        <v>51.1</v>
      </c>
      <c r="L85">
        <f t="shared" si="6"/>
        <v>79.3</v>
      </c>
      <c r="M85">
        <f t="shared" si="6"/>
        <v>105.82141070924735</v>
      </c>
      <c r="N85">
        <f t="shared" si="6"/>
        <v>70.878589290752629</v>
      </c>
      <c r="O85">
        <f t="shared" si="6"/>
        <v>85.2</v>
      </c>
      <c r="P85">
        <f t="shared" si="6"/>
        <v>0</v>
      </c>
      <c r="Q85">
        <f t="shared" si="6"/>
        <v>0</v>
      </c>
      <c r="R85">
        <f t="shared" si="6"/>
        <v>0</v>
      </c>
      <c r="S85">
        <f t="shared" si="6"/>
        <v>0</v>
      </c>
      <c r="T85">
        <f t="shared" si="6"/>
        <v>110.3</v>
      </c>
      <c r="U85">
        <f t="shared" si="6"/>
        <v>180.5</v>
      </c>
      <c r="V85">
        <f t="shared" si="6"/>
        <v>65</v>
      </c>
      <c r="W85">
        <f t="shared" si="6"/>
        <v>106</v>
      </c>
      <c r="X85">
        <f t="shared" si="6"/>
        <v>101.7</v>
      </c>
      <c r="Y85">
        <f t="shared" si="6"/>
        <v>83</v>
      </c>
      <c r="Z85">
        <f t="shared" si="6"/>
        <v>36.299999999999997</v>
      </c>
      <c r="AA85">
        <f t="shared" si="6"/>
        <v>0</v>
      </c>
      <c r="AB85">
        <f t="shared" si="6"/>
        <v>0</v>
      </c>
      <c r="AC85">
        <f t="shared" si="6"/>
        <v>272.3</v>
      </c>
      <c r="AD85">
        <f t="shared" si="6"/>
        <v>256.39999999999998</v>
      </c>
      <c r="AE85">
        <f t="shared" si="6"/>
        <v>767.5</v>
      </c>
      <c r="AF85">
        <f t="shared" ref="D85:AR89" si="7">IFERROR(AF40,0)</f>
        <v>483.2</v>
      </c>
      <c r="AG85">
        <f t="shared" si="7"/>
        <v>166.5</v>
      </c>
      <c r="AH85">
        <f t="shared" si="7"/>
        <v>110.5</v>
      </c>
      <c r="AI85">
        <f t="shared" si="7"/>
        <v>91.7</v>
      </c>
      <c r="AJ85">
        <f t="shared" si="7"/>
        <v>115.3</v>
      </c>
      <c r="AK85">
        <f t="shared" si="7"/>
        <v>297.3</v>
      </c>
      <c r="AL85">
        <f t="shared" si="7"/>
        <v>201.6</v>
      </c>
      <c r="AM85">
        <f t="shared" si="7"/>
        <v>515.20000000000005</v>
      </c>
      <c r="AN85">
        <f t="shared" si="7"/>
        <v>578.20000000000005</v>
      </c>
      <c r="AO85">
        <f t="shared" si="7"/>
        <v>369</v>
      </c>
      <c r="AP85">
        <f t="shared" si="7"/>
        <v>409.9</v>
      </c>
      <c r="AQ85">
        <f t="shared" si="7"/>
        <v>442.7</v>
      </c>
      <c r="AR85">
        <f t="shared" si="7"/>
        <v>0</v>
      </c>
    </row>
    <row r="86" spans="1:44" x14ac:dyDescent="0.3">
      <c r="A86" t="s">
        <v>161</v>
      </c>
      <c r="C86">
        <f t="shared" si="1"/>
        <v>13.1</v>
      </c>
      <c r="D86">
        <f t="shared" si="7"/>
        <v>0</v>
      </c>
      <c r="E86">
        <f t="shared" si="7"/>
        <v>0</v>
      </c>
      <c r="F86">
        <f t="shared" si="7"/>
        <v>2.2999999999999998</v>
      </c>
      <c r="G86">
        <f t="shared" si="7"/>
        <v>0</v>
      </c>
      <c r="H86">
        <f t="shared" si="7"/>
        <v>38.6</v>
      </c>
      <c r="I86">
        <f t="shared" si="7"/>
        <v>34.5</v>
      </c>
      <c r="J86">
        <f t="shared" si="7"/>
        <v>6.9</v>
      </c>
      <c r="K86">
        <f t="shared" si="7"/>
        <v>26.4</v>
      </c>
      <c r="L86">
        <f t="shared" si="7"/>
        <v>36.700000000000003</v>
      </c>
      <c r="M86">
        <f t="shared" si="7"/>
        <v>83.801601296698394</v>
      </c>
      <c r="N86">
        <f t="shared" si="7"/>
        <v>10.398398703301613</v>
      </c>
      <c r="O86">
        <f t="shared" si="7"/>
        <v>46.8</v>
      </c>
      <c r="P86">
        <f t="shared" si="7"/>
        <v>0</v>
      </c>
      <c r="Q86">
        <f t="shared" si="7"/>
        <v>0</v>
      </c>
      <c r="R86">
        <f t="shared" si="7"/>
        <v>0</v>
      </c>
      <c r="S86">
        <f t="shared" si="7"/>
        <v>0</v>
      </c>
      <c r="T86">
        <f t="shared" si="7"/>
        <v>64.599999999999994</v>
      </c>
      <c r="U86">
        <f t="shared" si="7"/>
        <v>184.4</v>
      </c>
      <c r="V86">
        <f t="shared" si="7"/>
        <v>52.4</v>
      </c>
      <c r="W86">
        <f t="shared" si="7"/>
        <v>79.5</v>
      </c>
      <c r="X86">
        <f t="shared" si="7"/>
        <v>81.2</v>
      </c>
      <c r="Y86">
        <f t="shared" si="7"/>
        <v>37.6</v>
      </c>
      <c r="Z86">
        <f t="shared" si="7"/>
        <v>24.7</v>
      </c>
      <c r="AA86">
        <f t="shared" si="7"/>
        <v>0</v>
      </c>
      <c r="AB86">
        <f t="shared" si="7"/>
        <v>0</v>
      </c>
      <c r="AC86">
        <f t="shared" si="7"/>
        <v>99</v>
      </c>
      <c r="AD86">
        <f t="shared" si="7"/>
        <v>122.8</v>
      </c>
      <c r="AE86">
        <f t="shared" si="7"/>
        <v>385.5</v>
      </c>
      <c r="AF86">
        <f t="shared" si="7"/>
        <v>196.5</v>
      </c>
      <c r="AG86">
        <f t="shared" si="7"/>
        <v>66.2</v>
      </c>
      <c r="AH86">
        <f t="shared" si="7"/>
        <v>68.400000000000006</v>
      </c>
      <c r="AI86">
        <f t="shared" si="7"/>
        <v>73.599999999999994</v>
      </c>
      <c r="AJ86">
        <f t="shared" si="7"/>
        <v>217.1</v>
      </c>
      <c r="AK86">
        <f t="shared" si="7"/>
        <v>414.4</v>
      </c>
      <c r="AL86">
        <f t="shared" si="7"/>
        <v>57.5</v>
      </c>
      <c r="AM86">
        <f t="shared" si="7"/>
        <v>755</v>
      </c>
      <c r="AN86">
        <f t="shared" si="7"/>
        <v>491.7</v>
      </c>
      <c r="AO86">
        <f t="shared" si="7"/>
        <v>1261.7</v>
      </c>
      <c r="AP86">
        <f t="shared" si="7"/>
        <v>383.7</v>
      </c>
      <c r="AQ86">
        <f t="shared" si="7"/>
        <v>260.60000000000002</v>
      </c>
      <c r="AR86">
        <f t="shared" si="7"/>
        <v>0</v>
      </c>
    </row>
    <row r="87" spans="1:44" x14ac:dyDescent="0.3">
      <c r="A87" t="s">
        <v>162</v>
      </c>
      <c r="C87">
        <f t="shared" si="1"/>
        <v>185.5</v>
      </c>
      <c r="D87">
        <f t="shared" si="7"/>
        <v>0</v>
      </c>
      <c r="E87">
        <f t="shared" si="7"/>
        <v>0</v>
      </c>
      <c r="F87">
        <f t="shared" si="7"/>
        <v>1.4</v>
      </c>
      <c r="G87">
        <f t="shared" si="7"/>
        <v>0</v>
      </c>
      <c r="H87">
        <f t="shared" si="7"/>
        <v>494.8</v>
      </c>
      <c r="I87">
        <f t="shared" si="7"/>
        <v>42.2</v>
      </c>
      <c r="J87">
        <f t="shared" si="7"/>
        <v>55.3</v>
      </c>
      <c r="K87">
        <f t="shared" si="7"/>
        <v>162</v>
      </c>
      <c r="L87">
        <f t="shared" si="7"/>
        <v>159.80000000000001</v>
      </c>
      <c r="M87">
        <f t="shared" si="7"/>
        <v>1011.4650548232177</v>
      </c>
      <c r="N87">
        <f t="shared" si="7"/>
        <v>192.7349451767823</v>
      </c>
      <c r="O87">
        <f t="shared" si="7"/>
        <v>343.5</v>
      </c>
      <c r="P87">
        <f t="shared" si="7"/>
        <v>0</v>
      </c>
      <c r="Q87">
        <f t="shared" si="7"/>
        <v>0</v>
      </c>
      <c r="R87">
        <f t="shared" si="7"/>
        <v>0</v>
      </c>
      <c r="S87">
        <f t="shared" si="7"/>
        <v>0</v>
      </c>
      <c r="T87">
        <f t="shared" si="7"/>
        <v>424.5</v>
      </c>
      <c r="U87">
        <f t="shared" si="7"/>
        <v>602.1</v>
      </c>
      <c r="V87">
        <f t="shared" si="7"/>
        <v>307.8</v>
      </c>
      <c r="W87">
        <f t="shared" si="7"/>
        <v>458.3</v>
      </c>
      <c r="X87">
        <f t="shared" si="7"/>
        <v>451.6</v>
      </c>
      <c r="Y87">
        <f t="shared" si="7"/>
        <v>115.7</v>
      </c>
      <c r="Z87">
        <f t="shared" si="7"/>
        <v>229.7</v>
      </c>
      <c r="AA87">
        <f t="shared" si="7"/>
        <v>0</v>
      </c>
      <c r="AB87">
        <f t="shared" si="7"/>
        <v>0</v>
      </c>
      <c r="AC87">
        <f t="shared" si="7"/>
        <v>690.8</v>
      </c>
      <c r="AD87">
        <f t="shared" si="7"/>
        <v>751</v>
      </c>
      <c r="AE87">
        <f t="shared" si="7"/>
        <v>2586.6</v>
      </c>
      <c r="AF87">
        <f t="shared" si="7"/>
        <v>1764.3</v>
      </c>
      <c r="AG87">
        <f t="shared" si="7"/>
        <v>352.6</v>
      </c>
      <c r="AH87">
        <f t="shared" si="7"/>
        <v>328.8</v>
      </c>
      <c r="AI87">
        <f t="shared" si="7"/>
        <v>422.9</v>
      </c>
      <c r="AJ87">
        <f t="shared" si="7"/>
        <v>878.5</v>
      </c>
      <c r="AK87">
        <f t="shared" si="7"/>
        <v>4877.3999999999996</v>
      </c>
      <c r="AL87">
        <f t="shared" si="7"/>
        <v>222.8</v>
      </c>
      <c r="AM87">
        <f t="shared" si="7"/>
        <v>3438.9</v>
      </c>
      <c r="AN87">
        <f t="shared" si="7"/>
        <v>1073.0999999999999</v>
      </c>
      <c r="AO87">
        <f t="shared" si="7"/>
        <v>165.4</v>
      </c>
      <c r="AP87">
        <f t="shared" si="7"/>
        <v>7309.7</v>
      </c>
      <c r="AQ87">
        <f t="shared" si="7"/>
        <v>2841.4</v>
      </c>
      <c r="AR87">
        <f t="shared" si="7"/>
        <v>0</v>
      </c>
    </row>
    <row r="88" spans="1:44" x14ac:dyDescent="0.3">
      <c r="A88" t="s">
        <v>163</v>
      </c>
      <c r="C88">
        <f t="shared" si="1"/>
        <v>60.7</v>
      </c>
      <c r="D88">
        <f t="shared" si="7"/>
        <v>4.8</v>
      </c>
      <c r="E88">
        <f t="shared" si="7"/>
        <v>0</v>
      </c>
      <c r="F88">
        <f t="shared" si="7"/>
        <v>14.5</v>
      </c>
      <c r="G88">
        <f t="shared" si="7"/>
        <v>0</v>
      </c>
      <c r="H88">
        <f t="shared" si="7"/>
        <v>108.9</v>
      </c>
      <c r="I88">
        <f t="shared" si="7"/>
        <v>109.2</v>
      </c>
      <c r="J88">
        <f t="shared" si="7"/>
        <v>24.3</v>
      </c>
      <c r="K88">
        <f t="shared" si="7"/>
        <v>61.8</v>
      </c>
      <c r="L88">
        <f t="shared" si="7"/>
        <v>93.4</v>
      </c>
      <c r="M88">
        <f t="shared" si="7"/>
        <v>0</v>
      </c>
      <c r="N88">
        <f t="shared" si="7"/>
        <v>0</v>
      </c>
      <c r="O88">
        <f t="shared" si="7"/>
        <v>96.9</v>
      </c>
      <c r="P88">
        <f t="shared" si="7"/>
        <v>38.593326961950446</v>
      </c>
      <c r="Q88">
        <f t="shared" si="7"/>
        <v>42.60667303804955</v>
      </c>
      <c r="R88">
        <f t="shared" si="7"/>
        <v>248.97894105241056</v>
      </c>
      <c r="S88">
        <f t="shared" si="7"/>
        <v>125.62105894758946</v>
      </c>
      <c r="T88">
        <f t="shared" si="7"/>
        <v>118.8</v>
      </c>
      <c r="U88">
        <f t="shared" si="7"/>
        <v>341.9</v>
      </c>
      <c r="V88">
        <f t="shared" si="7"/>
        <v>102.9</v>
      </c>
      <c r="W88">
        <f t="shared" si="7"/>
        <v>147.30000000000001</v>
      </c>
      <c r="X88">
        <f t="shared" si="7"/>
        <v>176.5</v>
      </c>
      <c r="Y88">
        <f t="shared" si="7"/>
        <v>203.9</v>
      </c>
      <c r="Z88">
        <f t="shared" si="7"/>
        <v>68.3</v>
      </c>
      <c r="AA88">
        <f t="shared" si="7"/>
        <v>107.64332199174542</v>
      </c>
      <c r="AB88">
        <f t="shared" si="7"/>
        <v>18.68231036143111</v>
      </c>
      <c r="AC88">
        <f t="shared" si="7"/>
        <v>108.97436764682348</v>
      </c>
      <c r="AD88">
        <f t="shared" si="7"/>
        <v>456.4</v>
      </c>
      <c r="AE88">
        <f t="shared" si="7"/>
        <v>1050.8</v>
      </c>
      <c r="AF88">
        <f t="shared" si="7"/>
        <v>495.5</v>
      </c>
      <c r="AG88">
        <f t="shared" si="7"/>
        <v>480.3</v>
      </c>
      <c r="AH88">
        <f t="shared" si="7"/>
        <v>486.1</v>
      </c>
      <c r="AI88">
        <f t="shared" si="7"/>
        <v>194.8</v>
      </c>
      <c r="AJ88">
        <f t="shared" si="7"/>
        <v>385.7</v>
      </c>
      <c r="AK88">
        <f t="shared" si="7"/>
        <v>558.70000000000005</v>
      </c>
      <c r="AL88">
        <f t="shared" si="7"/>
        <v>104.8</v>
      </c>
      <c r="AM88">
        <f t="shared" si="7"/>
        <v>1085.9000000000001</v>
      </c>
      <c r="AN88">
        <f t="shared" si="7"/>
        <v>555.70000000000005</v>
      </c>
      <c r="AO88">
        <f t="shared" si="7"/>
        <v>594.5</v>
      </c>
      <c r="AP88">
        <f t="shared" si="7"/>
        <v>1168.5</v>
      </c>
      <c r="AQ88">
        <f t="shared" si="7"/>
        <v>3220.1</v>
      </c>
      <c r="AR88">
        <f t="shared" si="7"/>
        <v>0</v>
      </c>
    </row>
    <row r="89" spans="1:44" x14ac:dyDescent="0.3">
      <c r="A89" t="s">
        <v>164</v>
      </c>
      <c r="C89">
        <f t="shared" si="1"/>
        <v>0</v>
      </c>
      <c r="D89">
        <f t="shared" si="7"/>
        <v>0</v>
      </c>
      <c r="E89">
        <f t="shared" si="7"/>
        <v>0</v>
      </c>
      <c r="F89">
        <f t="shared" si="7"/>
        <v>0</v>
      </c>
      <c r="G89">
        <f t="shared" si="7"/>
        <v>0</v>
      </c>
      <c r="H89">
        <f t="shared" si="7"/>
        <v>0</v>
      </c>
      <c r="I89">
        <f t="shared" si="7"/>
        <v>0</v>
      </c>
      <c r="J89">
        <f t="shared" si="7"/>
        <v>0</v>
      </c>
      <c r="K89">
        <f t="shared" si="7"/>
        <v>0</v>
      </c>
      <c r="L89">
        <f t="shared" si="7"/>
        <v>0</v>
      </c>
      <c r="M89">
        <f t="shared" si="7"/>
        <v>0</v>
      </c>
      <c r="N89">
        <f t="shared" si="7"/>
        <v>0</v>
      </c>
      <c r="O89">
        <f t="shared" si="7"/>
        <v>0</v>
      </c>
      <c r="P89">
        <f t="shared" si="7"/>
        <v>0</v>
      </c>
      <c r="Q89">
        <f t="shared" si="7"/>
        <v>0</v>
      </c>
      <c r="R89">
        <f t="shared" si="7"/>
        <v>0</v>
      </c>
      <c r="S89">
        <f t="shared" si="7"/>
        <v>0</v>
      </c>
      <c r="T89">
        <f t="shared" si="7"/>
        <v>0</v>
      </c>
      <c r="U89">
        <f t="shared" si="7"/>
        <v>0</v>
      </c>
      <c r="V89">
        <f t="shared" si="7"/>
        <v>0</v>
      </c>
      <c r="W89">
        <f t="shared" si="7"/>
        <v>0</v>
      </c>
      <c r="X89">
        <f t="shared" si="7"/>
        <v>0</v>
      </c>
      <c r="Y89">
        <f t="shared" si="7"/>
        <v>0</v>
      </c>
      <c r="Z89">
        <f t="shared" si="7"/>
        <v>0</v>
      </c>
      <c r="AA89">
        <f t="shared" si="7"/>
        <v>0</v>
      </c>
      <c r="AB89">
        <f t="shared" si="7"/>
        <v>0</v>
      </c>
      <c r="AC89">
        <f t="shared" si="7"/>
        <v>0</v>
      </c>
      <c r="AD89">
        <f t="shared" si="7"/>
        <v>0</v>
      </c>
      <c r="AE89">
        <f t="shared" si="7"/>
        <v>0</v>
      </c>
      <c r="AF89">
        <f t="shared" si="7"/>
        <v>0</v>
      </c>
      <c r="AG89">
        <f t="shared" si="7"/>
        <v>0</v>
      </c>
      <c r="AH89">
        <f t="shared" si="7"/>
        <v>0</v>
      </c>
      <c r="AI89">
        <f t="shared" si="7"/>
        <v>0</v>
      </c>
      <c r="AJ89">
        <f t="shared" si="7"/>
        <v>0</v>
      </c>
      <c r="AK89">
        <f t="shared" si="7"/>
        <v>0</v>
      </c>
      <c r="AL89">
        <f t="shared" si="7"/>
        <v>0</v>
      </c>
      <c r="AM89">
        <f t="shared" si="7"/>
        <v>0</v>
      </c>
      <c r="AN89">
        <f t="shared" si="7"/>
        <v>0</v>
      </c>
      <c r="AO89">
        <f t="shared" si="7"/>
        <v>0</v>
      </c>
      <c r="AP89">
        <f t="shared" si="7"/>
        <v>0</v>
      </c>
      <c r="AQ89">
        <f t="shared" si="7"/>
        <v>0</v>
      </c>
      <c r="AR89">
        <f t="shared" si="7"/>
        <v>0</v>
      </c>
    </row>
  </sheetData>
  <phoneticPr fontId="4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249977111117893"/>
  </sheetPr>
  <dimension ref="A1:AQ28"/>
  <sheetViews>
    <sheetView workbookViewId="0">
      <selection activeCell="C28" sqref="C28"/>
    </sheetView>
  </sheetViews>
  <sheetFormatPr defaultRowHeight="16.5" x14ac:dyDescent="0.3"/>
  <cols>
    <col min="1" max="1" width="41.25" customWidth="1"/>
    <col min="2" max="43" width="10.125" customWidth="1"/>
  </cols>
  <sheetData>
    <row r="1" spans="1:43" s="2" customFormat="1" x14ac:dyDescent="0.3">
      <c r="A1" s="3" t="s">
        <v>33</v>
      </c>
      <c r="B1" s="2" t="s">
        <v>2</v>
      </c>
      <c r="C1" s="2" t="s">
        <v>78</v>
      </c>
      <c r="D1" s="2" t="s">
        <v>77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65</v>
      </c>
      <c r="M1" s="2" t="s">
        <v>66</v>
      </c>
      <c r="N1" s="2" t="s">
        <v>10</v>
      </c>
      <c r="O1" s="2" t="s">
        <v>79</v>
      </c>
      <c r="P1" s="2" t="s">
        <v>80</v>
      </c>
      <c r="Q1" s="2" t="s">
        <v>81</v>
      </c>
      <c r="R1" s="2" t="s">
        <v>82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83</v>
      </c>
      <c r="AA1" s="2" t="s">
        <v>84</v>
      </c>
      <c r="AB1" s="2" t="s">
        <v>85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</row>
    <row r="2" spans="1:43" x14ac:dyDescent="0.3">
      <c r="A2" t="s">
        <v>89</v>
      </c>
      <c r="B2" cm="1">
        <f t="array" ref="B2">SUMPRODUCT(SIOM!$C$48:$AR$89*(SIOM!$B$48:$B$89='FoGPbEaIC-isic'!$A2)*(SIOM!$C$47:$AR$47='FoGPbEaIC-isic'!B$1))/SUMPRODUCT(SIOM!$C$48:$AR$89*(SIOM!$B$48:$B$89='FoGPbEaIC-isic'!$A2))</f>
        <v>0.10793680543809681</v>
      </c>
      <c r="C2" cm="1">
        <f t="array" ref="C2">SUMPRODUCT(SIOM!$C$48:$AR$89*(SIOM!$B$48:$B$89='FoGPbEaIC-isic'!$A2)*(SIOM!$C$47:$AR$47='FoGPbEaIC-isic'!C$1))/SUMPRODUCT(SIOM!$C$48:$AR$89*(SIOM!$B$48:$B$89='FoGPbEaIC-isic'!$A2))</f>
        <v>0</v>
      </c>
      <c r="D2" cm="1">
        <f t="array" ref="D2">SUMPRODUCT(SIOM!$C$48:$AR$89*(SIOM!$B$48:$B$89='FoGPbEaIC-isic'!$A2)*(SIOM!$C$47:$AR$47='FoGPbEaIC-isic'!D$1))/SUMPRODUCT(SIOM!$C$48:$AR$89*(SIOM!$B$48:$B$89='FoGPbEaIC-isic'!$A2))</f>
        <v>0</v>
      </c>
      <c r="E2" cm="1">
        <f t="array" ref="E2">SUMPRODUCT(SIOM!$C$48:$AR$89*(SIOM!$B$48:$B$89='FoGPbEaIC-isic'!$A2)*(SIOM!$C$47:$AR$47='FoGPbEaIC-isic'!E$1))/SUMPRODUCT(SIOM!$C$48:$AR$89*(SIOM!$B$48:$B$89='FoGPbEaIC-isic'!$A2))</f>
        <v>7.9998902872189138E-5</v>
      </c>
      <c r="F2" cm="1">
        <f t="array" ref="F2">SUMPRODUCT(SIOM!$C$48:$AR$89*(SIOM!$B$48:$B$89='FoGPbEaIC-isic'!$A2)*(SIOM!$C$47:$AR$47='FoGPbEaIC-isic'!F$1))/SUMPRODUCT(SIOM!$C$48:$AR$89*(SIOM!$B$48:$B$89='FoGPbEaIC-isic'!$A2))</f>
        <v>0</v>
      </c>
      <c r="G2" cm="1">
        <f t="array" ref="G2">SUMPRODUCT(SIOM!$C$48:$AR$89*(SIOM!$B$48:$B$89='FoGPbEaIC-isic'!$A2)*(SIOM!$C$47:$AR$47='FoGPbEaIC-isic'!G$1))/SUMPRODUCT(SIOM!$C$48:$AR$89*(SIOM!$B$48:$B$89='FoGPbEaIC-isic'!$A2))</f>
        <v>0.6376758261600981</v>
      </c>
      <c r="H2" cm="1">
        <f t="array" ref="H2">SUMPRODUCT(SIOM!$C$48:$AR$89*(SIOM!$B$48:$B$89='FoGPbEaIC-isic'!$A2)*(SIOM!$C$47:$AR$47='FoGPbEaIC-isic'!H$1))/SUMPRODUCT(SIOM!$C$48:$AR$89*(SIOM!$B$48:$B$89='FoGPbEaIC-isic'!$A2))</f>
        <v>3.1231571681302642E-2</v>
      </c>
      <c r="I2" cm="1">
        <f t="array" ref="I2">SUMPRODUCT(SIOM!$C$48:$AR$89*(SIOM!$B$48:$B$89='FoGPbEaIC-isic'!$A2)*(SIOM!$C$47:$AR$47='FoGPbEaIC-isic'!I$1))/SUMPRODUCT(SIOM!$C$48:$AR$89*(SIOM!$B$48:$B$89='FoGPbEaIC-isic'!$A2))</f>
        <v>2.1473991213834771E-2</v>
      </c>
      <c r="J2" cm="1">
        <f t="array" ref="J2">SUMPRODUCT(SIOM!$C$48:$AR$89*(SIOM!$B$48:$B$89='FoGPbEaIC-isic'!$A2)*(SIOM!$C$47:$AR$47='FoGPbEaIC-isic'!J$1))/SUMPRODUCT(SIOM!$C$48:$AR$89*(SIOM!$B$48:$B$89='FoGPbEaIC-isic'!$A2))</f>
        <v>1.148327108656795E-2</v>
      </c>
      <c r="K2" cm="1">
        <f t="array" ref="K2">SUMPRODUCT(SIOM!$C$48:$AR$89*(SIOM!$B$48:$B$89='FoGPbEaIC-isic'!$A2)*(SIOM!$C$47:$AR$47='FoGPbEaIC-isic'!K$1))/SUMPRODUCT(SIOM!$C$48:$AR$89*(SIOM!$B$48:$B$89='FoGPbEaIC-isic'!$A2))</f>
        <v>1.4971223251795398E-3</v>
      </c>
      <c r="L2" cm="1">
        <f t="array" ref="L2">SUMPRODUCT(SIOM!$C$48:$AR$89*(SIOM!$B$48:$B$89='FoGPbEaIC-isic'!$A2)*(SIOM!$C$47:$AR$47='FoGPbEaIC-isic'!L$1))/SUMPRODUCT(SIOM!$C$48:$AR$89*(SIOM!$B$48:$B$89='FoGPbEaIC-isic'!$A2))</f>
        <v>0</v>
      </c>
      <c r="M2" cm="1">
        <f t="array" ref="M2">SUMPRODUCT(SIOM!$C$48:$AR$89*(SIOM!$B$48:$B$89='FoGPbEaIC-isic'!$A2)*(SIOM!$C$47:$AR$47='FoGPbEaIC-isic'!M$1))/SUMPRODUCT(SIOM!$C$48:$AR$89*(SIOM!$B$48:$B$89='FoGPbEaIC-isic'!$A2))</f>
        <v>0</v>
      </c>
      <c r="N2" cm="1">
        <f t="array" ref="N2">SUMPRODUCT(SIOM!$C$48:$AR$89*(SIOM!$B$48:$B$89='FoGPbEaIC-isic'!$A2)*(SIOM!$C$47:$AR$47='FoGPbEaIC-isic'!N$1))/SUMPRODUCT(SIOM!$C$48:$AR$89*(SIOM!$B$48:$B$89='FoGPbEaIC-isic'!$A2))</f>
        <v>1.352667163421758E-2</v>
      </c>
      <c r="O2" cm="1">
        <f t="array" ref="O2">SUMPRODUCT(SIOM!$C$48:$AR$89*(SIOM!$B$48:$B$89='FoGPbEaIC-isic'!$A2)*(SIOM!$C$47:$AR$47='FoGPbEaIC-isic'!O$1))/SUMPRODUCT(SIOM!$C$48:$AR$89*(SIOM!$B$48:$B$89='FoGPbEaIC-isic'!$A2))</f>
        <v>0</v>
      </c>
      <c r="P2" cm="1">
        <f t="array" ref="P2">SUMPRODUCT(SIOM!$C$48:$AR$89*(SIOM!$B$48:$B$89='FoGPbEaIC-isic'!$A2)*(SIOM!$C$47:$AR$47='FoGPbEaIC-isic'!P$1))/SUMPRODUCT(SIOM!$C$48:$AR$89*(SIOM!$B$48:$B$89='FoGPbEaIC-isic'!$A2))</f>
        <v>0</v>
      </c>
      <c r="Q2" cm="1">
        <f t="array" ref="Q2">SUMPRODUCT(SIOM!$C$48:$AR$89*(SIOM!$B$48:$B$89='FoGPbEaIC-isic'!$A2)*(SIOM!$C$47:$AR$47='FoGPbEaIC-isic'!Q$1))/SUMPRODUCT(SIOM!$C$48:$AR$89*(SIOM!$B$48:$B$89='FoGPbEaIC-isic'!$A2))</f>
        <v>0</v>
      </c>
      <c r="R2" cm="1">
        <f t="array" ref="R2">SUMPRODUCT(SIOM!$C$48:$AR$89*(SIOM!$B$48:$B$89='FoGPbEaIC-isic'!$A2)*(SIOM!$C$47:$AR$47='FoGPbEaIC-isic'!R$1))/SUMPRODUCT(SIOM!$C$48:$AR$89*(SIOM!$B$48:$B$89='FoGPbEaIC-isic'!$A2))</f>
        <v>0</v>
      </c>
      <c r="S2" cm="1">
        <f t="array" ref="S2">SUMPRODUCT(SIOM!$C$48:$AR$89*(SIOM!$B$48:$B$89='FoGPbEaIC-isic'!$A2)*(SIOM!$C$47:$AR$47='FoGPbEaIC-isic'!S$1))/SUMPRODUCT(SIOM!$C$48:$AR$89*(SIOM!$B$48:$B$89='FoGPbEaIC-isic'!$A2))</f>
        <v>7.2684717466731856E-4</v>
      </c>
      <c r="T2" cm="1">
        <f t="array" ref="T2">SUMPRODUCT(SIOM!$C$48:$AR$89*(SIOM!$B$48:$B$89='FoGPbEaIC-isic'!$A2)*(SIOM!$C$47:$AR$47='FoGPbEaIC-isic'!T$1))/SUMPRODUCT(SIOM!$C$48:$AR$89*(SIOM!$B$48:$B$89='FoGPbEaIC-isic'!$A2))</f>
        <v>4.8456478311154565E-4</v>
      </c>
      <c r="U2" cm="1">
        <f t="array" ref="U2">SUMPRODUCT(SIOM!$C$48:$AR$89*(SIOM!$B$48:$B$89='FoGPbEaIC-isic'!$A2)*(SIOM!$C$47:$AR$47='FoGPbEaIC-isic'!U$1))/SUMPRODUCT(SIOM!$C$48:$AR$89*(SIOM!$B$48:$B$89='FoGPbEaIC-isic'!$A2))</f>
        <v>4.8913614898995648E-4</v>
      </c>
      <c r="V2" cm="1">
        <f t="array" ref="V2">SUMPRODUCT(SIOM!$C$48:$AR$89*(SIOM!$B$48:$B$89='FoGPbEaIC-isic'!$A2)*(SIOM!$C$47:$AR$47='FoGPbEaIC-isic'!V$1))/SUMPRODUCT(SIOM!$C$48:$AR$89*(SIOM!$B$48:$B$89='FoGPbEaIC-isic'!$A2))</f>
        <v>6.8799056470082666E-4</v>
      </c>
      <c r="W2" cm="1">
        <f t="array" ref="W2">SUMPRODUCT(SIOM!$C$48:$AR$89*(SIOM!$B$48:$B$89='FoGPbEaIC-isic'!$A2)*(SIOM!$C$47:$AR$47='FoGPbEaIC-isic'!W$1))/SUMPRODUCT(SIOM!$C$48:$AR$89*(SIOM!$B$48:$B$89='FoGPbEaIC-isic'!$A2))</f>
        <v>4.3427975844902676E-4</v>
      </c>
      <c r="X2" cm="1">
        <f t="array" ref="X2">SUMPRODUCT(SIOM!$C$48:$AR$89*(SIOM!$B$48:$B$89='FoGPbEaIC-isic'!$A2)*(SIOM!$C$47:$AR$47='FoGPbEaIC-isic'!X$1))/SUMPRODUCT(SIOM!$C$48:$AR$89*(SIOM!$B$48:$B$89='FoGPbEaIC-isic'!$A2))</f>
        <v>7.7941788226904278E-4</v>
      </c>
      <c r="Y2" cm="1">
        <f t="array" ref="Y2">SUMPRODUCT(SIOM!$C$48:$AR$89*(SIOM!$B$48:$B$89='FoGPbEaIC-isic'!$A2)*(SIOM!$C$47:$AR$47='FoGPbEaIC-isic'!Y$1))/SUMPRODUCT(SIOM!$C$48:$AR$89*(SIOM!$B$48:$B$89='FoGPbEaIC-isic'!$A2))</f>
        <v>2.8525323081283441E-3</v>
      </c>
      <c r="Z2" cm="1">
        <f t="array" ref="Z2">SUMPRODUCT(SIOM!$C$48:$AR$89*(SIOM!$B$48:$B$89='FoGPbEaIC-isic'!$A2)*(SIOM!$C$47:$AR$47='FoGPbEaIC-isic'!Z$1))/SUMPRODUCT(SIOM!$C$48:$AR$89*(SIOM!$B$48:$B$89='FoGPbEaIC-isic'!$A2))</f>
        <v>0</v>
      </c>
      <c r="AA2" cm="1">
        <f t="array" ref="AA2">SUMPRODUCT(SIOM!$C$48:$AR$89*(SIOM!$B$48:$B$89='FoGPbEaIC-isic'!$A2)*(SIOM!$C$47:$AR$47='FoGPbEaIC-isic'!AA$1))/SUMPRODUCT(SIOM!$C$48:$AR$89*(SIOM!$B$48:$B$89='FoGPbEaIC-isic'!$A2))</f>
        <v>0</v>
      </c>
      <c r="AB2" cm="1">
        <f t="array" ref="AB2">SUMPRODUCT(SIOM!$C$48:$AR$89*(SIOM!$B$48:$B$89='FoGPbEaIC-isic'!$A2)*(SIOM!$C$47:$AR$47='FoGPbEaIC-isic'!AB$1))/SUMPRODUCT(SIOM!$C$48:$AR$89*(SIOM!$B$48:$B$89='FoGPbEaIC-isic'!$A2))</f>
        <v>0</v>
      </c>
      <c r="AC2" cm="1">
        <f t="array" ref="AC2">SUMPRODUCT(SIOM!$C$48:$AR$89*(SIOM!$B$48:$B$89='FoGPbEaIC-isic'!$A2)*(SIOM!$C$47:$AR$47='FoGPbEaIC-isic'!AC$1))/SUMPRODUCT(SIOM!$C$48:$AR$89*(SIOM!$B$48:$B$89='FoGPbEaIC-isic'!$A2))</f>
        <v>7.1724730632265581E-3</v>
      </c>
      <c r="AD2" cm="1">
        <f t="array" ref="AD2">SUMPRODUCT(SIOM!$C$48:$AR$89*(SIOM!$B$48:$B$89='FoGPbEaIC-isic'!$A2)*(SIOM!$C$47:$AR$47='FoGPbEaIC-isic'!AD$1))/SUMPRODUCT(SIOM!$C$48:$AR$89*(SIOM!$B$48:$B$89='FoGPbEaIC-isic'!$A2))</f>
        <v>3.6122933171202208E-2</v>
      </c>
      <c r="AE2" cm="1">
        <f t="array" ref="AE2">SUMPRODUCT(SIOM!$C$48:$AR$89*(SIOM!$B$48:$B$89='FoGPbEaIC-isic'!$A2)*(SIOM!$C$47:$AR$47='FoGPbEaIC-isic'!AE$1))/SUMPRODUCT(SIOM!$C$48:$AR$89*(SIOM!$B$48:$B$89='FoGPbEaIC-isic'!$A2))</f>
        <v>3.3439541400575065E-3</v>
      </c>
      <c r="AF2" cm="1">
        <f t="array" ref="AF2">SUMPRODUCT(SIOM!$C$48:$AR$89*(SIOM!$B$48:$B$89='FoGPbEaIC-isic'!$A2)*(SIOM!$C$47:$AR$47='FoGPbEaIC-isic'!AF$1))/SUMPRODUCT(SIOM!$C$48:$AR$89*(SIOM!$B$48:$B$89='FoGPbEaIC-isic'!$A2))</f>
        <v>8.2840006765621463E-2</v>
      </c>
      <c r="AG2" cm="1">
        <f t="array" ref="AG2">SUMPRODUCT(SIOM!$C$48:$AR$89*(SIOM!$B$48:$B$89='FoGPbEaIC-isic'!$A2)*(SIOM!$C$47:$AR$47='FoGPbEaIC-isic'!AG$1))/SUMPRODUCT(SIOM!$C$48:$AR$89*(SIOM!$B$48:$B$89='FoGPbEaIC-isic'!$A2))</f>
        <v>6.9713329645764821E-4</v>
      </c>
      <c r="AH2" cm="1">
        <f t="array" ref="AH2">SUMPRODUCT(SIOM!$C$48:$AR$89*(SIOM!$B$48:$B$89='FoGPbEaIC-isic'!$A2)*(SIOM!$C$47:$AR$47='FoGPbEaIC-isic'!AH$1))/SUMPRODUCT(SIOM!$C$48:$AR$89*(SIOM!$B$48:$B$89='FoGPbEaIC-isic'!$A2))</f>
        <v>7.0856171115367536E-5</v>
      </c>
      <c r="AI2" cm="1">
        <f t="array" ref="AI2">SUMPRODUCT(SIOM!$C$48:$AR$89*(SIOM!$B$48:$B$89='FoGPbEaIC-isic'!$A2)*(SIOM!$C$47:$AR$47='FoGPbEaIC-isic'!AI$1))/SUMPRODUCT(SIOM!$C$48:$AR$89*(SIOM!$B$48:$B$89='FoGPbEaIC-isic'!$A2))</f>
        <v>3.1999561148875655E-4</v>
      </c>
      <c r="AJ2" cm="1">
        <f t="array" ref="AJ2">SUMPRODUCT(SIOM!$C$48:$AR$89*(SIOM!$B$48:$B$89='FoGPbEaIC-isic'!$A2)*(SIOM!$C$47:$AR$47='FoGPbEaIC-isic'!AJ$1))/SUMPRODUCT(SIOM!$C$48:$AR$89*(SIOM!$B$48:$B$89='FoGPbEaIC-isic'!$A2))</f>
        <v>5.4856390540929697E-4</v>
      </c>
      <c r="AK2" cm="1">
        <f t="array" ref="AK2">SUMPRODUCT(SIOM!$C$48:$AR$89*(SIOM!$B$48:$B$89='FoGPbEaIC-isic'!$A2)*(SIOM!$C$47:$AR$47='FoGPbEaIC-isic'!AK$1))/SUMPRODUCT(SIOM!$C$48:$AR$89*(SIOM!$B$48:$B$89='FoGPbEaIC-isic'!$A2))</f>
        <v>9.4627273683103722E-4</v>
      </c>
      <c r="AL2" cm="1">
        <f t="array" ref="AL2">SUMPRODUCT(SIOM!$C$48:$AR$89*(SIOM!$B$48:$B$89='FoGPbEaIC-isic'!$A2)*(SIOM!$C$47:$AR$47='FoGPbEaIC-isic'!AL$1))/SUMPRODUCT(SIOM!$C$48:$AR$89*(SIOM!$B$48:$B$89='FoGPbEaIC-isic'!$A2))</f>
        <v>9.6592961010820381E-3</v>
      </c>
      <c r="AM2" cm="1">
        <f t="array" ref="AM2">SUMPRODUCT(SIOM!$C$48:$AR$89*(SIOM!$B$48:$B$89='FoGPbEaIC-isic'!$A2)*(SIOM!$C$47:$AR$47='FoGPbEaIC-isic'!AM$1))/SUMPRODUCT(SIOM!$C$48:$AR$89*(SIOM!$B$48:$B$89='FoGPbEaIC-isic'!$A2))</f>
        <v>8.397599118640655E-3</v>
      </c>
      <c r="AN2" cm="1">
        <f t="array" ref="AN2">SUMPRODUCT(SIOM!$C$48:$AR$89*(SIOM!$B$48:$B$89='FoGPbEaIC-isic'!$A2)*(SIOM!$C$47:$AR$47='FoGPbEaIC-isic'!AN$1))/SUMPRODUCT(SIOM!$C$48:$AR$89*(SIOM!$B$48:$B$89='FoGPbEaIC-isic'!$A2))</f>
        <v>6.3861981321398989E-3</v>
      </c>
      <c r="AO2" cm="1">
        <f t="array" ref="AO2">SUMPRODUCT(SIOM!$C$48:$AR$89*(SIOM!$B$48:$B$89='FoGPbEaIC-isic'!$A2)*(SIOM!$C$47:$AR$47='FoGPbEaIC-isic'!AO$1))/SUMPRODUCT(SIOM!$C$48:$AR$89*(SIOM!$B$48:$B$89='FoGPbEaIC-isic'!$A2))</f>
        <v>6.0684882035903481E-3</v>
      </c>
      <c r="AP2" cm="1">
        <f t="array" ref="AP2">SUMPRODUCT(SIOM!$C$48:$AR$89*(SIOM!$B$48:$B$89='FoGPbEaIC-isic'!$A2)*(SIOM!$C$47:$AR$47='FoGPbEaIC-isic'!AP$1))/SUMPRODUCT(SIOM!$C$48:$AR$89*(SIOM!$B$48:$B$89='FoGPbEaIC-isic'!$A2))</f>
        <v>6.0662025206511417E-3</v>
      </c>
      <c r="AQ2" cm="1">
        <f t="array" ref="AQ2">SUMPRODUCT(SIOM!$C$48:$AR$89*(SIOM!$B$48:$B$89='FoGPbEaIC-isic'!$A2)*(SIOM!$C$47:$AR$47='FoGPbEaIC-isic'!AQ$1))/SUMPRODUCT(SIOM!$C$48:$AR$89*(SIOM!$B$48:$B$89='FoGPbEaIC-isic'!$A2))</f>
        <v>0</v>
      </c>
    </row>
    <row r="3" spans="1:43" x14ac:dyDescent="0.3">
      <c r="A3" t="s">
        <v>90</v>
      </c>
      <c r="B3" cm="1">
        <f t="array" ref="B3">SUMPRODUCT(SIOM!$C$48:$AR$89*(SIOM!$B$48:$B$89='FoGPbEaIC-isic'!$A3)*(SIOM!$C$47:$AR$47='FoGPbEaIC-isic'!B$1))/SUMPRODUCT(SIOM!$C$48:$AR$89*(SIOM!$B$48:$B$89='FoGPbEaIC-isic'!$A3))</f>
        <v>0</v>
      </c>
      <c r="C3" cm="1">
        <f t="array" ref="C3">SUMPRODUCT(SIOM!$C$48:$AR$89*(SIOM!$B$48:$B$89='FoGPbEaIC-isic'!$A3)*(SIOM!$C$47:$AR$47='FoGPbEaIC-isic'!C$1))/SUMPRODUCT(SIOM!$C$48:$AR$89*(SIOM!$B$48:$B$89='FoGPbEaIC-isic'!$A3))</f>
        <v>0</v>
      </c>
      <c r="D3" cm="1">
        <f t="array" ref="D3">SUMPRODUCT(SIOM!$C$48:$AR$89*(SIOM!$B$48:$B$89='FoGPbEaIC-isic'!$A3)*(SIOM!$C$47:$AR$47='FoGPbEaIC-isic'!D$1))/SUMPRODUCT(SIOM!$C$48:$AR$89*(SIOM!$B$48:$B$89='FoGPbEaIC-isic'!$A3))</f>
        <v>0</v>
      </c>
      <c r="E3" cm="1">
        <f t="array" ref="E3">SUMPRODUCT(SIOM!$C$48:$AR$89*(SIOM!$B$48:$B$89='FoGPbEaIC-isic'!$A3)*(SIOM!$C$47:$AR$47='FoGPbEaIC-isic'!E$1))/SUMPRODUCT(SIOM!$C$48:$AR$89*(SIOM!$B$48:$B$89='FoGPbEaIC-isic'!$A3))</f>
        <v>0</v>
      </c>
      <c r="F3" cm="1">
        <f t="array" ref="F3">SUMPRODUCT(SIOM!$C$48:$AR$89*(SIOM!$B$48:$B$89='FoGPbEaIC-isic'!$A3)*(SIOM!$C$47:$AR$47='FoGPbEaIC-isic'!F$1))/SUMPRODUCT(SIOM!$C$48:$AR$89*(SIOM!$B$48:$B$89='FoGPbEaIC-isic'!$A3))</f>
        <v>0</v>
      </c>
      <c r="G3" cm="1">
        <f t="array" ref="G3">SUMPRODUCT(SIOM!$C$48:$AR$89*(SIOM!$B$48:$B$89='FoGPbEaIC-isic'!$A3)*(SIOM!$C$47:$AR$47='FoGPbEaIC-isic'!G$1))/SUMPRODUCT(SIOM!$C$48:$AR$89*(SIOM!$B$48:$B$89='FoGPbEaIC-isic'!$A3))</f>
        <v>0</v>
      </c>
      <c r="H3" cm="1">
        <f t="array" ref="H3">SUMPRODUCT(SIOM!$C$48:$AR$89*(SIOM!$B$48:$B$89='FoGPbEaIC-isic'!$A3)*(SIOM!$C$47:$AR$47='FoGPbEaIC-isic'!H$1))/SUMPRODUCT(SIOM!$C$48:$AR$89*(SIOM!$B$48:$B$89='FoGPbEaIC-isic'!$A3))</f>
        <v>0</v>
      </c>
      <c r="I3" cm="1">
        <f t="array" ref="I3">SUMPRODUCT(SIOM!$C$48:$AR$89*(SIOM!$B$48:$B$89='FoGPbEaIC-isic'!$A3)*(SIOM!$C$47:$AR$47='FoGPbEaIC-isic'!I$1))/SUMPRODUCT(SIOM!$C$48:$AR$89*(SIOM!$B$48:$B$89='FoGPbEaIC-isic'!$A3))</f>
        <v>0</v>
      </c>
      <c r="J3" cm="1">
        <f t="array" ref="J3">SUMPRODUCT(SIOM!$C$48:$AR$89*(SIOM!$B$48:$B$89='FoGPbEaIC-isic'!$A3)*(SIOM!$C$47:$AR$47='FoGPbEaIC-isic'!J$1))/SUMPRODUCT(SIOM!$C$48:$AR$89*(SIOM!$B$48:$B$89='FoGPbEaIC-isic'!$A3))</f>
        <v>0</v>
      </c>
      <c r="K3" cm="1">
        <f t="array" ref="K3">SUMPRODUCT(SIOM!$C$48:$AR$89*(SIOM!$B$48:$B$89='FoGPbEaIC-isic'!$A3)*(SIOM!$C$47:$AR$47='FoGPbEaIC-isic'!K$1))/SUMPRODUCT(SIOM!$C$48:$AR$89*(SIOM!$B$48:$B$89='FoGPbEaIC-isic'!$A3))</f>
        <v>0</v>
      </c>
      <c r="L3" cm="1">
        <f t="array" ref="L3">SUMPRODUCT(SIOM!$C$48:$AR$89*(SIOM!$B$48:$B$89='FoGPbEaIC-isic'!$A3)*(SIOM!$C$47:$AR$47='FoGPbEaIC-isic'!L$1))/SUMPRODUCT(SIOM!$C$48:$AR$89*(SIOM!$B$48:$B$89='FoGPbEaIC-isic'!$A3))</f>
        <v>0.8767443703671558</v>
      </c>
      <c r="M3" cm="1">
        <f t="array" ref="M3">SUMPRODUCT(SIOM!$C$48:$AR$89*(SIOM!$B$48:$B$89='FoGPbEaIC-isic'!$A3)*(SIOM!$C$47:$AR$47='FoGPbEaIC-isic'!M$1))/SUMPRODUCT(SIOM!$C$48:$AR$89*(SIOM!$B$48:$B$89='FoGPbEaIC-isic'!$A3))</f>
        <v>2.8591869520854168E-2</v>
      </c>
      <c r="N3" cm="1">
        <f t="array" ref="N3">SUMPRODUCT(SIOM!$C$48:$AR$89*(SIOM!$B$48:$B$89='FoGPbEaIC-isic'!$A3)*(SIOM!$C$47:$AR$47='FoGPbEaIC-isic'!N$1))/SUMPRODUCT(SIOM!$C$48:$AR$89*(SIOM!$B$48:$B$89='FoGPbEaIC-isic'!$A3))</f>
        <v>2.9133884965029705E-3</v>
      </c>
      <c r="O3" cm="1">
        <f t="array" ref="O3">SUMPRODUCT(SIOM!$C$48:$AR$89*(SIOM!$B$48:$B$89='FoGPbEaIC-isic'!$A3)*(SIOM!$C$47:$AR$47='FoGPbEaIC-isic'!O$1))/SUMPRODUCT(SIOM!$C$48:$AR$89*(SIOM!$B$48:$B$89='FoGPbEaIC-isic'!$A3))</f>
        <v>0</v>
      </c>
      <c r="P3" cm="1">
        <f t="array" ref="P3">SUMPRODUCT(SIOM!$C$48:$AR$89*(SIOM!$B$48:$B$89='FoGPbEaIC-isic'!$A3)*(SIOM!$C$47:$AR$47='FoGPbEaIC-isic'!P$1))/SUMPRODUCT(SIOM!$C$48:$AR$89*(SIOM!$B$48:$B$89='FoGPbEaIC-isic'!$A3))</f>
        <v>0</v>
      </c>
      <c r="Q3" cm="1">
        <f t="array" ref="Q3">SUMPRODUCT(SIOM!$C$48:$AR$89*(SIOM!$B$48:$B$89='FoGPbEaIC-isic'!$A3)*(SIOM!$C$47:$AR$47='FoGPbEaIC-isic'!Q$1))/SUMPRODUCT(SIOM!$C$48:$AR$89*(SIOM!$B$48:$B$89='FoGPbEaIC-isic'!$A3))</f>
        <v>9.0533070349817751E-2</v>
      </c>
      <c r="R3" cm="1">
        <f t="array" ref="R3">SUMPRODUCT(SIOM!$C$48:$AR$89*(SIOM!$B$48:$B$89='FoGPbEaIC-isic'!$A3)*(SIOM!$C$47:$AR$47='FoGPbEaIC-isic'!R$1))/SUMPRODUCT(SIOM!$C$48:$AR$89*(SIOM!$B$48:$B$89='FoGPbEaIC-isic'!$A3))</f>
        <v>0</v>
      </c>
      <c r="S3" cm="1">
        <f t="array" ref="S3">SUMPRODUCT(SIOM!$C$48:$AR$89*(SIOM!$B$48:$B$89='FoGPbEaIC-isic'!$A3)*(SIOM!$C$47:$AR$47='FoGPbEaIC-isic'!S$1))/SUMPRODUCT(SIOM!$C$48:$AR$89*(SIOM!$B$48:$B$89='FoGPbEaIC-isic'!$A3))</f>
        <v>0</v>
      </c>
      <c r="T3" cm="1">
        <f t="array" ref="T3">SUMPRODUCT(SIOM!$C$48:$AR$89*(SIOM!$B$48:$B$89='FoGPbEaIC-isic'!$A3)*(SIOM!$C$47:$AR$47='FoGPbEaIC-isic'!T$1))/SUMPRODUCT(SIOM!$C$48:$AR$89*(SIOM!$B$48:$B$89='FoGPbEaIC-isic'!$A3))</f>
        <v>0</v>
      </c>
      <c r="U3" cm="1">
        <f t="array" ref="U3">SUMPRODUCT(SIOM!$C$48:$AR$89*(SIOM!$B$48:$B$89='FoGPbEaIC-isic'!$A3)*(SIOM!$C$47:$AR$47='FoGPbEaIC-isic'!U$1))/SUMPRODUCT(SIOM!$C$48:$AR$89*(SIOM!$B$48:$B$89='FoGPbEaIC-isic'!$A3))</f>
        <v>1.2173012656694362E-3</v>
      </c>
      <c r="V3" cm="1">
        <f t="array" ref="V3">SUMPRODUCT(SIOM!$C$48:$AR$89*(SIOM!$B$48:$B$89='FoGPbEaIC-isic'!$A3)*(SIOM!$C$47:$AR$47='FoGPbEaIC-isic'!V$1))/SUMPRODUCT(SIOM!$C$48:$AR$89*(SIOM!$B$48:$B$89='FoGPbEaIC-isic'!$A3))</f>
        <v>0</v>
      </c>
      <c r="W3" cm="1">
        <f t="array" ref="W3">SUMPRODUCT(SIOM!$C$48:$AR$89*(SIOM!$B$48:$B$89='FoGPbEaIC-isic'!$A3)*(SIOM!$C$47:$AR$47='FoGPbEaIC-isic'!W$1))/SUMPRODUCT(SIOM!$C$48:$AR$89*(SIOM!$B$48:$B$89='FoGPbEaIC-isic'!$A3))</f>
        <v>0</v>
      </c>
      <c r="X3" cm="1">
        <f t="array" ref="X3">SUMPRODUCT(SIOM!$C$48:$AR$89*(SIOM!$B$48:$B$89='FoGPbEaIC-isic'!$A3)*(SIOM!$C$47:$AR$47='FoGPbEaIC-isic'!X$1))/SUMPRODUCT(SIOM!$C$48:$AR$89*(SIOM!$B$48:$B$89='FoGPbEaIC-isic'!$A3))</f>
        <v>0</v>
      </c>
      <c r="Y3" cm="1">
        <f t="array" ref="Y3">SUMPRODUCT(SIOM!$C$48:$AR$89*(SIOM!$B$48:$B$89='FoGPbEaIC-isic'!$A3)*(SIOM!$C$47:$AR$47='FoGPbEaIC-isic'!Y$1))/SUMPRODUCT(SIOM!$C$48:$AR$89*(SIOM!$B$48:$B$89='FoGPbEaIC-isic'!$A3))</f>
        <v>0</v>
      </c>
      <c r="Z3" cm="1">
        <f t="array" ref="Z3">SUMPRODUCT(SIOM!$C$48:$AR$89*(SIOM!$B$48:$B$89='FoGPbEaIC-isic'!$A3)*(SIOM!$C$47:$AR$47='FoGPbEaIC-isic'!Z$1))/SUMPRODUCT(SIOM!$C$48:$AR$89*(SIOM!$B$48:$B$89='FoGPbEaIC-isic'!$A3))</f>
        <v>0</v>
      </c>
      <c r="AA3" cm="1">
        <f t="array" ref="AA3">SUMPRODUCT(SIOM!$C$48:$AR$89*(SIOM!$B$48:$B$89='FoGPbEaIC-isic'!$A3)*(SIOM!$C$47:$AR$47='FoGPbEaIC-isic'!AA$1))/SUMPRODUCT(SIOM!$C$48:$AR$89*(SIOM!$B$48:$B$89='FoGPbEaIC-isic'!$A3))</f>
        <v>0</v>
      </c>
      <c r="AB3" cm="1">
        <f t="array" ref="AB3">SUMPRODUCT(SIOM!$C$48:$AR$89*(SIOM!$B$48:$B$89='FoGPbEaIC-isic'!$A3)*(SIOM!$C$47:$AR$47='FoGPbEaIC-isic'!AB$1))/SUMPRODUCT(SIOM!$C$48:$AR$89*(SIOM!$B$48:$B$89='FoGPbEaIC-isic'!$A3))</f>
        <v>0</v>
      </c>
      <c r="AC3" cm="1">
        <f t="array" ref="AC3">SUMPRODUCT(SIOM!$C$48:$AR$89*(SIOM!$B$48:$B$89='FoGPbEaIC-isic'!$A3)*(SIOM!$C$47:$AR$47='FoGPbEaIC-isic'!AC$1))/SUMPRODUCT(SIOM!$C$48:$AR$89*(SIOM!$B$48:$B$89='FoGPbEaIC-isic'!$A3))</f>
        <v>0</v>
      </c>
      <c r="AD3" cm="1">
        <f t="array" ref="AD3">SUMPRODUCT(SIOM!$C$48:$AR$89*(SIOM!$B$48:$B$89='FoGPbEaIC-isic'!$A3)*(SIOM!$C$47:$AR$47='FoGPbEaIC-isic'!AD$1))/SUMPRODUCT(SIOM!$C$48:$AR$89*(SIOM!$B$48:$B$89='FoGPbEaIC-isic'!$A3))</f>
        <v>0</v>
      </c>
      <c r="AE3" cm="1">
        <f t="array" ref="AE3">SUMPRODUCT(SIOM!$C$48:$AR$89*(SIOM!$B$48:$B$89='FoGPbEaIC-isic'!$A3)*(SIOM!$C$47:$AR$47='FoGPbEaIC-isic'!AE$1))/SUMPRODUCT(SIOM!$C$48:$AR$89*(SIOM!$B$48:$B$89='FoGPbEaIC-isic'!$A3))</f>
        <v>0</v>
      </c>
      <c r="AF3" cm="1">
        <f t="array" ref="AF3">SUMPRODUCT(SIOM!$C$48:$AR$89*(SIOM!$B$48:$B$89='FoGPbEaIC-isic'!$A3)*(SIOM!$C$47:$AR$47='FoGPbEaIC-isic'!AF$1))/SUMPRODUCT(SIOM!$C$48:$AR$89*(SIOM!$B$48:$B$89='FoGPbEaIC-isic'!$A3))</f>
        <v>0</v>
      </c>
      <c r="AG3" cm="1">
        <f t="array" ref="AG3">SUMPRODUCT(SIOM!$C$48:$AR$89*(SIOM!$B$48:$B$89='FoGPbEaIC-isic'!$A3)*(SIOM!$C$47:$AR$47='FoGPbEaIC-isic'!AG$1))/SUMPRODUCT(SIOM!$C$48:$AR$89*(SIOM!$B$48:$B$89='FoGPbEaIC-isic'!$A3))</f>
        <v>0</v>
      </c>
      <c r="AH3" cm="1">
        <f t="array" ref="AH3">SUMPRODUCT(SIOM!$C$48:$AR$89*(SIOM!$B$48:$B$89='FoGPbEaIC-isic'!$A3)*(SIOM!$C$47:$AR$47='FoGPbEaIC-isic'!AH$1))/SUMPRODUCT(SIOM!$C$48:$AR$89*(SIOM!$B$48:$B$89='FoGPbEaIC-isic'!$A3))</f>
        <v>0</v>
      </c>
      <c r="AI3" cm="1">
        <f t="array" ref="AI3">SUMPRODUCT(SIOM!$C$48:$AR$89*(SIOM!$B$48:$B$89='FoGPbEaIC-isic'!$A3)*(SIOM!$C$47:$AR$47='FoGPbEaIC-isic'!AI$1))/SUMPRODUCT(SIOM!$C$48:$AR$89*(SIOM!$B$48:$B$89='FoGPbEaIC-isic'!$A3))</f>
        <v>0</v>
      </c>
      <c r="AJ3" cm="1">
        <f t="array" ref="AJ3">SUMPRODUCT(SIOM!$C$48:$AR$89*(SIOM!$B$48:$B$89='FoGPbEaIC-isic'!$A3)*(SIOM!$C$47:$AR$47='FoGPbEaIC-isic'!AJ$1))/SUMPRODUCT(SIOM!$C$48:$AR$89*(SIOM!$B$48:$B$89='FoGPbEaIC-isic'!$A3))</f>
        <v>0</v>
      </c>
      <c r="AK3" cm="1">
        <f t="array" ref="AK3">SUMPRODUCT(SIOM!$C$48:$AR$89*(SIOM!$B$48:$B$89='FoGPbEaIC-isic'!$A3)*(SIOM!$C$47:$AR$47='FoGPbEaIC-isic'!AK$1))/SUMPRODUCT(SIOM!$C$48:$AR$89*(SIOM!$B$48:$B$89='FoGPbEaIC-isic'!$A3))</f>
        <v>0</v>
      </c>
      <c r="AL3" cm="1">
        <f t="array" ref="AL3">SUMPRODUCT(SIOM!$C$48:$AR$89*(SIOM!$B$48:$B$89='FoGPbEaIC-isic'!$A3)*(SIOM!$C$47:$AR$47='FoGPbEaIC-isic'!AL$1))/SUMPRODUCT(SIOM!$C$48:$AR$89*(SIOM!$B$48:$B$89='FoGPbEaIC-isic'!$A3))</f>
        <v>0</v>
      </c>
      <c r="AM3" cm="1">
        <f t="array" ref="AM3">SUMPRODUCT(SIOM!$C$48:$AR$89*(SIOM!$B$48:$B$89='FoGPbEaIC-isic'!$A3)*(SIOM!$C$47:$AR$47='FoGPbEaIC-isic'!AM$1))/SUMPRODUCT(SIOM!$C$48:$AR$89*(SIOM!$B$48:$B$89='FoGPbEaIC-isic'!$A3))</f>
        <v>0</v>
      </c>
      <c r="AN3" cm="1">
        <f t="array" ref="AN3">SUMPRODUCT(SIOM!$C$48:$AR$89*(SIOM!$B$48:$B$89='FoGPbEaIC-isic'!$A3)*(SIOM!$C$47:$AR$47='FoGPbEaIC-isic'!AN$1))/SUMPRODUCT(SIOM!$C$48:$AR$89*(SIOM!$B$48:$B$89='FoGPbEaIC-isic'!$A3))</f>
        <v>0</v>
      </c>
      <c r="AO3" cm="1">
        <f t="array" ref="AO3">SUMPRODUCT(SIOM!$C$48:$AR$89*(SIOM!$B$48:$B$89='FoGPbEaIC-isic'!$A3)*(SIOM!$C$47:$AR$47='FoGPbEaIC-isic'!AO$1))/SUMPRODUCT(SIOM!$C$48:$AR$89*(SIOM!$B$48:$B$89='FoGPbEaIC-isic'!$A3))</f>
        <v>0</v>
      </c>
      <c r="AP3" cm="1">
        <f t="array" ref="AP3">SUMPRODUCT(SIOM!$C$48:$AR$89*(SIOM!$B$48:$B$89='FoGPbEaIC-isic'!$A3)*(SIOM!$C$47:$AR$47='FoGPbEaIC-isic'!AP$1))/SUMPRODUCT(SIOM!$C$48:$AR$89*(SIOM!$B$48:$B$89='FoGPbEaIC-isic'!$A3))</f>
        <v>0</v>
      </c>
      <c r="AQ3" cm="1">
        <f t="array" ref="AQ3">SUMPRODUCT(SIOM!$C$48:$AR$89*(SIOM!$B$48:$B$89='FoGPbEaIC-isic'!$A3)*(SIOM!$C$47:$AR$47='FoGPbEaIC-isic'!AQ$1))/SUMPRODUCT(SIOM!$C$48:$AR$89*(SIOM!$B$48:$B$89='FoGPbEaIC-isic'!$A3))</f>
        <v>0</v>
      </c>
    </row>
    <row r="4" spans="1:43" x14ac:dyDescent="0.3">
      <c r="A4" t="s">
        <v>91</v>
      </c>
      <c r="B4" cm="1">
        <f t="array" ref="B4">SUMPRODUCT(SIOM!$C$48:$AR$89*(SIOM!$B$48:$B$89='FoGPbEaIC-isic'!$A4)*(SIOM!$C$47:$AR$47='FoGPbEaIC-isic'!B$1))/SUMPRODUCT(SIOM!$C$48:$AR$89*(SIOM!$B$48:$B$89='FoGPbEaIC-isic'!$A4))</f>
        <v>0</v>
      </c>
      <c r="C4" cm="1">
        <f t="array" ref="C4">SUMPRODUCT(SIOM!$C$48:$AR$89*(SIOM!$B$48:$B$89='FoGPbEaIC-isic'!$A4)*(SIOM!$C$47:$AR$47='FoGPbEaIC-isic'!C$1))/SUMPRODUCT(SIOM!$C$48:$AR$89*(SIOM!$B$48:$B$89='FoGPbEaIC-isic'!$A4))</f>
        <v>0</v>
      </c>
      <c r="D4" cm="1">
        <f t="array" ref="D4">SUMPRODUCT(SIOM!$C$48:$AR$89*(SIOM!$B$48:$B$89='FoGPbEaIC-isic'!$A4)*(SIOM!$C$47:$AR$47='FoGPbEaIC-isic'!D$1))/SUMPRODUCT(SIOM!$C$48:$AR$89*(SIOM!$B$48:$B$89='FoGPbEaIC-isic'!$A4))</f>
        <v>0</v>
      </c>
      <c r="E4" cm="1">
        <f t="array" ref="E4">SUMPRODUCT(SIOM!$C$48:$AR$89*(SIOM!$B$48:$B$89='FoGPbEaIC-isic'!$A4)*(SIOM!$C$47:$AR$47='FoGPbEaIC-isic'!E$1))/SUMPRODUCT(SIOM!$C$48:$AR$89*(SIOM!$B$48:$B$89='FoGPbEaIC-isic'!$A4))</f>
        <v>0</v>
      </c>
      <c r="F4" cm="1">
        <f t="array" ref="F4">SUMPRODUCT(SIOM!$C$48:$AR$89*(SIOM!$B$48:$B$89='FoGPbEaIC-isic'!$A4)*(SIOM!$C$47:$AR$47='FoGPbEaIC-isic'!F$1))/SUMPRODUCT(SIOM!$C$48:$AR$89*(SIOM!$B$48:$B$89='FoGPbEaIC-isic'!$A4))</f>
        <v>0</v>
      </c>
      <c r="G4" cm="1">
        <f t="array" ref="G4">SUMPRODUCT(SIOM!$C$48:$AR$89*(SIOM!$B$48:$B$89='FoGPbEaIC-isic'!$A4)*(SIOM!$C$47:$AR$47='FoGPbEaIC-isic'!G$1))/SUMPRODUCT(SIOM!$C$48:$AR$89*(SIOM!$B$48:$B$89='FoGPbEaIC-isic'!$A4))</f>
        <v>0</v>
      </c>
      <c r="H4" cm="1">
        <f t="array" ref="H4">SUMPRODUCT(SIOM!$C$48:$AR$89*(SIOM!$B$48:$B$89='FoGPbEaIC-isic'!$A4)*(SIOM!$C$47:$AR$47='FoGPbEaIC-isic'!H$1))/SUMPRODUCT(SIOM!$C$48:$AR$89*(SIOM!$B$48:$B$89='FoGPbEaIC-isic'!$A4))</f>
        <v>0</v>
      </c>
      <c r="I4" cm="1">
        <f t="array" ref="I4">SUMPRODUCT(SIOM!$C$48:$AR$89*(SIOM!$B$48:$B$89='FoGPbEaIC-isic'!$A4)*(SIOM!$C$47:$AR$47='FoGPbEaIC-isic'!I$1))/SUMPRODUCT(SIOM!$C$48:$AR$89*(SIOM!$B$48:$B$89='FoGPbEaIC-isic'!$A4))</f>
        <v>0</v>
      </c>
      <c r="J4" cm="1">
        <f t="array" ref="J4">SUMPRODUCT(SIOM!$C$48:$AR$89*(SIOM!$B$48:$B$89='FoGPbEaIC-isic'!$A4)*(SIOM!$C$47:$AR$47='FoGPbEaIC-isic'!J$1))/SUMPRODUCT(SIOM!$C$48:$AR$89*(SIOM!$B$48:$B$89='FoGPbEaIC-isic'!$A4))</f>
        <v>0</v>
      </c>
      <c r="K4" cm="1">
        <f t="array" ref="K4">SUMPRODUCT(SIOM!$C$48:$AR$89*(SIOM!$B$48:$B$89='FoGPbEaIC-isic'!$A4)*(SIOM!$C$47:$AR$47='FoGPbEaIC-isic'!K$1))/SUMPRODUCT(SIOM!$C$48:$AR$89*(SIOM!$B$48:$B$89='FoGPbEaIC-isic'!$A4))</f>
        <v>0</v>
      </c>
      <c r="L4" cm="1">
        <f t="array" ref="L4">SUMPRODUCT(SIOM!$C$48:$AR$89*(SIOM!$B$48:$B$89='FoGPbEaIC-isic'!$A4)*(SIOM!$C$47:$AR$47='FoGPbEaIC-isic'!L$1))/SUMPRODUCT(SIOM!$C$48:$AR$89*(SIOM!$B$48:$B$89='FoGPbEaIC-isic'!$A4))</f>
        <v>7.4795805233341062E-2</v>
      </c>
      <c r="M4" cm="1">
        <f t="array" ref="M4">SUMPRODUCT(SIOM!$C$48:$AR$89*(SIOM!$B$48:$B$89='FoGPbEaIC-isic'!$A4)*(SIOM!$C$47:$AR$47='FoGPbEaIC-isic'!M$1))/SUMPRODUCT(SIOM!$C$48:$AR$89*(SIOM!$B$48:$B$89='FoGPbEaIC-isic'!$A4))</f>
        <v>0.68673298495860635</v>
      </c>
      <c r="N4" cm="1">
        <f t="array" ref="N4">SUMPRODUCT(SIOM!$C$48:$AR$89*(SIOM!$B$48:$B$89='FoGPbEaIC-isic'!$A4)*(SIOM!$C$47:$AR$47='FoGPbEaIC-isic'!N$1))/SUMPRODUCT(SIOM!$C$48:$AR$89*(SIOM!$B$48:$B$89='FoGPbEaIC-isic'!$A4))</f>
        <v>6.8362207520090715E-2</v>
      </c>
      <c r="O4" cm="1">
        <f t="array" ref="O4">SUMPRODUCT(SIOM!$C$48:$AR$89*(SIOM!$B$48:$B$89='FoGPbEaIC-isic'!$A4)*(SIOM!$C$47:$AR$47='FoGPbEaIC-isic'!O$1))/SUMPRODUCT(SIOM!$C$48:$AR$89*(SIOM!$B$48:$B$89='FoGPbEaIC-isic'!$A4))</f>
        <v>0</v>
      </c>
      <c r="P4" cm="1">
        <f t="array" ref="P4">SUMPRODUCT(SIOM!$C$48:$AR$89*(SIOM!$B$48:$B$89='FoGPbEaIC-isic'!$A4)*(SIOM!$C$47:$AR$47='FoGPbEaIC-isic'!P$1))/SUMPRODUCT(SIOM!$C$48:$AR$89*(SIOM!$B$48:$B$89='FoGPbEaIC-isic'!$A4))</f>
        <v>0</v>
      </c>
      <c r="Q4" cm="1">
        <f t="array" ref="Q4">SUMPRODUCT(SIOM!$C$48:$AR$89*(SIOM!$B$48:$B$89='FoGPbEaIC-isic'!$A4)*(SIOM!$C$47:$AR$47='FoGPbEaIC-isic'!Q$1))/SUMPRODUCT(SIOM!$C$48:$AR$89*(SIOM!$B$48:$B$89='FoGPbEaIC-isic'!$A4))</f>
        <v>0</v>
      </c>
      <c r="R4" cm="1">
        <f t="array" ref="R4">SUMPRODUCT(SIOM!$C$48:$AR$89*(SIOM!$B$48:$B$89='FoGPbEaIC-isic'!$A4)*(SIOM!$C$47:$AR$47='FoGPbEaIC-isic'!R$1))/SUMPRODUCT(SIOM!$C$48:$AR$89*(SIOM!$B$48:$B$89='FoGPbEaIC-isic'!$A4))</f>
        <v>0</v>
      </c>
      <c r="S4" cm="1">
        <f t="array" ref="S4">SUMPRODUCT(SIOM!$C$48:$AR$89*(SIOM!$B$48:$B$89='FoGPbEaIC-isic'!$A4)*(SIOM!$C$47:$AR$47='FoGPbEaIC-isic'!S$1))/SUMPRODUCT(SIOM!$C$48:$AR$89*(SIOM!$B$48:$B$89='FoGPbEaIC-isic'!$A4))</f>
        <v>0</v>
      </c>
      <c r="T4" cm="1">
        <f t="array" ref="T4">SUMPRODUCT(SIOM!$C$48:$AR$89*(SIOM!$B$48:$B$89='FoGPbEaIC-isic'!$A4)*(SIOM!$C$47:$AR$47='FoGPbEaIC-isic'!T$1))/SUMPRODUCT(SIOM!$C$48:$AR$89*(SIOM!$B$48:$B$89='FoGPbEaIC-isic'!$A4))</f>
        <v>0</v>
      </c>
      <c r="U4" cm="1">
        <f t="array" ref="U4">SUMPRODUCT(SIOM!$C$48:$AR$89*(SIOM!$B$48:$B$89='FoGPbEaIC-isic'!$A4)*(SIOM!$C$47:$AR$47='FoGPbEaIC-isic'!U$1))/SUMPRODUCT(SIOM!$C$48:$AR$89*(SIOM!$B$48:$B$89='FoGPbEaIC-isic'!$A4))</f>
        <v>0</v>
      </c>
      <c r="V4" cm="1">
        <f t="array" ref="V4">SUMPRODUCT(SIOM!$C$48:$AR$89*(SIOM!$B$48:$B$89='FoGPbEaIC-isic'!$A4)*(SIOM!$C$47:$AR$47='FoGPbEaIC-isic'!V$1))/SUMPRODUCT(SIOM!$C$48:$AR$89*(SIOM!$B$48:$B$89='FoGPbEaIC-isic'!$A4))</f>
        <v>0</v>
      </c>
      <c r="W4" cm="1">
        <f t="array" ref="W4">SUMPRODUCT(SIOM!$C$48:$AR$89*(SIOM!$B$48:$B$89='FoGPbEaIC-isic'!$A4)*(SIOM!$C$47:$AR$47='FoGPbEaIC-isic'!W$1))/SUMPRODUCT(SIOM!$C$48:$AR$89*(SIOM!$B$48:$B$89='FoGPbEaIC-isic'!$A4))</f>
        <v>0</v>
      </c>
      <c r="X4" cm="1">
        <f t="array" ref="X4">SUMPRODUCT(SIOM!$C$48:$AR$89*(SIOM!$B$48:$B$89='FoGPbEaIC-isic'!$A4)*(SIOM!$C$47:$AR$47='FoGPbEaIC-isic'!X$1))/SUMPRODUCT(SIOM!$C$48:$AR$89*(SIOM!$B$48:$B$89='FoGPbEaIC-isic'!$A4))</f>
        <v>0</v>
      </c>
      <c r="Y4" cm="1">
        <f t="array" ref="Y4">SUMPRODUCT(SIOM!$C$48:$AR$89*(SIOM!$B$48:$B$89='FoGPbEaIC-isic'!$A4)*(SIOM!$C$47:$AR$47='FoGPbEaIC-isic'!Y$1))/SUMPRODUCT(SIOM!$C$48:$AR$89*(SIOM!$B$48:$B$89='FoGPbEaIC-isic'!$A4))</f>
        <v>0</v>
      </c>
      <c r="Z4" cm="1">
        <f t="array" ref="Z4">SUMPRODUCT(SIOM!$C$48:$AR$89*(SIOM!$B$48:$B$89='FoGPbEaIC-isic'!$A4)*(SIOM!$C$47:$AR$47='FoGPbEaIC-isic'!Z$1))/SUMPRODUCT(SIOM!$C$48:$AR$89*(SIOM!$B$48:$B$89='FoGPbEaIC-isic'!$A4))</f>
        <v>0</v>
      </c>
      <c r="AA4" cm="1">
        <f t="array" ref="AA4">SUMPRODUCT(SIOM!$C$48:$AR$89*(SIOM!$B$48:$B$89='FoGPbEaIC-isic'!$A4)*(SIOM!$C$47:$AR$47='FoGPbEaIC-isic'!AA$1))/SUMPRODUCT(SIOM!$C$48:$AR$89*(SIOM!$B$48:$B$89='FoGPbEaIC-isic'!$A4))</f>
        <v>0</v>
      </c>
      <c r="AB4" cm="1">
        <f t="array" ref="AB4">SUMPRODUCT(SIOM!$C$48:$AR$89*(SIOM!$B$48:$B$89='FoGPbEaIC-isic'!$A4)*(SIOM!$C$47:$AR$47='FoGPbEaIC-isic'!AB$1))/SUMPRODUCT(SIOM!$C$48:$AR$89*(SIOM!$B$48:$B$89='FoGPbEaIC-isic'!$A4))</f>
        <v>0</v>
      </c>
      <c r="AC4" cm="1">
        <f t="array" ref="AC4">SUMPRODUCT(SIOM!$C$48:$AR$89*(SIOM!$B$48:$B$89='FoGPbEaIC-isic'!$A4)*(SIOM!$C$47:$AR$47='FoGPbEaIC-isic'!AC$1))/SUMPRODUCT(SIOM!$C$48:$AR$89*(SIOM!$B$48:$B$89='FoGPbEaIC-isic'!$A4))</f>
        <v>0</v>
      </c>
      <c r="AD4" cm="1">
        <f t="array" ref="AD4">SUMPRODUCT(SIOM!$C$48:$AR$89*(SIOM!$B$48:$B$89='FoGPbEaIC-isic'!$A4)*(SIOM!$C$47:$AR$47='FoGPbEaIC-isic'!AD$1))/SUMPRODUCT(SIOM!$C$48:$AR$89*(SIOM!$B$48:$B$89='FoGPbEaIC-isic'!$A4))</f>
        <v>0</v>
      </c>
      <c r="AE4" cm="1">
        <f t="array" ref="AE4">SUMPRODUCT(SIOM!$C$48:$AR$89*(SIOM!$B$48:$B$89='FoGPbEaIC-isic'!$A4)*(SIOM!$C$47:$AR$47='FoGPbEaIC-isic'!AE$1))/SUMPRODUCT(SIOM!$C$48:$AR$89*(SIOM!$B$48:$B$89='FoGPbEaIC-isic'!$A4))</f>
        <v>0.17010900228796191</v>
      </c>
      <c r="AF4" cm="1">
        <f t="array" ref="AF4">SUMPRODUCT(SIOM!$C$48:$AR$89*(SIOM!$B$48:$B$89='FoGPbEaIC-isic'!$A4)*(SIOM!$C$47:$AR$47='FoGPbEaIC-isic'!AF$1))/SUMPRODUCT(SIOM!$C$48:$AR$89*(SIOM!$B$48:$B$89='FoGPbEaIC-isic'!$A4))</f>
        <v>0</v>
      </c>
      <c r="AG4" cm="1">
        <f t="array" ref="AG4">SUMPRODUCT(SIOM!$C$48:$AR$89*(SIOM!$B$48:$B$89='FoGPbEaIC-isic'!$A4)*(SIOM!$C$47:$AR$47='FoGPbEaIC-isic'!AG$1))/SUMPRODUCT(SIOM!$C$48:$AR$89*(SIOM!$B$48:$B$89='FoGPbEaIC-isic'!$A4))</f>
        <v>0</v>
      </c>
      <c r="AH4" cm="1">
        <f t="array" ref="AH4">SUMPRODUCT(SIOM!$C$48:$AR$89*(SIOM!$B$48:$B$89='FoGPbEaIC-isic'!$A4)*(SIOM!$C$47:$AR$47='FoGPbEaIC-isic'!AH$1))/SUMPRODUCT(SIOM!$C$48:$AR$89*(SIOM!$B$48:$B$89='FoGPbEaIC-isic'!$A4))</f>
        <v>0</v>
      </c>
      <c r="AI4" cm="1">
        <f t="array" ref="AI4">SUMPRODUCT(SIOM!$C$48:$AR$89*(SIOM!$B$48:$B$89='FoGPbEaIC-isic'!$A4)*(SIOM!$C$47:$AR$47='FoGPbEaIC-isic'!AI$1))/SUMPRODUCT(SIOM!$C$48:$AR$89*(SIOM!$B$48:$B$89='FoGPbEaIC-isic'!$A4))</f>
        <v>0</v>
      </c>
      <c r="AJ4" cm="1">
        <f t="array" ref="AJ4">SUMPRODUCT(SIOM!$C$48:$AR$89*(SIOM!$B$48:$B$89='FoGPbEaIC-isic'!$A4)*(SIOM!$C$47:$AR$47='FoGPbEaIC-isic'!AJ$1))/SUMPRODUCT(SIOM!$C$48:$AR$89*(SIOM!$B$48:$B$89='FoGPbEaIC-isic'!$A4))</f>
        <v>0</v>
      </c>
      <c r="AK4" cm="1">
        <f t="array" ref="AK4">SUMPRODUCT(SIOM!$C$48:$AR$89*(SIOM!$B$48:$B$89='FoGPbEaIC-isic'!$A4)*(SIOM!$C$47:$AR$47='FoGPbEaIC-isic'!AK$1))/SUMPRODUCT(SIOM!$C$48:$AR$89*(SIOM!$B$48:$B$89='FoGPbEaIC-isic'!$A4))</f>
        <v>0</v>
      </c>
      <c r="AL4" cm="1">
        <f t="array" ref="AL4">SUMPRODUCT(SIOM!$C$48:$AR$89*(SIOM!$B$48:$B$89='FoGPbEaIC-isic'!$A4)*(SIOM!$C$47:$AR$47='FoGPbEaIC-isic'!AL$1))/SUMPRODUCT(SIOM!$C$48:$AR$89*(SIOM!$B$48:$B$89='FoGPbEaIC-isic'!$A4))</f>
        <v>0</v>
      </c>
      <c r="AM4" cm="1">
        <f t="array" ref="AM4">SUMPRODUCT(SIOM!$C$48:$AR$89*(SIOM!$B$48:$B$89='FoGPbEaIC-isic'!$A4)*(SIOM!$C$47:$AR$47='FoGPbEaIC-isic'!AM$1))/SUMPRODUCT(SIOM!$C$48:$AR$89*(SIOM!$B$48:$B$89='FoGPbEaIC-isic'!$A4))</f>
        <v>0</v>
      </c>
      <c r="AN4" cm="1">
        <f t="array" ref="AN4">SUMPRODUCT(SIOM!$C$48:$AR$89*(SIOM!$B$48:$B$89='FoGPbEaIC-isic'!$A4)*(SIOM!$C$47:$AR$47='FoGPbEaIC-isic'!AN$1))/SUMPRODUCT(SIOM!$C$48:$AR$89*(SIOM!$B$48:$B$89='FoGPbEaIC-isic'!$A4))</f>
        <v>0</v>
      </c>
      <c r="AO4" cm="1">
        <f t="array" ref="AO4">SUMPRODUCT(SIOM!$C$48:$AR$89*(SIOM!$B$48:$B$89='FoGPbEaIC-isic'!$A4)*(SIOM!$C$47:$AR$47='FoGPbEaIC-isic'!AO$1))/SUMPRODUCT(SIOM!$C$48:$AR$89*(SIOM!$B$48:$B$89='FoGPbEaIC-isic'!$A4))</f>
        <v>0</v>
      </c>
      <c r="AP4" cm="1">
        <f t="array" ref="AP4">SUMPRODUCT(SIOM!$C$48:$AR$89*(SIOM!$B$48:$B$89='FoGPbEaIC-isic'!$A4)*(SIOM!$C$47:$AR$47='FoGPbEaIC-isic'!AP$1))/SUMPRODUCT(SIOM!$C$48:$AR$89*(SIOM!$B$48:$B$89='FoGPbEaIC-isic'!$A4))</f>
        <v>0</v>
      </c>
      <c r="AQ4" cm="1">
        <f t="array" ref="AQ4">SUMPRODUCT(SIOM!$C$48:$AR$89*(SIOM!$B$48:$B$89='FoGPbEaIC-isic'!$A4)*(SIOM!$C$47:$AR$47='FoGPbEaIC-isic'!AQ$1))/SUMPRODUCT(SIOM!$C$48:$AR$89*(SIOM!$B$48:$B$89='FoGPbEaIC-isic'!$A4))</f>
        <v>0</v>
      </c>
    </row>
    <row r="5" spans="1:43" x14ac:dyDescent="0.3">
      <c r="A5" t="s">
        <v>92</v>
      </c>
      <c r="B5" cm="1">
        <f t="array" ref="B5">SUMPRODUCT(SIOM!$C$48:$AR$89*(SIOM!$B$48:$B$89='FoGPbEaIC-isic'!$A5)*(SIOM!$C$47:$AR$47='FoGPbEaIC-isic'!B$1))/SUMPRODUCT(SIOM!$C$48:$AR$89*(SIOM!$B$48:$B$89='FoGPbEaIC-isic'!$A5))</f>
        <v>9.8926572858682609E-4</v>
      </c>
      <c r="C5" cm="1">
        <f t="array" ref="C5">SUMPRODUCT(SIOM!$C$48:$AR$89*(SIOM!$B$48:$B$89='FoGPbEaIC-isic'!$A5)*(SIOM!$C$47:$AR$47='FoGPbEaIC-isic'!C$1))/SUMPRODUCT(SIOM!$C$48:$AR$89*(SIOM!$B$48:$B$89='FoGPbEaIC-isic'!$A5))</f>
        <v>0</v>
      </c>
      <c r="D5" cm="1">
        <f t="array" ref="D5">SUMPRODUCT(SIOM!$C$48:$AR$89*(SIOM!$B$48:$B$89='FoGPbEaIC-isic'!$A5)*(SIOM!$C$47:$AR$47='FoGPbEaIC-isic'!D$1))/SUMPRODUCT(SIOM!$C$48:$AR$89*(SIOM!$B$48:$B$89='FoGPbEaIC-isic'!$A5))</f>
        <v>0</v>
      </c>
      <c r="E5" cm="1">
        <f t="array" ref="E5">SUMPRODUCT(SIOM!$C$48:$AR$89*(SIOM!$B$48:$B$89='FoGPbEaIC-isic'!$A5)*(SIOM!$C$47:$AR$47='FoGPbEaIC-isic'!E$1))/SUMPRODUCT(SIOM!$C$48:$AR$89*(SIOM!$B$48:$B$89='FoGPbEaIC-isic'!$A5))</f>
        <v>2.5100772217874689E-3</v>
      </c>
      <c r="F5" cm="1">
        <f t="array" ref="F5">SUMPRODUCT(SIOM!$C$48:$AR$89*(SIOM!$B$48:$B$89='FoGPbEaIC-isic'!$A5)*(SIOM!$C$47:$AR$47='FoGPbEaIC-isic'!F$1))/SUMPRODUCT(SIOM!$C$48:$AR$89*(SIOM!$B$48:$B$89='FoGPbEaIC-isic'!$A5))</f>
        <v>0</v>
      </c>
      <c r="G5" cm="1">
        <f t="array" ref="G5">SUMPRODUCT(SIOM!$C$48:$AR$89*(SIOM!$B$48:$B$89='FoGPbEaIC-isic'!$A5)*(SIOM!$C$47:$AR$47='FoGPbEaIC-isic'!G$1))/SUMPRODUCT(SIOM!$C$48:$AR$89*(SIOM!$B$48:$B$89='FoGPbEaIC-isic'!$A5))</f>
        <v>1.1000044295480379E-3</v>
      </c>
      <c r="H5" cm="1">
        <f t="array" ref="H5">SUMPRODUCT(SIOM!$C$48:$AR$89*(SIOM!$B$48:$B$89='FoGPbEaIC-isic'!$A5)*(SIOM!$C$47:$AR$47='FoGPbEaIC-isic'!H$1))/SUMPRODUCT(SIOM!$C$48:$AR$89*(SIOM!$B$48:$B$89='FoGPbEaIC-isic'!$A5))</f>
        <v>4.9463286429341305E-4</v>
      </c>
      <c r="I5" cm="1">
        <f t="array" ref="I5">SUMPRODUCT(SIOM!$C$48:$AR$89*(SIOM!$B$48:$B$89='FoGPbEaIC-isic'!$A5)*(SIOM!$C$47:$AR$47='FoGPbEaIC-isic'!I$1))/SUMPRODUCT(SIOM!$C$48:$AR$89*(SIOM!$B$48:$B$89='FoGPbEaIC-isic'!$A5))</f>
        <v>1.5503418134569662E-4</v>
      </c>
      <c r="J5" cm="1">
        <f t="array" ref="J5">SUMPRODUCT(SIOM!$C$48:$AR$89*(SIOM!$B$48:$B$89='FoGPbEaIC-isic'!$A5)*(SIOM!$C$47:$AR$47='FoGPbEaIC-isic'!J$1))/SUMPRODUCT(SIOM!$C$48:$AR$89*(SIOM!$B$48:$B$89='FoGPbEaIC-isic'!$A5))</f>
        <v>1.8825579163406017E-3</v>
      </c>
      <c r="K5" cm="1">
        <f t="array" ref="K5">SUMPRODUCT(SIOM!$C$48:$AR$89*(SIOM!$B$48:$B$89='FoGPbEaIC-isic'!$A5)*(SIOM!$C$47:$AR$47='FoGPbEaIC-isic'!K$1))/SUMPRODUCT(SIOM!$C$48:$AR$89*(SIOM!$B$48:$B$89='FoGPbEaIC-isic'!$A5))</f>
        <v>3.8042435070208311E-2</v>
      </c>
      <c r="L5" cm="1">
        <f t="array" ref="L5">SUMPRODUCT(SIOM!$C$48:$AR$89*(SIOM!$B$48:$B$89='FoGPbEaIC-isic'!$A5)*(SIOM!$C$47:$AR$47='FoGPbEaIC-isic'!L$1))/SUMPRODUCT(SIOM!$C$48:$AR$89*(SIOM!$B$48:$B$89='FoGPbEaIC-isic'!$A5))</f>
        <v>4.7169187872310912E-2</v>
      </c>
      <c r="M5" cm="1">
        <f t="array" ref="M5">SUMPRODUCT(SIOM!$C$48:$AR$89*(SIOM!$B$48:$B$89='FoGPbEaIC-isic'!$A5)*(SIOM!$C$47:$AR$47='FoGPbEaIC-isic'!M$1))/SUMPRODUCT(SIOM!$C$48:$AR$89*(SIOM!$B$48:$B$89='FoGPbEaIC-isic'!$A5))</f>
        <v>1.179328967354191E-3</v>
      </c>
      <c r="N5" cm="1">
        <f t="array" ref="N5">SUMPRODUCT(SIOM!$C$48:$AR$89*(SIOM!$B$48:$B$89='FoGPbEaIC-isic'!$A5)*(SIOM!$C$47:$AR$47='FoGPbEaIC-isic'!N$1))/SUMPRODUCT(SIOM!$C$48:$AR$89*(SIOM!$B$48:$B$89='FoGPbEaIC-isic'!$A5))</f>
        <v>1.3657773118549465E-3</v>
      </c>
      <c r="O5" cm="1">
        <f t="array" ref="O5">SUMPRODUCT(SIOM!$C$48:$AR$89*(SIOM!$B$48:$B$89='FoGPbEaIC-isic'!$A5)*(SIOM!$C$47:$AR$47='FoGPbEaIC-isic'!O$1))/SUMPRODUCT(SIOM!$C$48:$AR$89*(SIOM!$B$48:$B$89='FoGPbEaIC-isic'!$A5))</f>
        <v>8.9641716555186111E-4</v>
      </c>
      <c r="P5" cm="1">
        <f t="array" ref="P5">SUMPRODUCT(SIOM!$C$48:$AR$89*(SIOM!$B$48:$B$89='FoGPbEaIC-isic'!$A5)*(SIOM!$C$47:$AR$47='FoGPbEaIC-isic'!P$1))/SUMPRODUCT(SIOM!$C$48:$AR$89*(SIOM!$B$48:$B$89='FoGPbEaIC-isic'!$A5))</f>
        <v>5.4591054596079359E-2</v>
      </c>
      <c r="Q5" cm="1">
        <f t="array" ref="Q5">SUMPRODUCT(SIOM!$C$48:$AR$89*(SIOM!$B$48:$B$89='FoGPbEaIC-isic'!$A5)*(SIOM!$C$47:$AR$47='FoGPbEaIC-isic'!Q$1))/SUMPRODUCT(SIOM!$C$48:$AR$89*(SIOM!$B$48:$B$89='FoGPbEaIC-isic'!$A5))</f>
        <v>0.57100699416321998</v>
      </c>
      <c r="R5" cm="1">
        <f t="array" ref="R5">SUMPRODUCT(SIOM!$C$48:$AR$89*(SIOM!$B$48:$B$89='FoGPbEaIC-isic'!$A5)*(SIOM!$C$47:$AR$47='FoGPbEaIC-isic'!R$1))/SUMPRODUCT(SIOM!$C$48:$AR$89*(SIOM!$B$48:$B$89='FoGPbEaIC-isic'!$A5))</f>
        <v>0.10270511474460078</v>
      </c>
      <c r="S5" cm="1">
        <f t="array" ref="S5">SUMPRODUCT(SIOM!$C$48:$AR$89*(SIOM!$B$48:$B$89='FoGPbEaIC-isic'!$A5)*(SIOM!$C$47:$AR$47='FoGPbEaIC-isic'!S$1))/SUMPRODUCT(SIOM!$C$48:$AR$89*(SIOM!$B$48:$B$89='FoGPbEaIC-isic'!$A5))</f>
        <v>3.3214227708299481E-2</v>
      </c>
      <c r="T5" cm="1">
        <f t="array" ref="T5">SUMPRODUCT(SIOM!$C$48:$AR$89*(SIOM!$B$48:$B$89='FoGPbEaIC-isic'!$A5)*(SIOM!$C$47:$AR$47='FoGPbEaIC-isic'!T$1))/SUMPRODUCT(SIOM!$C$48:$AR$89*(SIOM!$B$48:$B$89='FoGPbEaIC-isic'!$A5))</f>
        <v>1.0527559171379208E-2</v>
      </c>
      <c r="U5" cm="1">
        <f t="array" ref="U5">SUMPRODUCT(SIOM!$C$48:$AR$89*(SIOM!$B$48:$B$89='FoGPbEaIC-isic'!$A5)*(SIOM!$C$47:$AR$47='FoGPbEaIC-isic'!U$1))/SUMPRODUCT(SIOM!$C$48:$AR$89*(SIOM!$B$48:$B$89='FoGPbEaIC-isic'!$A5))</f>
        <v>2.1188004783911869E-2</v>
      </c>
      <c r="V5" cm="1">
        <f t="array" ref="V5">SUMPRODUCT(SIOM!$C$48:$AR$89*(SIOM!$B$48:$B$89='FoGPbEaIC-isic'!$A5)*(SIOM!$C$47:$AR$47='FoGPbEaIC-isic'!V$1))/SUMPRODUCT(SIOM!$C$48:$AR$89*(SIOM!$B$48:$B$89='FoGPbEaIC-isic'!$A5))</f>
        <v>1.5584626515274549E-2</v>
      </c>
      <c r="W5" cm="1">
        <f t="array" ref="W5">SUMPRODUCT(SIOM!$C$48:$AR$89*(SIOM!$B$48:$B$89='FoGPbEaIC-isic'!$A5)*(SIOM!$C$47:$AR$47='FoGPbEaIC-isic'!W$1))/SUMPRODUCT(SIOM!$C$48:$AR$89*(SIOM!$B$48:$B$89='FoGPbEaIC-isic'!$A5))</f>
        <v>5.847003410751987E-3</v>
      </c>
      <c r="X5" cm="1">
        <f t="array" ref="X5">SUMPRODUCT(SIOM!$C$48:$AR$89*(SIOM!$B$48:$B$89='FoGPbEaIC-isic'!$A5)*(SIOM!$C$47:$AR$47='FoGPbEaIC-isic'!X$1))/SUMPRODUCT(SIOM!$C$48:$AR$89*(SIOM!$B$48:$B$89='FoGPbEaIC-isic'!$A5))</f>
        <v>5.6919692294062898E-3</v>
      </c>
      <c r="Y5" cm="1">
        <f t="array" ref="Y5">SUMPRODUCT(SIOM!$C$48:$AR$89*(SIOM!$B$48:$B$89='FoGPbEaIC-isic'!$A5)*(SIOM!$C$47:$AR$47='FoGPbEaIC-isic'!Y$1))/SUMPRODUCT(SIOM!$C$48:$AR$89*(SIOM!$B$48:$B$89='FoGPbEaIC-isic'!$A5))</f>
        <v>5.3228402262022502E-3</v>
      </c>
      <c r="Z5" cm="1">
        <f t="array" ref="Z5">SUMPRODUCT(SIOM!$C$48:$AR$89*(SIOM!$B$48:$B$89='FoGPbEaIC-isic'!$A5)*(SIOM!$C$47:$AR$47='FoGPbEaIC-isic'!Z$1))/SUMPRODUCT(SIOM!$C$48:$AR$89*(SIOM!$B$48:$B$89='FoGPbEaIC-isic'!$A5))</f>
        <v>0</v>
      </c>
      <c r="AA5" cm="1">
        <f t="array" ref="AA5">SUMPRODUCT(SIOM!$C$48:$AR$89*(SIOM!$B$48:$B$89='FoGPbEaIC-isic'!$A5)*(SIOM!$C$47:$AR$47='FoGPbEaIC-isic'!AA$1))/SUMPRODUCT(SIOM!$C$48:$AR$89*(SIOM!$B$48:$B$89='FoGPbEaIC-isic'!$A5))</f>
        <v>0</v>
      </c>
      <c r="AB5" cm="1">
        <f t="array" ref="AB5">SUMPRODUCT(SIOM!$C$48:$AR$89*(SIOM!$B$48:$B$89='FoGPbEaIC-isic'!$A5)*(SIOM!$C$47:$AR$47='FoGPbEaIC-isic'!AB$1))/SUMPRODUCT(SIOM!$C$48:$AR$89*(SIOM!$B$48:$B$89='FoGPbEaIC-isic'!$A5))</f>
        <v>8.5121148138851514E-3</v>
      </c>
      <c r="AC5" cm="1">
        <f t="array" ref="AC5">SUMPRODUCT(SIOM!$C$48:$AR$89*(SIOM!$B$48:$B$89='FoGPbEaIC-isic'!$A5)*(SIOM!$C$47:$AR$47='FoGPbEaIC-isic'!AC$1))/SUMPRODUCT(SIOM!$C$48:$AR$89*(SIOM!$B$48:$B$89='FoGPbEaIC-isic'!$A5))</f>
        <v>6.0101584301681721E-2</v>
      </c>
      <c r="AD5" cm="1">
        <f t="array" ref="AD5">SUMPRODUCT(SIOM!$C$48:$AR$89*(SIOM!$B$48:$B$89='FoGPbEaIC-isic'!$A5)*(SIOM!$C$47:$AR$47='FoGPbEaIC-isic'!AD$1))/SUMPRODUCT(SIOM!$C$48:$AR$89*(SIOM!$B$48:$B$89='FoGPbEaIC-isic'!$A5))</f>
        <v>2.8496759047351855E-3</v>
      </c>
      <c r="AE5" cm="1">
        <f t="array" ref="AE5">SUMPRODUCT(SIOM!$C$48:$AR$89*(SIOM!$B$48:$B$89='FoGPbEaIC-isic'!$A5)*(SIOM!$C$47:$AR$47='FoGPbEaIC-isic'!AE$1))/SUMPRODUCT(SIOM!$C$48:$AR$89*(SIOM!$B$48:$B$89='FoGPbEaIC-isic'!$A5))</f>
        <v>1.0261786289072301E-3</v>
      </c>
      <c r="AF5" cm="1">
        <f t="array" ref="AF5">SUMPRODUCT(SIOM!$C$48:$AR$89*(SIOM!$B$48:$B$89='FoGPbEaIC-isic'!$A5)*(SIOM!$C$47:$AR$47='FoGPbEaIC-isic'!AF$1))/SUMPRODUCT(SIOM!$C$48:$AR$89*(SIOM!$B$48:$B$89='FoGPbEaIC-isic'!$A5))</f>
        <v>5.6845866493422095E-4</v>
      </c>
      <c r="AG5" cm="1">
        <f t="array" ref="AG5">SUMPRODUCT(SIOM!$C$48:$AR$89*(SIOM!$B$48:$B$89='FoGPbEaIC-isic'!$A5)*(SIOM!$C$47:$AR$47='FoGPbEaIC-isic'!AG$1))/SUMPRODUCT(SIOM!$C$48:$AR$89*(SIOM!$B$48:$B$89='FoGPbEaIC-isic'!$A5))</f>
        <v>5.9060640512646333E-5</v>
      </c>
      <c r="AH5" cm="1">
        <f t="array" ref="AH5">SUMPRODUCT(SIOM!$C$48:$AR$89*(SIOM!$B$48:$B$89='FoGPbEaIC-isic'!$A5)*(SIOM!$C$47:$AR$47='FoGPbEaIC-isic'!AH$1))/SUMPRODUCT(SIOM!$C$48:$AR$89*(SIOM!$B$48:$B$89='FoGPbEaIC-isic'!$A5))</f>
        <v>1.4026902121753502E-4</v>
      </c>
      <c r="AI5" cm="1">
        <f t="array" ref="AI5">SUMPRODUCT(SIOM!$C$48:$AR$89*(SIOM!$B$48:$B$89='FoGPbEaIC-isic'!$A5)*(SIOM!$C$47:$AR$47='FoGPbEaIC-isic'!AI$1))/SUMPRODUCT(SIOM!$C$48:$AR$89*(SIOM!$B$48:$B$89='FoGPbEaIC-isic'!$A5))</f>
        <v>1.0335612089713107E-4</v>
      </c>
      <c r="AJ5" cm="1">
        <f t="array" ref="AJ5">SUMPRODUCT(SIOM!$C$48:$AR$89*(SIOM!$B$48:$B$89='FoGPbEaIC-isic'!$A5)*(SIOM!$C$47:$AR$47='FoGPbEaIC-isic'!AJ$1))/SUMPRODUCT(SIOM!$C$48:$AR$89*(SIOM!$B$48:$B$89='FoGPbEaIC-isic'!$A5))</f>
        <v>1.6241676140977743E-4</v>
      </c>
      <c r="AK5" cm="1">
        <f t="array" ref="AK5">SUMPRODUCT(SIOM!$C$48:$AR$89*(SIOM!$B$48:$B$89='FoGPbEaIC-isic'!$A5)*(SIOM!$C$47:$AR$47='FoGPbEaIC-isic'!AK$1))/SUMPRODUCT(SIOM!$C$48:$AR$89*(SIOM!$B$48:$B$89='FoGPbEaIC-isic'!$A5))</f>
        <v>1.5281940732647238E-3</v>
      </c>
      <c r="AL5" cm="1">
        <f t="array" ref="AL5">SUMPRODUCT(SIOM!$C$48:$AR$89*(SIOM!$B$48:$B$89='FoGPbEaIC-isic'!$A5)*(SIOM!$C$47:$AR$47='FoGPbEaIC-isic'!AL$1))/SUMPRODUCT(SIOM!$C$48:$AR$89*(SIOM!$B$48:$B$89='FoGPbEaIC-isic'!$A5))</f>
        <v>8.2684896717704856E-4</v>
      </c>
      <c r="AM5" cm="1">
        <f t="array" ref="AM5">SUMPRODUCT(SIOM!$C$48:$AR$89*(SIOM!$B$48:$B$89='FoGPbEaIC-isic'!$A5)*(SIOM!$C$47:$AR$47='FoGPbEaIC-isic'!AM$1))/SUMPRODUCT(SIOM!$C$48:$AR$89*(SIOM!$B$48:$B$89='FoGPbEaIC-isic'!$A5))</f>
        <v>1.3657773118549465E-3</v>
      </c>
      <c r="AN5" cm="1">
        <f t="array" ref="AN5">SUMPRODUCT(SIOM!$C$48:$AR$89*(SIOM!$B$48:$B$89='FoGPbEaIC-isic'!$A5)*(SIOM!$C$47:$AR$47='FoGPbEaIC-isic'!AN$1))/SUMPRODUCT(SIOM!$C$48:$AR$89*(SIOM!$B$48:$B$89='FoGPbEaIC-isic'!$A5))</f>
        <v>2.2885998198650452E-4</v>
      </c>
      <c r="AO5" cm="1">
        <f t="array" ref="AO5">SUMPRODUCT(SIOM!$C$48:$AR$89*(SIOM!$B$48:$B$89='FoGPbEaIC-isic'!$A5)*(SIOM!$C$47:$AR$47='FoGPbEaIC-isic'!AO$1))/SUMPRODUCT(SIOM!$C$48:$AR$89*(SIOM!$B$48:$B$89='FoGPbEaIC-isic'!$A5))</f>
        <v>3.1006836269139324E-4</v>
      </c>
      <c r="AP5" cm="1">
        <f t="array" ref="AP5">SUMPRODUCT(SIOM!$C$48:$AR$89*(SIOM!$B$48:$B$89='FoGPbEaIC-isic'!$A5)*(SIOM!$C$47:$AR$47='FoGPbEaIC-isic'!AP$1))/SUMPRODUCT(SIOM!$C$48:$AR$89*(SIOM!$B$48:$B$89='FoGPbEaIC-isic'!$A5))</f>
        <v>7.5302316653624065E-4</v>
      </c>
      <c r="AQ5" cm="1">
        <f t="array" ref="AQ5">SUMPRODUCT(SIOM!$C$48:$AR$89*(SIOM!$B$48:$B$89='FoGPbEaIC-isic'!$A5)*(SIOM!$C$47:$AR$47='FoGPbEaIC-isic'!AQ$1))/SUMPRODUCT(SIOM!$C$48:$AR$89*(SIOM!$B$48:$B$89='FoGPbEaIC-isic'!$A5))</f>
        <v>0</v>
      </c>
    </row>
    <row r="6" spans="1:43" x14ac:dyDescent="0.3">
      <c r="A6" t="s">
        <v>93</v>
      </c>
      <c r="B6" cm="1">
        <f t="array" ref="B6">SUMPRODUCT(SIOM!$C$48:$AR$89*(SIOM!$B$48:$B$89='FoGPbEaIC-isic'!$A6)*(SIOM!$C$47:$AR$47='FoGPbEaIC-isic'!B$1))/SUMPRODUCT(SIOM!$C$48:$AR$89*(SIOM!$B$48:$B$89='FoGPbEaIC-isic'!$A6))</f>
        <v>8.5020618277307641E-2</v>
      </c>
      <c r="C6" cm="1">
        <f t="array" ref="C6">SUMPRODUCT(SIOM!$C$48:$AR$89*(SIOM!$B$48:$B$89='FoGPbEaIC-isic'!$A6)*(SIOM!$C$47:$AR$47='FoGPbEaIC-isic'!C$1))/SUMPRODUCT(SIOM!$C$48:$AR$89*(SIOM!$B$48:$B$89='FoGPbEaIC-isic'!$A6))</f>
        <v>0</v>
      </c>
      <c r="D6" cm="1">
        <f t="array" ref="D6">SUMPRODUCT(SIOM!$C$48:$AR$89*(SIOM!$B$48:$B$89='FoGPbEaIC-isic'!$A6)*(SIOM!$C$47:$AR$47='FoGPbEaIC-isic'!D$1))/SUMPRODUCT(SIOM!$C$48:$AR$89*(SIOM!$B$48:$B$89='FoGPbEaIC-isic'!$A6))</f>
        <v>0</v>
      </c>
      <c r="E6" cm="1">
        <f t="array" ref="E6">SUMPRODUCT(SIOM!$C$48:$AR$89*(SIOM!$B$48:$B$89='FoGPbEaIC-isic'!$A6)*(SIOM!$C$47:$AR$47='FoGPbEaIC-isic'!E$1))/SUMPRODUCT(SIOM!$C$48:$AR$89*(SIOM!$B$48:$B$89='FoGPbEaIC-isic'!$A6))</f>
        <v>2.8527536918198717E-5</v>
      </c>
      <c r="F6" cm="1">
        <f t="array" ref="F6">SUMPRODUCT(SIOM!$C$48:$AR$89*(SIOM!$B$48:$B$89='FoGPbEaIC-isic'!$A6)*(SIOM!$C$47:$AR$47='FoGPbEaIC-isic'!F$1))/SUMPRODUCT(SIOM!$C$48:$AR$89*(SIOM!$B$48:$B$89='FoGPbEaIC-isic'!$A6))</f>
        <v>0</v>
      </c>
      <c r="G6" cm="1">
        <f t="array" ref="G6">SUMPRODUCT(SIOM!$C$48:$AR$89*(SIOM!$B$48:$B$89='FoGPbEaIC-isic'!$A6)*(SIOM!$C$47:$AR$47='FoGPbEaIC-isic'!G$1))/SUMPRODUCT(SIOM!$C$48:$AR$89*(SIOM!$B$48:$B$89='FoGPbEaIC-isic'!$A6))</f>
        <v>0.34235041229422736</v>
      </c>
      <c r="H6" cm="1">
        <f t="array" ref="H6">SUMPRODUCT(SIOM!$C$48:$AR$89*(SIOM!$B$48:$B$89='FoGPbEaIC-isic'!$A6)*(SIOM!$C$47:$AR$47='FoGPbEaIC-isic'!H$1))/SUMPRODUCT(SIOM!$C$48:$AR$89*(SIOM!$B$48:$B$89='FoGPbEaIC-isic'!$A6))</f>
        <v>1.309128669176139E-2</v>
      </c>
      <c r="I6" cm="1">
        <f t="array" ref="I6">SUMPRODUCT(SIOM!$C$48:$AR$89*(SIOM!$B$48:$B$89='FoGPbEaIC-isic'!$A6)*(SIOM!$C$47:$AR$47='FoGPbEaIC-isic'!I$1))/SUMPRODUCT(SIOM!$C$48:$AR$89*(SIOM!$B$48:$B$89='FoGPbEaIC-isic'!$A6))</f>
        <v>5.1777479506530659E-4</v>
      </c>
      <c r="J6" cm="1">
        <f t="array" ref="J6">SUMPRODUCT(SIOM!$C$48:$AR$89*(SIOM!$B$48:$B$89='FoGPbEaIC-isic'!$A6)*(SIOM!$C$47:$AR$47='FoGPbEaIC-isic'!J$1))/SUMPRODUCT(SIOM!$C$48:$AR$89*(SIOM!$B$48:$B$89='FoGPbEaIC-isic'!$A6))</f>
        <v>3.7870305258908793E-3</v>
      </c>
      <c r="K6" cm="1">
        <f t="array" ref="K6">SUMPRODUCT(SIOM!$C$48:$AR$89*(SIOM!$B$48:$B$89='FoGPbEaIC-isic'!$A6)*(SIOM!$C$47:$AR$47='FoGPbEaIC-isic'!K$1))/SUMPRODUCT(SIOM!$C$48:$AR$89*(SIOM!$B$48:$B$89='FoGPbEaIC-isic'!$A6))</f>
        <v>2.558920061562425E-3</v>
      </c>
      <c r="L6" cm="1">
        <f t="array" ref="L6">SUMPRODUCT(SIOM!$C$48:$AR$89*(SIOM!$B$48:$B$89='FoGPbEaIC-isic'!$A6)*(SIOM!$C$47:$AR$47='FoGPbEaIC-isic'!L$1))/SUMPRODUCT(SIOM!$C$48:$AR$89*(SIOM!$B$48:$B$89='FoGPbEaIC-isic'!$A6))</f>
        <v>3.7648379943313479E-2</v>
      </c>
      <c r="M6" cm="1">
        <f t="array" ref="M6">SUMPRODUCT(SIOM!$C$48:$AR$89*(SIOM!$B$48:$B$89='FoGPbEaIC-isic'!$A6)*(SIOM!$C$47:$AR$47='FoGPbEaIC-isic'!M$1))/SUMPRODUCT(SIOM!$C$48:$AR$89*(SIOM!$B$48:$B$89='FoGPbEaIC-isic'!$A6))</f>
        <v>5.5480164582230214E-3</v>
      </c>
      <c r="N6" cm="1">
        <f t="array" ref="N6">SUMPRODUCT(SIOM!$C$48:$AR$89*(SIOM!$B$48:$B$89='FoGPbEaIC-isic'!$A6)*(SIOM!$C$47:$AR$47='FoGPbEaIC-isic'!N$1))/SUMPRODUCT(SIOM!$C$48:$AR$89*(SIOM!$B$48:$B$89='FoGPbEaIC-isic'!$A6))</f>
        <v>2.8556064455116915E-3</v>
      </c>
      <c r="O6" cm="1">
        <f t="array" ref="O6">SUMPRODUCT(SIOM!$C$48:$AR$89*(SIOM!$B$48:$B$89='FoGPbEaIC-isic'!$A6)*(SIOM!$C$47:$AR$47='FoGPbEaIC-isic'!O$1))/SUMPRODUCT(SIOM!$C$48:$AR$89*(SIOM!$B$48:$B$89='FoGPbEaIC-isic'!$A6))</f>
        <v>0</v>
      </c>
      <c r="P6" cm="1">
        <f t="array" ref="P6">SUMPRODUCT(SIOM!$C$48:$AR$89*(SIOM!$B$48:$B$89='FoGPbEaIC-isic'!$A6)*(SIOM!$C$47:$AR$47='FoGPbEaIC-isic'!P$1))/SUMPRODUCT(SIOM!$C$48:$AR$89*(SIOM!$B$48:$B$89='FoGPbEaIC-isic'!$A6))</f>
        <v>0</v>
      </c>
      <c r="Q6" cm="1">
        <f t="array" ref="Q6">SUMPRODUCT(SIOM!$C$48:$AR$89*(SIOM!$B$48:$B$89='FoGPbEaIC-isic'!$A6)*(SIOM!$C$47:$AR$47='FoGPbEaIC-isic'!Q$1))/SUMPRODUCT(SIOM!$C$48:$AR$89*(SIOM!$B$48:$B$89='FoGPbEaIC-isic'!$A6))</f>
        <v>0</v>
      </c>
      <c r="R6" cm="1">
        <f t="array" ref="R6">SUMPRODUCT(SIOM!$C$48:$AR$89*(SIOM!$B$48:$B$89='FoGPbEaIC-isic'!$A6)*(SIOM!$C$47:$AR$47='FoGPbEaIC-isic'!R$1))/SUMPRODUCT(SIOM!$C$48:$AR$89*(SIOM!$B$48:$B$89='FoGPbEaIC-isic'!$A6))</f>
        <v>0</v>
      </c>
      <c r="S6" cm="1">
        <f t="array" ref="S6">SUMPRODUCT(SIOM!$C$48:$AR$89*(SIOM!$B$48:$B$89='FoGPbEaIC-isic'!$A6)*(SIOM!$C$47:$AR$47='FoGPbEaIC-isic'!S$1))/SUMPRODUCT(SIOM!$C$48:$AR$89*(SIOM!$B$48:$B$89='FoGPbEaIC-isic'!$A6))</f>
        <v>9.8562640052376549E-4</v>
      </c>
      <c r="T6" cm="1">
        <f t="array" ref="T6">SUMPRODUCT(SIOM!$C$48:$AR$89*(SIOM!$B$48:$B$89='FoGPbEaIC-isic'!$A6)*(SIOM!$C$47:$AR$47='FoGPbEaIC-isic'!T$1))/SUMPRODUCT(SIOM!$C$48:$AR$89*(SIOM!$B$48:$B$89='FoGPbEaIC-isic'!$A6))</f>
        <v>1.8129249711515284E-3</v>
      </c>
      <c r="U6" cm="1">
        <f t="array" ref="U6">SUMPRODUCT(SIOM!$C$48:$AR$89*(SIOM!$B$48:$B$89='FoGPbEaIC-isic'!$A6)*(SIOM!$C$47:$AR$47='FoGPbEaIC-isic'!U$1))/SUMPRODUCT(SIOM!$C$48:$AR$89*(SIOM!$B$48:$B$89='FoGPbEaIC-isic'!$A6))</f>
        <v>7.4599509041089638E-4</v>
      </c>
      <c r="V6" cm="1">
        <f t="array" ref="V6">SUMPRODUCT(SIOM!$C$48:$AR$89*(SIOM!$B$48:$B$89='FoGPbEaIC-isic'!$A6)*(SIOM!$C$47:$AR$47='FoGPbEaIC-isic'!V$1))/SUMPRODUCT(SIOM!$C$48:$AR$89*(SIOM!$B$48:$B$89='FoGPbEaIC-isic'!$A6))</f>
        <v>1.2438006096334641E-3</v>
      </c>
      <c r="W6" cm="1">
        <f t="array" ref="W6">SUMPRODUCT(SIOM!$C$48:$AR$89*(SIOM!$B$48:$B$89='FoGPbEaIC-isic'!$A6)*(SIOM!$C$47:$AR$47='FoGPbEaIC-isic'!W$1))/SUMPRODUCT(SIOM!$C$48:$AR$89*(SIOM!$B$48:$B$89='FoGPbEaIC-isic'!$A6))</f>
        <v>9.827736468319458E-4</v>
      </c>
      <c r="X6" cm="1">
        <f t="array" ref="X6">SUMPRODUCT(SIOM!$C$48:$AR$89*(SIOM!$B$48:$B$89='FoGPbEaIC-isic'!$A6)*(SIOM!$C$47:$AR$47='FoGPbEaIC-isic'!X$1))/SUMPRODUCT(SIOM!$C$48:$AR$89*(SIOM!$B$48:$B$89='FoGPbEaIC-isic'!$A6))</f>
        <v>1.4848582965922431E-3</v>
      </c>
      <c r="Y6" cm="1">
        <f t="array" ref="Y6">SUMPRODUCT(SIOM!$C$48:$AR$89*(SIOM!$B$48:$B$89='FoGPbEaIC-isic'!$A6)*(SIOM!$C$47:$AR$47='FoGPbEaIC-isic'!Y$1))/SUMPRODUCT(SIOM!$C$48:$AR$89*(SIOM!$B$48:$B$89='FoGPbEaIC-isic'!$A6))</f>
        <v>1.0569452428192624E-3</v>
      </c>
      <c r="Z6" cm="1">
        <f t="array" ref="Z6">SUMPRODUCT(SIOM!$C$48:$AR$89*(SIOM!$B$48:$B$89='FoGPbEaIC-isic'!$A6)*(SIOM!$C$47:$AR$47='FoGPbEaIC-isic'!Z$1))/SUMPRODUCT(SIOM!$C$48:$AR$89*(SIOM!$B$48:$B$89='FoGPbEaIC-isic'!$A6))</f>
        <v>0</v>
      </c>
      <c r="AA6" cm="1">
        <f t="array" ref="AA6">SUMPRODUCT(SIOM!$C$48:$AR$89*(SIOM!$B$48:$B$89='FoGPbEaIC-isic'!$A6)*(SIOM!$C$47:$AR$47='FoGPbEaIC-isic'!AA$1))/SUMPRODUCT(SIOM!$C$48:$AR$89*(SIOM!$B$48:$B$89='FoGPbEaIC-isic'!$A6))</f>
        <v>0</v>
      </c>
      <c r="AB6" cm="1">
        <f t="array" ref="AB6">SUMPRODUCT(SIOM!$C$48:$AR$89*(SIOM!$B$48:$B$89='FoGPbEaIC-isic'!$A6)*(SIOM!$C$47:$AR$47='FoGPbEaIC-isic'!AB$1))/SUMPRODUCT(SIOM!$C$48:$AR$89*(SIOM!$B$48:$B$89='FoGPbEaIC-isic'!$A6))</f>
        <v>3.5317090704730008E-3</v>
      </c>
      <c r="AC6" cm="1">
        <f t="array" ref="AC6">SUMPRODUCT(SIOM!$C$48:$AR$89*(SIOM!$B$48:$B$89='FoGPbEaIC-isic'!$A6)*(SIOM!$C$47:$AR$47='FoGPbEaIC-isic'!AC$1))/SUMPRODUCT(SIOM!$C$48:$AR$89*(SIOM!$B$48:$B$89='FoGPbEaIC-isic'!$A6))</f>
        <v>5.0236992512947935E-3</v>
      </c>
      <c r="AD6" cm="1">
        <f t="array" ref="AD6">SUMPRODUCT(SIOM!$C$48:$AR$89*(SIOM!$B$48:$B$89='FoGPbEaIC-isic'!$A6)*(SIOM!$C$47:$AR$47='FoGPbEaIC-isic'!AD$1))/SUMPRODUCT(SIOM!$C$48:$AR$89*(SIOM!$B$48:$B$89='FoGPbEaIC-isic'!$A6))</f>
        <v>4.4140657873528874E-2</v>
      </c>
      <c r="AE6" cm="1">
        <f t="array" ref="AE6">SUMPRODUCT(SIOM!$C$48:$AR$89*(SIOM!$B$48:$B$89='FoGPbEaIC-isic'!$A6)*(SIOM!$C$47:$AR$47='FoGPbEaIC-isic'!AE$1))/SUMPRODUCT(SIOM!$C$48:$AR$89*(SIOM!$B$48:$B$89='FoGPbEaIC-isic'!$A6))</f>
        <v>3.2592710929042032E-3</v>
      </c>
      <c r="AF6" cm="1">
        <f t="array" ref="AF6">SUMPRODUCT(SIOM!$C$48:$AR$89*(SIOM!$B$48:$B$89='FoGPbEaIC-isic'!$A6)*(SIOM!$C$47:$AR$47='FoGPbEaIC-isic'!AF$1))/SUMPRODUCT(SIOM!$C$48:$AR$89*(SIOM!$B$48:$B$89='FoGPbEaIC-isic'!$A6))</f>
        <v>0.32906656472826806</v>
      </c>
      <c r="AG6" cm="1">
        <f t="array" ref="AG6">SUMPRODUCT(SIOM!$C$48:$AR$89*(SIOM!$B$48:$B$89='FoGPbEaIC-isic'!$A6)*(SIOM!$C$47:$AR$47='FoGPbEaIC-isic'!AG$1))/SUMPRODUCT(SIOM!$C$48:$AR$89*(SIOM!$B$48:$B$89='FoGPbEaIC-isic'!$A6))</f>
        <v>9.9703741529104514E-4</v>
      </c>
      <c r="AH6" cm="1">
        <f t="array" ref="AH6">SUMPRODUCT(SIOM!$C$48:$AR$89*(SIOM!$B$48:$B$89='FoGPbEaIC-isic'!$A6)*(SIOM!$C$47:$AR$47='FoGPbEaIC-isic'!AH$1))/SUMPRODUCT(SIOM!$C$48:$AR$89*(SIOM!$B$48:$B$89='FoGPbEaIC-isic'!$A6))</f>
        <v>2.6815884703106796E-4</v>
      </c>
      <c r="AI6" cm="1">
        <f t="array" ref="AI6">SUMPRODUCT(SIOM!$C$48:$AR$89*(SIOM!$B$48:$B$89='FoGPbEaIC-isic'!$A6)*(SIOM!$C$47:$AR$47='FoGPbEaIC-isic'!AI$1))/SUMPRODUCT(SIOM!$C$48:$AR$89*(SIOM!$B$48:$B$89='FoGPbEaIC-isic'!$A6))</f>
        <v>7.0605653872541816E-4</v>
      </c>
      <c r="AJ6" cm="1">
        <f t="array" ref="AJ6">SUMPRODUCT(SIOM!$C$48:$AR$89*(SIOM!$B$48:$B$89='FoGPbEaIC-isic'!$A6)*(SIOM!$C$47:$AR$47='FoGPbEaIC-isic'!AJ$1))/SUMPRODUCT(SIOM!$C$48:$AR$89*(SIOM!$B$48:$B$89='FoGPbEaIC-isic'!$A6))</f>
        <v>1.7244896067051124E-3</v>
      </c>
      <c r="AK6" cm="1">
        <f t="array" ref="AK6">SUMPRODUCT(SIOM!$C$48:$AR$89*(SIOM!$B$48:$B$89='FoGPbEaIC-isic'!$A6)*(SIOM!$C$47:$AR$47='FoGPbEaIC-isic'!AK$1))/SUMPRODUCT(SIOM!$C$48:$AR$89*(SIOM!$B$48:$B$89='FoGPbEaIC-isic'!$A6))</f>
        <v>1.1239849545770294E-3</v>
      </c>
      <c r="AL6" cm="1">
        <f t="array" ref="AL6">SUMPRODUCT(SIOM!$C$48:$AR$89*(SIOM!$B$48:$B$89='FoGPbEaIC-isic'!$A6)*(SIOM!$C$47:$AR$47='FoGPbEaIC-isic'!AL$1))/SUMPRODUCT(SIOM!$C$48:$AR$89*(SIOM!$B$48:$B$89='FoGPbEaIC-isic'!$A6))</f>
        <v>8.5511291912300641E-3</v>
      </c>
      <c r="AM6" cm="1">
        <f t="array" ref="AM6">SUMPRODUCT(SIOM!$C$48:$AR$89*(SIOM!$B$48:$B$89='FoGPbEaIC-isic'!$A6)*(SIOM!$C$47:$AR$47='FoGPbEaIC-isic'!AM$1))/SUMPRODUCT(SIOM!$C$48:$AR$89*(SIOM!$B$48:$B$89='FoGPbEaIC-isic'!$A6))</f>
        <v>2.2535327788531078E-2</v>
      </c>
      <c r="AN6" cm="1">
        <f t="array" ref="AN6">SUMPRODUCT(SIOM!$C$48:$AR$89*(SIOM!$B$48:$B$89='FoGPbEaIC-isic'!$A6)*(SIOM!$C$47:$AR$47='FoGPbEaIC-isic'!AN$1))/SUMPRODUCT(SIOM!$C$48:$AR$89*(SIOM!$B$48:$B$89='FoGPbEaIC-isic'!$A6))</f>
        <v>1.8328942469942676E-2</v>
      </c>
      <c r="AO6" cm="1">
        <f t="array" ref="AO6">SUMPRODUCT(SIOM!$C$48:$AR$89*(SIOM!$B$48:$B$89='FoGPbEaIC-isic'!$A6)*(SIOM!$C$47:$AR$47='FoGPbEaIC-isic'!AO$1))/SUMPRODUCT(SIOM!$C$48:$AR$89*(SIOM!$B$48:$B$89='FoGPbEaIC-isic'!$A6))</f>
        <v>3.809424642371665E-2</v>
      </c>
      <c r="AP6" cm="1">
        <f t="array" ref="AP6">SUMPRODUCT(SIOM!$C$48:$AR$89*(SIOM!$B$48:$B$89='FoGPbEaIC-isic'!$A6)*(SIOM!$C$47:$AR$47='FoGPbEaIC-isic'!AP$1))/SUMPRODUCT(SIOM!$C$48:$AR$89*(SIOM!$B$48:$B$89='FoGPbEaIC-isic'!$A6))</f>
        <v>2.0929227460036486E-2</v>
      </c>
      <c r="AQ6" cm="1">
        <f t="array" ref="AQ6">SUMPRODUCT(SIOM!$C$48:$AR$89*(SIOM!$B$48:$B$89='FoGPbEaIC-isic'!$A6)*(SIOM!$C$47:$AR$47='FoGPbEaIC-isic'!AQ$1))/SUMPRODUCT(SIOM!$C$48:$AR$89*(SIOM!$B$48:$B$89='FoGPbEaIC-isic'!$A6))</f>
        <v>0</v>
      </c>
    </row>
    <row r="7" spans="1:43" x14ac:dyDescent="0.3">
      <c r="A7" t="s">
        <v>94</v>
      </c>
      <c r="B7" cm="1">
        <f t="array" ref="B7">SUMPRODUCT(SIOM!$C$48:$AR$89*(SIOM!$B$48:$B$89='FoGPbEaIC-isic'!$A7)*(SIOM!$C$47:$AR$47='FoGPbEaIC-isic'!B$1))/SUMPRODUCT(SIOM!$C$48:$AR$89*(SIOM!$B$48:$B$89='FoGPbEaIC-isic'!$A7))</f>
        <v>5.6324024490223097E-3</v>
      </c>
      <c r="C7" cm="1">
        <f t="array" ref="C7">SUMPRODUCT(SIOM!$C$48:$AR$89*(SIOM!$B$48:$B$89='FoGPbEaIC-isic'!$A7)*(SIOM!$C$47:$AR$47='FoGPbEaIC-isic'!C$1))/SUMPRODUCT(SIOM!$C$48:$AR$89*(SIOM!$B$48:$B$89='FoGPbEaIC-isic'!$A7))</f>
        <v>0</v>
      </c>
      <c r="D7" cm="1">
        <f t="array" ref="D7">SUMPRODUCT(SIOM!$C$48:$AR$89*(SIOM!$B$48:$B$89='FoGPbEaIC-isic'!$A7)*(SIOM!$C$47:$AR$47='FoGPbEaIC-isic'!D$1))/SUMPRODUCT(SIOM!$C$48:$AR$89*(SIOM!$B$48:$B$89='FoGPbEaIC-isic'!$A7))</f>
        <v>0</v>
      </c>
      <c r="E7" cm="1">
        <f t="array" ref="E7">SUMPRODUCT(SIOM!$C$48:$AR$89*(SIOM!$B$48:$B$89='FoGPbEaIC-isic'!$A7)*(SIOM!$C$47:$AR$47='FoGPbEaIC-isic'!E$1))/SUMPRODUCT(SIOM!$C$48:$AR$89*(SIOM!$B$48:$B$89='FoGPbEaIC-isic'!$A7))</f>
        <v>3.0525562978597217E-4</v>
      </c>
      <c r="F7" cm="1">
        <f t="array" ref="F7">SUMPRODUCT(SIOM!$C$48:$AR$89*(SIOM!$B$48:$B$89='FoGPbEaIC-isic'!$A7)*(SIOM!$C$47:$AR$47='FoGPbEaIC-isic'!F$1))/SUMPRODUCT(SIOM!$C$48:$AR$89*(SIOM!$B$48:$B$89='FoGPbEaIC-isic'!$A7))</f>
        <v>1.7443178844912698E-6</v>
      </c>
      <c r="G7" cm="1">
        <f t="array" ref="G7">SUMPRODUCT(SIOM!$C$48:$AR$89*(SIOM!$B$48:$B$89='FoGPbEaIC-isic'!$A7)*(SIOM!$C$47:$AR$47='FoGPbEaIC-isic'!G$1))/SUMPRODUCT(SIOM!$C$48:$AR$89*(SIOM!$B$48:$B$89='FoGPbEaIC-isic'!$A7))</f>
        <v>4.8579253083081862E-3</v>
      </c>
      <c r="H7" cm="1">
        <f t="array" ref="H7">SUMPRODUCT(SIOM!$C$48:$AR$89*(SIOM!$B$48:$B$89='FoGPbEaIC-isic'!$A7)*(SIOM!$C$47:$AR$47='FoGPbEaIC-isic'!H$1))/SUMPRODUCT(SIOM!$C$48:$AR$89*(SIOM!$B$48:$B$89='FoGPbEaIC-isic'!$A7))</f>
        <v>0.47426258961433132</v>
      </c>
      <c r="I7" cm="1">
        <f t="array" ref="I7">SUMPRODUCT(SIOM!$C$48:$AR$89*(SIOM!$B$48:$B$89='FoGPbEaIC-isic'!$A7)*(SIOM!$C$47:$AR$47='FoGPbEaIC-isic'!I$1))/SUMPRODUCT(SIOM!$C$48:$AR$89*(SIOM!$B$48:$B$89='FoGPbEaIC-isic'!$A7))</f>
        <v>2.1455109979242617E-3</v>
      </c>
      <c r="J7" cm="1">
        <f t="array" ref="J7">SUMPRODUCT(SIOM!$C$48:$AR$89*(SIOM!$B$48:$B$89='FoGPbEaIC-isic'!$A7)*(SIOM!$C$47:$AR$47='FoGPbEaIC-isic'!J$1))/SUMPRODUCT(SIOM!$C$48:$AR$89*(SIOM!$B$48:$B$89='FoGPbEaIC-isic'!$A7))</f>
        <v>7.6261577909958311E-3</v>
      </c>
      <c r="K7" cm="1">
        <f t="array" ref="K7">SUMPRODUCT(SIOM!$C$48:$AR$89*(SIOM!$B$48:$B$89='FoGPbEaIC-isic'!$A7)*(SIOM!$C$47:$AR$47='FoGPbEaIC-isic'!K$1))/SUMPRODUCT(SIOM!$C$48:$AR$89*(SIOM!$B$48:$B$89='FoGPbEaIC-isic'!$A7))</f>
        <v>2.9705733572886325E-3</v>
      </c>
      <c r="L7" cm="1">
        <f t="array" ref="L7">SUMPRODUCT(SIOM!$C$48:$AR$89*(SIOM!$B$48:$B$89='FoGPbEaIC-isic'!$A7)*(SIOM!$C$47:$AR$47='FoGPbEaIC-isic'!L$1))/SUMPRODUCT(SIOM!$C$48:$AR$89*(SIOM!$B$48:$B$89='FoGPbEaIC-isic'!$A7))</f>
        <v>2.328725998186925E-2</v>
      </c>
      <c r="M7" cm="1">
        <f t="array" ref="M7">SUMPRODUCT(SIOM!$C$48:$AR$89*(SIOM!$B$48:$B$89='FoGPbEaIC-isic'!$A7)*(SIOM!$C$47:$AR$47='FoGPbEaIC-isic'!M$1))/SUMPRODUCT(SIOM!$C$48:$AR$89*(SIOM!$B$48:$B$89='FoGPbEaIC-isic'!$A7))</f>
        <v>4.8381215876679819E-3</v>
      </c>
      <c r="N7" cm="1">
        <f t="array" ref="N7">SUMPRODUCT(SIOM!$C$48:$AR$89*(SIOM!$B$48:$B$89='FoGPbEaIC-isic'!$A7)*(SIOM!$C$47:$AR$47='FoGPbEaIC-isic'!N$1))/SUMPRODUCT(SIOM!$C$48:$AR$89*(SIOM!$B$48:$B$89='FoGPbEaIC-isic'!$A7))</f>
        <v>3.1518079854872753E-2</v>
      </c>
      <c r="O7" cm="1">
        <f t="array" ref="O7">SUMPRODUCT(SIOM!$C$48:$AR$89*(SIOM!$B$48:$B$89='FoGPbEaIC-isic'!$A7)*(SIOM!$C$47:$AR$47='FoGPbEaIC-isic'!O$1))/SUMPRODUCT(SIOM!$C$48:$AR$89*(SIOM!$B$48:$B$89='FoGPbEaIC-isic'!$A7))</f>
        <v>8.076096067844875E-4</v>
      </c>
      <c r="P7" cm="1">
        <f t="array" ref="P7">SUMPRODUCT(SIOM!$C$48:$AR$89*(SIOM!$B$48:$B$89='FoGPbEaIC-isic'!$A7)*(SIOM!$C$47:$AR$47='FoGPbEaIC-isic'!P$1))/SUMPRODUCT(SIOM!$C$48:$AR$89*(SIOM!$B$48:$B$89='FoGPbEaIC-isic'!$A7))</f>
        <v>4.4410429076497428E-3</v>
      </c>
      <c r="Q7" cm="1">
        <f t="array" ref="Q7">SUMPRODUCT(SIOM!$C$48:$AR$89*(SIOM!$B$48:$B$89='FoGPbEaIC-isic'!$A7)*(SIOM!$C$47:$AR$47='FoGPbEaIC-isic'!Q$1))/SUMPRODUCT(SIOM!$C$48:$AR$89*(SIOM!$B$48:$B$89='FoGPbEaIC-isic'!$A7))</f>
        <v>4.4532435591062118E-3</v>
      </c>
      <c r="R7" cm="1">
        <f t="array" ref="R7">SUMPRODUCT(SIOM!$C$48:$AR$89*(SIOM!$B$48:$B$89='FoGPbEaIC-isic'!$A7)*(SIOM!$C$47:$AR$47='FoGPbEaIC-isic'!R$1))/SUMPRODUCT(SIOM!$C$48:$AR$89*(SIOM!$B$48:$B$89='FoGPbEaIC-isic'!$A7))</f>
        <v>0</v>
      </c>
      <c r="S7" cm="1">
        <f t="array" ref="S7">SUMPRODUCT(SIOM!$C$48:$AR$89*(SIOM!$B$48:$B$89='FoGPbEaIC-isic'!$A7)*(SIOM!$C$47:$AR$47='FoGPbEaIC-isic'!S$1))/SUMPRODUCT(SIOM!$C$48:$AR$89*(SIOM!$B$48:$B$89='FoGPbEaIC-isic'!$A7))</f>
        <v>7.6017373406129535E-3</v>
      </c>
      <c r="T7" cm="1">
        <f t="array" ref="T7">SUMPRODUCT(SIOM!$C$48:$AR$89*(SIOM!$B$48:$B$89='FoGPbEaIC-isic'!$A7)*(SIOM!$C$47:$AR$47='FoGPbEaIC-isic'!T$1))/SUMPRODUCT(SIOM!$C$48:$AR$89*(SIOM!$B$48:$B$89='FoGPbEaIC-isic'!$A7))</f>
        <v>1.4305150970712903E-2</v>
      </c>
      <c r="U7" cm="1">
        <f t="array" ref="U7">SUMPRODUCT(SIOM!$C$48:$AR$89*(SIOM!$B$48:$B$89='FoGPbEaIC-isic'!$A7)*(SIOM!$C$47:$AR$47='FoGPbEaIC-isic'!U$1))/SUMPRODUCT(SIOM!$C$48:$AR$89*(SIOM!$B$48:$B$89='FoGPbEaIC-isic'!$A7))</f>
        <v>6.5359591131887874E-3</v>
      </c>
      <c r="V7" cm="1">
        <f t="array" ref="V7">SUMPRODUCT(SIOM!$C$48:$AR$89*(SIOM!$B$48:$B$89='FoGPbEaIC-isic'!$A7)*(SIOM!$C$47:$AR$47='FoGPbEaIC-isic'!V$1))/SUMPRODUCT(SIOM!$C$48:$AR$89*(SIOM!$B$48:$B$89='FoGPbEaIC-isic'!$A7))</f>
        <v>9.3477995429887134E-3</v>
      </c>
      <c r="W7" cm="1">
        <f t="array" ref="W7">SUMPRODUCT(SIOM!$C$48:$AR$89*(SIOM!$B$48:$B$89='FoGPbEaIC-isic'!$A7)*(SIOM!$C$47:$AR$47='FoGPbEaIC-isic'!W$1))/SUMPRODUCT(SIOM!$C$48:$AR$89*(SIOM!$B$48:$B$89='FoGPbEaIC-isic'!$A7))</f>
        <v>3.2149522929058587E-2</v>
      </c>
      <c r="X7" cm="1">
        <f t="array" ref="X7">SUMPRODUCT(SIOM!$C$48:$AR$89*(SIOM!$B$48:$B$89='FoGPbEaIC-isic'!$A7)*(SIOM!$C$47:$AR$47='FoGPbEaIC-isic'!X$1))/SUMPRODUCT(SIOM!$C$48:$AR$89*(SIOM!$B$48:$B$89='FoGPbEaIC-isic'!$A7))</f>
        <v>4.3074185839627417E-2</v>
      </c>
      <c r="Y7" cm="1">
        <f t="array" ref="Y7">SUMPRODUCT(SIOM!$C$48:$AR$89*(SIOM!$B$48:$B$89='FoGPbEaIC-isic'!$A7)*(SIOM!$C$47:$AR$47='FoGPbEaIC-isic'!Y$1))/SUMPRODUCT(SIOM!$C$48:$AR$89*(SIOM!$B$48:$B$89='FoGPbEaIC-isic'!$A7))</f>
        <v>2.8024211132236736E-2</v>
      </c>
      <c r="Z7" cm="1">
        <f t="array" ref="Z7">SUMPRODUCT(SIOM!$C$48:$AR$89*(SIOM!$B$48:$B$89='FoGPbEaIC-isic'!$A7)*(SIOM!$C$47:$AR$47='FoGPbEaIC-isic'!Z$1))/SUMPRODUCT(SIOM!$C$48:$AR$89*(SIOM!$B$48:$B$89='FoGPbEaIC-isic'!$A7))</f>
        <v>0</v>
      </c>
      <c r="AA7" cm="1">
        <f t="array" ref="AA7">SUMPRODUCT(SIOM!$C$48:$AR$89*(SIOM!$B$48:$B$89='FoGPbEaIC-isic'!$A7)*(SIOM!$C$47:$AR$47='FoGPbEaIC-isic'!AA$1))/SUMPRODUCT(SIOM!$C$48:$AR$89*(SIOM!$B$48:$B$89='FoGPbEaIC-isic'!$A7))</f>
        <v>0</v>
      </c>
      <c r="AB7" cm="1">
        <f t="array" ref="AB7">SUMPRODUCT(SIOM!$C$48:$AR$89*(SIOM!$B$48:$B$89='FoGPbEaIC-isic'!$A7)*(SIOM!$C$47:$AR$47='FoGPbEaIC-isic'!AB$1))/SUMPRODUCT(SIOM!$C$48:$AR$89*(SIOM!$B$48:$B$89='FoGPbEaIC-isic'!$A7))</f>
        <v>8.6343735282317854E-3</v>
      </c>
      <c r="AC7" cm="1">
        <f t="array" ref="AC7">SUMPRODUCT(SIOM!$C$48:$AR$89*(SIOM!$B$48:$B$89='FoGPbEaIC-isic'!$A7)*(SIOM!$C$47:$AR$47='FoGPbEaIC-isic'!AC$1))/SUMPRODUCT(SIOM!$C$48:$AR$89*(SIOM!$B$48:$B$89='FoGPbEaIC-isic'!$A7))</f>
        <v>2.2252263252455128E-2</v>
      </c>
      <c r="AD7" cm="1">
        <f t="array" ref="AD7">SUMPRODUCT(SIOM!$C$48:$AR$89*(SIOM!$B$48:$B$89='FoGPbEaIC-isic'!$A7)*(SIOM!$C$47:$AR$47='FoGPbEaIC-isic'!AD$1))/SUMPRODUCT(SIOM!$C$48:$AR$89*(SIOM!$B$48:$B$89='FoGPbEaIC-isic'!$A7))</f>
        <v>5.4883217917633308E-2</v>
      </c>
      <c r="AE7" cm="1">
        <f t="array" ref="AE7">SUMPRODUCT(SIOM!$C$48:$AR$89*(SIOM!$B$48:$B$89='FoGPbEaIC-isic'!$A7)*(SIOM!$C$47:$AR$47='FoGPbEaIC-isic'!AE$1))/SUMPRODUCT(SIOM!$C$48:$AR$89*(SIOM!$B$48:$B$89='FoGPbEaIC-isic'!$A7))</f>
        <v>1.3813253327286364E-2</v>
      </c>
      <c r="AF7" cm="1">
        <f t="array" ref="AF7">SUMPRODUCT(SIOM!$C$48:$AR$89*(SIOM!$B$48:$B$89='FoGPbEaIC-isic'!$A7)*(SIOM!$C$47:$AR$47='FoGPbEaIC-isic'!AF$1))/SUMPRODUCT(SIOM!$C$48:$AR$89*(SIOM!$B$48:$B$89='FoGPbEaIC-isic'!$A7))</f>
        <v>1.4099321460342932E-2</v>
      </c>
      <c r="AG7" cm="1">
        <f t="array" ref="AG7">SUMPRODUCT(SIOM!$C$48:$AR$89*(SIOM!$B$48:$B$89='FoGPbEaIC-isic'!$A7)*(SIOM!$C$47:$AR$47='FoGPbEaIC-isic'!AG$1))/SUMPRODUCT(SIOM!$C$48:$AR$89*(SIOM!$B$48:$B$89='FoGPbEaIC-isic'!$A7))</f>
        <v>7.3383453400547713E-3</v>
      </c>
      <c r="AH7" cm="1">
        <f t="array" ref="AH7">SUMPRODUCT(SIOM!$C$48:$AR$89*(SIOM!$B$48:$B$89='FoGPbEaIC-isic'!$A7)*(SIOM!$C$47:$AR$47='FoGPbEaIC-isic'!AH$1))/SUMPRODUCT(SIOM!$C$48:$AR$89*(SIOM!$B$48:$B$89='FoGPbEaIC-isic'!$A7))</f>
        <v>1.6989656194944967E-3</v>
      </c>
      <c r="AI7" cm="1">
        <f t="array" ref="AI7">SUMPRODUCT(SIOM!$C$48:$AR$89*(SIOM!$B$48:$B$89='FoGPbEaIC-isic'!$A7)*(SIOM!$C$47:$AR$47='FoGPbEaIC-isic'!AI$1))/SUMPRODUCT(SIOM!$C$48:$AR$89*(SIOM!$B$48:$B$89='FoGPbEaIC-isic'!$A7))</f>
        <v>2.2798234750300893E-3</v>
      </c>
      <c r="AJ7" cm="1">
        <f t="array" ref="AJ7">SUMPRODUCT(SIOM!$C$48:$AR$89*(SIOM!$B$48:$B$89='FoGPbEaIC-isic'!$A7)*(SIOM!$C$47:$AR$47='FoGPbEaIC-isic'!AJ$1))/SUMPRODUCT(SIOM!$C$48:$AR$89*(SIOM!$B$48:$B$89='FoGPbEaIC-isic'!$A7))</f>
        <v>1.0324617558303825E-2</v>
      </c>
      <c r="AK7" cm="1">
        <f t="array" ref="AK7">SUMPRODUCT(SIOM!$C$48:$AR$89*(SIOM!$B$48:$B$89='FoGPbEaIC-isic'!$A7)*(SIOM!$C$47:$AR$47='FoGPbEaIC-isic'!AK$1))/SUMPRODUCT(SIOM!$C$48:$AR$89*(SIOM!$B$48:$B$89='FoGPbEaIC-isic'!$A7))</f>
        <v>1.4931361091245268E-3</v>
      </c>
      <c r="AL7" cm="1">
        <f t="array" ref="AL7">SUMPRODUCT(SIOM!$C$48:$AR$89*(SIOM!$B$48:$B$89='FoGPbEaIC-isic'!$A7)*(SIOM!$C$47:$AR$47='FoGPbEaIC-isic'!AL$1))/SUMPRODUCT(SIOM!$C$48:$AR$89*(SIOM!$B$48:$B$89='FoGPbEaIC-isic'!$A7))</f>
        <v>2.2874984737218513E-2</v>
      </c>
      <c r="AM7" cm="1">
        <f t="array" ref="AM7">SUMPRODUCT(SIOM!$C$48:$AR$89*(SIOM!$B$48:$B$89='FoGPbEaIC-isic'!$A7)*(SIOM!$C$47:$AR$47='FoGPbEaIC-isic'!AM$1))/SUMPRODUCT(SIOM!$C$48:$AR$89*(SIOM!$B$48:$B$89='FoGPbEaIC-isic'!$A7))</f>
        <v>3.0797676568577854E-2</v>
      </c>
      <c r="AN7" cm="1">
        <f t="array" ref="AN7">SUMPRODUCT(SIOM!$C$48:$AR$89*(SIOM!$B$48:$B$89='FoGPbEaIC-isic'!$A7)*(SIOM!$C$47:$AR$47='FoGPbEaIC-isic'!AN$1))/SUMPRODUCT(SIOM!$C$48:$AR$89*(SIOM!$B$48:$B$89='FoGPbEaIC-isic'!$A7))</f>
        <v>1.150028781245094E-2</v>
      </c>
      <c r="AO7" cm="1">
        <f t="array" ref="AO7">SUMPRODUCT(SIOM!$C$48:$AR$89*(SIOM!$B$48:$B$89='FoGPbEaIC-isic'!$A7)*(SIOM!$C$47:$AR$47='FoGPbEaIC-isic'!AO$1))/SUMPRODUCT(SIOM!$C$48:$AR$89*(SIOM!$B$48:$B$89='FoGPbEaIC-isic'!$A7))</f>
        <v>5.9299830801165201E-2</v>
      </c>
      <c r="AP7" cm="1">
        <f t="array" ref="AP7">SUMPRODUCT(SIOM!$C$48:$AR$89*(SIOM!$B$48:$B$89='FoGPbEaIC-isic'!$A7)*(SIOM!$C$47:$AR$47='FoGPbEaIC-isic'!AP$1))/SUMPRODUCT(SIOM!$C$48:$AR$89*(SIOM!$B$48:$B$89='FoGPbEaIC-isic'!$A7))</f>
        <v>3.0523818660712729E-2</v>
      </c>
      <c r="AQ7" cm="1">
        <f t="array" ref="AQ7">SUMPRODUCT(SIOM!$C$48:$AR$89*(SIOM!$B$48:$B$89='FoGPbEaIC-isic'!$A7)*(SIOM!$C$47:$AR$47='FoGPbEaIC-isic'!AQ$1))/SUMPRODUCT(SIOM!$C$48:$AR$89*(SIOM!$B$48:$B$89='FoGPbEaIC-isic'!$A7))</f>
        <v>0</v>
      </c>
    </row>
    <row r="8" spans="1:43" x14ac:dyDescent="0.3">
      <c r="A8" t="s">
        <v>95</v>
      </c>
      <c r="B8" cm="1">
        <f t="array" ref="B8">SUMPRODUCT(SIOM!$C$48:$AR$89*(SIOM!$B$48:$B$89='FoGPbEaIC-isic'!$A8)*(SIOM!$C$47:$AR$47='FoGPbEaIC-isic'!B$1))/SUMPRODUCT(SIOM!$C$48:$AR$89*(SIOM!$B$48:$B$89='FoGPbEaIC-isic'!$A8))</f>
        <v>4.7598394110254768E-3</v>
      </c>
      <c r="C8" cm="1">
        <f t="array" ref="C8">SUMPRODUCT(SIOM!$C$48:$AR$89*(SIOM!$B$48:$B$89='FoGPbEaIC-isic'!$A8)*(SIOM!$C$47:$AR$47='FoGPbEaIC-isic'!C$1))/SUMPRODUCT(SIOM!$C$48:$AR$89*(SIOM!$B$48:$B$89='FoGPbEaIC-isic'!$A8))</f>
        <v>7.3399392786841465E-4</v>
      </c>
      <c r="D8" cm="1">
        <f t="array" ref="D8">SUMPRODUCT(SIOM!$C$48:$AR$89*(SIOM!$B$48:$B$89='FoGPbEaIC-isic'!$A8)*(SIOM!$C$47:$AR$47='FoGPbEaIC-isic'!D$1))/SUMPRODUCT(SIOM!$C$48:$AR$89*(SIOM!$B$48:$B$89='FoGPbEaIC-isic'!$A8))</f>
        <v>0</v>
      </c>
      <c r="E8" cm="1">
        <f t="array" ref="E8">SUMPRODUCT(SIOM!$C$48:$AR$89*(SIOM!$B$48:$B$89='FoGPbEaIC-isic'!$A8)*(SIOM!$C$47:$AR$47='FoGPbEaIC-isic'!E$1))/SUMPRODUCT(SIOM!$C$48:$AR$89*(SIOM!$B$48:$B$89='FoGPbEaIC-isic'!$A8))</f>
        <v>5.2269264560326502E-4</v>
      </c>
      <c r="F8" cm="1">
        <f t="array" ref="F8">SUMPRODUCT(SIOM!$C$48:$AR$89*(SIOM!$B$48:$B$89='FoGPbEaIC-isic'!$A8)*(SIOM!$C$47:$AR$47='FoGPbEaIC-isic'!F$1))/SUMPRODUCT(SIOM!$C$48:$AR$89*(SIOM!$B$48:$B$89='FoGPbEaIC-isic'!$A8))</f>
        <v>0</v>
      </c>
      <c r="G8" cm="1">
        <f t="array" ref="G8">SUMPRODUCT(SIOM!$C$48:$AR$89*(SIOM!$B$48:$B$89='FoGPbEaIC-isic'!$A8)*(SIOM!$C$47:$AR$47='FoGPbEaIC-isic'!G$1))/SUMPRODUCT(SIOM!$C$48:$AR$89*(SIOM!$B$48:$B$89='FoGPbEaIC-isic'!$A8))</f>
        <v>5.8052247022320072E-3</v>
      </c>
      <c r="H8" cm="1">
        <f t="array" ref="H8">SUMPRODUCT(SIOM!$C$48:$AR$89*(SIOM!$B$48:$B$89='FoGPbEaIC-isic'!$A8)*(SIOM!$C$47:$AR$47='FoGPbEaIC-isic'!H$1))/SUMPRODUCT(SIOM!$C$48:$AR$89*(SIOM!$B$48:$B$89='FoGPbEaIC-isic'!$A8))</f>
        <v>6.3724018283121452E-3</v>
      </c>
      <c r="I8" cm="1">
        <f t="array" ref="I8">SUMPRODUCT(SIOM!$C$48:$AR$89*(SIOM!$B$48:$B$89='FoGPbEaIC-isic'!$A8)*(SIOM!$C$47:$AR$47='FoGPbEaIC-isic'!I$1))/SUMPRODUCT(SIOM!$C$48:$AR$89*(SIOM!$B$48:$B$89='FoGPbEaIC-isic'!$A8))</f>
        <v>0.14213903624373039</v>
      </c>
      <c r="J8" cm="1">
        <f t="array" ref="J8">SUMPRODUCT(SIOM!$C$48:$AR$89*(SIOM!$B$48:$B$89='FoGPbEaIC-isic'!$A8)*(SIOM!$C$47:$AR$47='FoGPbEaIC-isic'!J$1))/SUMPRODUCT(SIOM!$C$48:$AR$89*(SIOM!$B$48:$B$89='FoGPbEaIC-isic'!$A8))</f>
        <v>2.471112890490329E-2</v>
      </c>
      <c r="K8" cm="1">
        <f t="array" ref="K8">SUMPRODUCT(SIOM!$C$48:$AR$89*(SIOM!$B$48:$B$89='FoGPbEaIC-isic'!$A8)*(SIOM!$C$47:$AR$47='FoGPbEaIC-isic'!K$1))/SUMPRODUCT(SIOM!$C$48:$AR$89*(SIOM!$B$48:$B$89='FoGPbEaIC-isic'!$A8))</f>
        <v>2.891491230996785E-3</v>
      </c>
      <c r="L8" cm="1">
        <f t="array" ref="L8">SUMPRODUCT(SIOM!$C$48:$AR$89*(SIOM!$B$48:$B$89='FoGPbEaIC-isic'!$A8)*(SIOM!$C$47:$AR$47='FoGPbEaIC-isic'!L$1))/SUMPRODUCT(SIOM!$C$48:$AR$89*(SIOM!$B$48:$B$89='FoGPbEaIC-isic'!$A8))</f>
        <v>5.5695823910934979E-3</v>
      </c>
      <c r="M8" cm="1">
        <f t="array" ref="M8">SUMPRODUCT(SIOM!$C$48:$AR$89*(SIOM!$B$48:$B$89='FoGPbEaIC-isic'!$A8)*(SIOM!$C$47:$AR$47='FoGPbEaIC-isic'!M$1))/SUMPRODUCT(SIOM!$C$48:$AR$89*(SIOM!$B$48:$B$89='FoGPbEaIC-isic'!$A8))</f>
        <v>1.7150866012469707E-2</v>
      </c>
      <c r="N8" cm="1">
        <f t="array" ref="N8">SUMPRODUCT(SIOM!$C$48:$AR$89*(SIOM!$B$48:$B$89='FoGPbEaIC-isic'!$A8)*(SIOM!$C$47:$AR$47='FoGPbEaIC-isic'!N$1))/SUMPRODUCT(SIOM!$C$48:$AR$89*(SIOM!$B$48:$B$89='FoGPbEaIC-isic'!$A8))</f>
        <v>1.4579788476295326E-2</v>
      </c>
      <c r="O8" cm="1">
        <f t="array" ref="O8">SUMPRODUCT(SIOM!$C$48:$AR$89*(SIOM!$B$48:$B$89='FoGPbEaIC-isic'!$A8)*(SIOM!$C$47:$AR$47='FoGPbEaIC-isic'!O$1))/SUMPRODUCT(SIOM!$C$48:$AR$89*(SIOM!$B$48:$B$89='FoGPbEaIC-isic'!$A8))</f>
        <v>6.8183659287687909E-3</v>
      </c>
      <c r="P8" cm="1">
        <f t="array" ref="P8">SUMPRODUCT(SIOM!$C$48:$AR$89*(SIOM!$B$48:$B$89='FoGPbEaIC-isic'!$A8)*(SIOM!$C$47:$AR$47='FoGPbEaIC-isic'!P$1))/SUMPRODUCT(SIOM!$C$48:$AR$89*(SIOM!$B$48:$B$89='FoGPbEaIC-isic'!$A8))</f>
        <v>7.2053665415656148E-3</v>
      </c>
      <c r="Q8" cm="1">
        <f t="array" ref="Q8">SUMPRODUCT(SIOM!$C$48:$AR$89*(SIOM!$B$48:$B$89='FoGPbEaIC-isic'!$A8)*(SIOM!$C$47:$AR$47='FoGPbEaIC-isic'!Q$1))/SUMPRODUCT(SIOM!$C$48:$AR$89*(SIOM!$B$48:$B$89='FoGPbEaIC-isic'!$A8))</f>
        <v>1.8689561705981068E-3</v>
      </c>
      <c r="R8" cm="1">
        <f t="array" ref="R8">SUMPRODUCT(SIOM!$C$48:$AR$89*(SIOM!$B$48:$B$89='FoGPbEaIC-isic'!$A8)*(SIOM!$C$47:$AR$47='FoGPbEaIC-isic'!R$1))/SUMPRODUCT(SIOM!$C$48:$AR$89*(SIOM!$B$48:$B$89='FoGPbEaIC-isic'!$A8))</f>
        <v>3.257880204361577E-3</v>
      </c>
      <c r="S8" cm="1">
        <f t="array" ref="S8">SUMPRODUCT(SIOM!$C$48:$AR$89*(SIOM!$B$48:$B$89='FoGPbEaIC-isic'!$A8)*(SIOM!$C$47:$AR$47='FoGPbEaIC-isic'!S$1))/SUMPRODUCT(SIOM!$C$48:$AR$89*(SIOM!$B$48:$B$89='FoGPbEaIC-isic'!$A8))</f>
        <v>1.9828957172566414E-2</v>
      </c>
      <c r="T8" cm="1">
        <f t="array" ref="T8">SUMPRODUCT(SIOM!$C$48:$AR$89*(SIOM!$B$48:$B$89='FoGPbEaIC-isic'!$A8)*(SIOM!$C$47:$AR$47='FoGPbEaIC-isic'!T$1))/SUMPRODUCT(SIOM!$C$48:$AR$89*(SIOM!$B$48:$B$89='FoGPbEaIC-isic'!$A8))</f>
        <v>1.5224813443209995E-2</v>
      </c>
      <c r="U8" cm="1">
        <f t="array" ref="U8">SUMPRODUCT(SIOM!$C$48:$AR$89*(SIOM!$B$48:$B$89='FoGPbEaIC-isic'!$A8)*(SIOM!$C$47:$AR$47='FoGPbEaIC-isic'!U$1))/SUMPRODUCT(SIOM!$C$48:$AR$89*(SIOM!$B$48:$B$89='FoGPbEaIC-isic'!$A8))</f>
        <v>9.1860452184744004E-3</v>
      </c>
      <c r="V8" cm="1">
        <f t="array" ref="V8">SUMPRODUCT(SIOM!$C$48:$AR$89*(SIOM!$B$48:$B$89='FoGPbEaIC-isic'!$A8)*(SIOM!$C$47:$AR$47='FoGPbEaIC-isic'!V$1))/SUMPRODUCT(SIOM!$C$48:$AR$89*(SIOM!$B$48:$B$89='FoGPbEaIC-isic'!$A8))</f>
        <v>1.4179428152003464E-2</v>
      </c>
      <c r="W8" cm="1">
        <f t="array" ref="W8">SUMPRODUCT(SIOM!$C$48:$AR$89*(SIOM!$B$48:$B$89='FoGPbEaIC-isic'!$A8)*(SIOM!$C$47:$AR$47='FoGPbEaIC-isic'!W$1))/SUMPRODUCT(SIOM!$C$48:$AR$89*(SIOM!$B$48:$B$89='FoGPbEaIC-isic'!$A8))</f>
        <v>2.4410858661684395E-2</v>
      </c>
      <c r="X8" cm="1">
        <f t="array" ref="X8">SUMPRODUCT(SIOM!$C$48:$AR$89*(SIOM!$B$48:$B$89='FoGPbEaIC-isic'!$A8)*(SIOM!$C$47:$AR$47='FoGPbEaIC-isic'!X$1))/SUMPRODUCT(SIOM!$C$48:$AR$89*(SIOM!$B$48:$B$89='FoGPbEaIC-isic'!$A8))</f>
        <v>4.8343509158242398E-2</v>
      </c>
      <c r="Y8" cm="1">
        <f t="array" ref="Y8">SUMPRODUCT(SIOM!$C$48:$AR$89*(SIOM!$B$48:$B$89='FoGPbEaIC-isic'!$A8)*(SIOM!$C$47:$AR$47='FoGPbEaIC-isic'!Y$1))/SUMPRODUCT(SIOM!$C$48:$AR$89*(SIOM!$B$48:$B$89='FoGPbEaIC-isic'!$A8))</f>
        <v>0.13277505310334853</v>
      </c>
      <c r="Z8" cm="1">
        <f t="array" ref="Z8">SUMPRODUCT(SIOM!$C$48:$AR$89*(SIOM!$B$48:$B$89='FoGPbEaIC-isic'!$A8)*(SIOM!$C$47:$AR$47='FoGPbEaIC-isic'!Z$1))/SUMPRODUCT(SIOM!$C$48:$AR$89*(SIOM!$B$48:$B$89='FoGPbEaIC-isic'!$A8))</f>
        <v>8.6568436381620067E-3</v>
      </c>
      <c r="AA8" cm="1">
        <f t="array" ref="AA8">SUMPRODUCT(SIOM!$C$48:$AR$89*(SIOM!$B$48:$B$89='FoGPbEaIC-isic'!$A8)*(SIOM!$C$47:$AR$47='FoGPbEaIC-isic'!AA$1))/SUMPRODUCT(SIOM!$C$48:$AR$89*(SIOM!$B$48:$B$89='FoGPbEaIC-isic'!$A8))</f>
        <v>0</v>
      </c>
      <c r="AB8" cm="1">
        <f t="array" ref="AB8">SUMPRODUCT(SIOM!$C$48:$AR$89*(SIOM!$B$48:$B$89='FoGPbEaIC-isic'!$A8)*(SIOM!$C$47:$AR$47='FoGPbEaIC-isic'!AB$1))/SUMPRODUCT(SIOM!$C$48:$AR$89*(SIOM!$B$48:$B$89='FoGPbEaIC-isic'!$A8))</f>
        <v>6.4790008440942385E-3</v>
      </c>
      <c r="AC8" cm="1">
        <f t="array" ref="AC8">SUMPRODUCT(SIOM!$C$48:$AR$89*(SIOM!$B$48:$B$89='FoGPbEaIC-isic'!$A8)*(SIOM!$C$47:$AR$47='FoGPbEaIC-isic'!AC$1))/SUMPRODUCT(SIOM!$C$48:$AR$89*(SIOM!$B$48:$B$89='FoGPbEaIC-isic'!$A8))</f>
        <v>0.34188547470501213</v>
      </c>
      <c r="AD8" cm="1">
        <f t="array" ref="AD8">SUMPRODUCT(SIOM!$C$48:$AR$89*(SIOM!$B$48:$B$89='FoGPbEaIC-isic'!$A8)*(SIOM!$C$47:$AR$47='FoGPbEaIC-isic'!AD$1))/SUMPRODUCT(SIOM!$C$48:$AR$89*(SIOM!$B$48:$B$89='FoGPbEaIC-isic'!$A8))</f>
        <v>2.806970718090725E-2</v>
      </c>
      <c r="AE8" cm="1">
        <f t="array" ref="AE8">SUMPRODUCT(SIOM!$C$48:$AR$89*(SIOM!$B$48:$B$89='FoGPbEaIC-isic'!$A8)*(SIOM!$C$47:$AR$47='FoGPbEaIC-isic'!AE$1))/SUMPRODUCT(SIOM!$C$48:$AR$89*(SIOM!$B$48:$B$89='FoGPbEaIC-isic'!$A8))</f>
        <v>5.315895416986397E-3</v>
      </c>
      <c r="AF8" cm="1">
        <f t="array" ref="AF8">SUMPRODUCT(SIOM!$C$48:$AR$89*(SIOM!$B$48:$B$89='FoGPbEaIC-isic'!$A8)*(SIOM!$C$47:$AR$47='FoGPbEaIC-isic'!AF$1))/SUMPRODUCT(SIOM!$C$48:$AR$89*(SIOM!$B$48:$B$89='FoGPbEaIC-isic'!$A8))</f>
        <v>6.7060354318886975E-3</v>
      </c>
      <c r="AG8" cm="1">
        <f t="array" ref="AG8">SUMPRODUCT(SIOM!$C$48:$AR$89*(SIOM!$B$48:$B$89='FoGPbEaIC-isic'!$A8)*(SIOM!$C$47:$AR$47='FoGPbEaIC-isic'!AG$1))/SUMPRODUCT(SIOM!$C$48:$AR$89*(SIOM!$B$48:$B$89='FoGPbEaIC-isic'!$A8))</f>
        <v>2.891491230996785E-3</v>
      </c>
      <c r="AH8" cm="1">
        <f t="array" ref="AH8">SUMPRODUCT(SIOM!$C$48:$AR$89*(SIOM!$B$48:$B$89='FoGPbEaIC-isic'!$A8)*(SIOM!$C$47:$AR$47='FoGPbEaIC-isic'!AH$1))/SUMPRODUCT(SIOM!$C$48:$AR$89*(SIOM!$B$48:$B$89='FoGPbEaIC-isic'!$A8))</f>
        <v>9.3417409001434598E-4</v>
      </c>
      <c r="AI8" cm="1">
        <f t="array" ref="AI8">SUMPRODUCT(SIOM!$C$48:$AR$89*(SIOM!$B$48:$B$89='FoGPbEaIC-isic'!$A8)*(SIOM!$C$47:$AR$47='FoGPbEaIC-isic'!AI$1))/SUMPRODUCT(SIOM!$C$48:$AR$89*(SIOM!$B$48:$B$89='FoGPbEaIC-isic'!$A8))</f>
        <v>2.1352550628899332E-3</v>
      </c>
      <c r="AJ8" cm="1">
        <f t="array" ref="AJ8">SUMPRODUCT(SIOM!$C$48:$AR$89*(SIOM!$B$48:$B$89='FoGPbEaIC-isic'!$A8)*(SIOM!$C$47:$AR$47='FoGPbEaIC-isic'!AJ$1))/SUMPRODUCT(SIOM!$C$48:$AR$89*(SIOM!$B$48:$B$89='FoGPbEaIC-isic'!$A8))</f>
        <v>1.8572270599094734E-3</v>
      </c>
      <c r="AK8" cm="1">
        <f t="array" ref="AK8">SUMPRODUCT(SIOM!$C$48:$AR$89*(SIOM!$B$48:$B$89='FoGPbEaIC-isic'!$A8)*(SIOM!$C$47:$AR$47='FoGPbEaIC-isic'!AK$1))/SUMPRODUCT(SIOM!$C$48:$AR$89*(SIOM!$B$48:$B$89='FoGPbEaIC-isic'!$A8))</f>
        <v>4.3327883984474902E-2</v>
      </c>
      <c r="AL8" cm="1">
        <f t="array" ref="AL8">SUMPRODUCT(SIOM!$C$48:$AR$89*(SIOM!$B$48:$B$89='FoGPbEaIC-isic'!$A8)*(SIOM!$C$47:$AR$47='FoGPbEaIC-isic'!AL$1))/SUMPRODUCT(SIOM!$C$48:$AR$89*(SIOM!$B$48:$B$89='FoGPbEaIC-isic'!$A8))</f>
        <v>1.4034853590453625E-2</v>
      </c>
      <c r="AM8" cm="1">
        <f t="array" ref="AM8">SUMPRODUCT(SIOM!$C$48:$AR$89*(SIOM!$B$48:$B$89='FoGPbEaIC-isic'!$A8)*(SIOM!$C$47:$AR$47='FoGPbEaIC-isic'!AM$1))/SUMPRODUCT(SIOM!$C$48:$AR$89*(SIOM!$B$48:$B$89='FoGPbEaIC-isic'!$A8))</f>
        <v>4.5262958885218902E-3</v>
      </c>
      <c r="AN8" cm="1">
        <f t="array" ref="AN8">SUMPRODUCT(SIOM!$C$48:$AR$89*(SIOM!$B$48:$B$89='FoGPbEaIC-isic'!$A8)*(SIOM!$C$47:$AR$47='FoGPbEaIC-isic'!AN$1))/SUMPRODUCT(SIOM!$C$48:$AR$89*(SIOM!$B$48:$B$89='FoGPbEaIC-isic'!$A8))</f>
        <v>6.7393987922463525E-3</v>
      </c>
      <c r="AO8" cm="1">
        <f t="array" ref="AO8">SUMPRODUCT(SIOM!$C$48:$AR$89*(SIOM!$B$48:$B$89='FoGPbEaIC-isic'!$A8)*(SIOM!$C$47:$AR$47='FoGPbEaIC-isic'!AO$1))/SUMPRODUCT(SIOM!$C$48:$AR$89*(SIOM!$B$48:$B$89='FoGPbEaIC-isic'!$A8))</f>
        <v>3.0249446724274058E-3</v>
      </c>
      <c r="AP8" cm="1">
        <f t="array" ref="AP8">SUMPRODUCT(SIOM!$C$48:$AR$89*(SIOM!$B$48:$B$89='FoGPbEaIC-isic'!$A8)*(SIOM!$C$47:$AR$47='FoGPbEaIC-isic'!AP$1))/SUMPRODUCT(SIOM!$C$48:$AR$89*(SIOM!$B$48:$B$89='FoGPbEaIC-isic'!$A8))</f>
        <v>1.5080238881660154E-2</v>
      </c>
      <c r="AQ8" cm="1">
        <f t="array" ref="AQ8">SUMPRODUCT(SIOM!$C$48:$AR$89*(SIOM!$B$48:$B$89='FoGPbEaIC-isic'!$A8)*(SIOM!$C$47:$AR$47='FoGPbEaIC-isic'!AQ$1))/SUMPRODUCT(SIOM!$C$48:$AR$89*(SIOM!$B$48:$B$89='FoGPbEaIC-isic'!$A8))</f>
        <v>0</v>
      </c>
    </row>
    <row r="9" spans="1:43" x14ac:dyDescent="0.3">
      <c r="A9" t="s">
        <v>96</v>
      </c>
      <c r="B9" cm="1">
        <f t="array" ref="B9">SUMPRODUCT(SIOM!$C$48:$AR$89*(SIOM!$B$48:$B$89='FoGPbEaIC-isic'!$A9)*(SIOM!$C$47:$AR$47='FoGPbEaIC-isic'!B$1))/SUMPRODUCT(SIOM!$C$48:$AR$89*(SIOM!$B$48:$B$89='FoGPbEaIC-isic'!$A9))</f>
        <v>3.1869360547512049E-3</v>
      </c>
      <c r="C9" cm="1">
        <f t="array" ref="C9">SUMPRODUCT(SIOM!$C$48:$AR$89*(SIOM!$B$48:$B$89='FoGPbEaIC-isic'!$A9)*(SIOM!$C$47:$AR$47='FoGPbEaIC-isic'!C$1))/SUMPRODUCT(SIOM!$C$48:$AR$89*(SIOM!$B$48:$B$89='FoGPbEaIC-isic'!$A9))</f>
        <v>0</v>
      </c>
      <c r="D9" cm="1">
        <f t="array" ref="D9">SUMPRODUCT(SIOM!$C$48:$AR$89*(SIOM!$B$48:$B$89='FoGPbEaIC-isic'!$A9)*(SIOM!$C$47:$AR$47='FoGPbEaIC-isic'!D$1))/SUMPRODUCT(SIOM!$C$48:$AR$89*(SIOM!$B$48:$B$89='FoGPbEaIC-isic'!$A9))</f>
        <v>0</v>
      </c>
      <c r="E9" cm="1">
        <f t="array" ref="E9">SUMPRODUCT(SIOM!$C$48:$AR$89*(SIOM!$B$48:$B$89='FoGPbEaIC-isic'!$A9)*(SIOM!$C$47:$AR$47='FoGPbEaIC-isic'!E$1))/SUMPRODUCT(SIOM!$C$48:$AR$89*(SIOM!$B$48:$B$89='FoGPbEaIC-isic'!$A9))</f>
        <v>4.166162216825597E-4</v>
      </c>
      <c r="F9" cm="1">
        <f t="array" ref="F9">SUMPRODUCT(SIOM!$C$48:$AR$89*(SIOM!$B$48:$B$89='FoGPbEaIC-isic'!$A9)*(SIOM!$C$47:$AR$47='FoGPbEaIC-isic'!F$1))/SUMPRODUCT(SIOM!$C$48:$AR$89*(SIOM!$B$48:$B$89='FoGPbEaIC-isic'!$A9))</f>
        <v>0</v>
      </c>
      <c r="G9" cm="1">
        <f t="array" ref="G9">SUMPRODUCT(SIOM!$C$48:$AR$89*(SIOM!$B$48:$B$89='FoGPbEaIC-isic'!$A9)*(SIOM!$C$47:$AR$47='FoGPbEaIC-isic'!G$1))/SUMPRODUCT(SIOM!$C$48:$AR$89*(SIOM!$B$48:$B$89='FoGPbEaIC-isic'!$A9))</f>
        <v>4.0661031071736325E-2</v>
      </c>
      <c r="H9" cm="1">
        <f t="array" ref="H9">SUMPRODUCT(SIOM!$C$48:$AR$89*(SIOM!$B$48:$B$89='FoGPbEaIC-isic'!$A9)*(SIOM!$C$47:$AR$47='FoGPbEaIC-isic'!H$1))/SUMPRODUCT(SIOM!$C$48:$AR$89*(SIOM!$B$48:$B$89='FoGPbEaIC-isic'!$A9))</f>
        <v>1.6337053205808413E-2</v>
      </c>
      <c r="I9" cm="1">
        <f t="array" ref="I9">SUMPRODUCT(SIOM!$C$48:$AR$89*(SIOM!$B$48:$B$89='FoGPbEaIC-isic'!$A9)*(SIOM!$C$47:$AR$47='FoGPbEaIC-isic'!I$1))/SUMPRODUCT(SIOM!$C$48:$AR$89*(SIOM!$B$48:$B$89='FoGPbEaIC-isic'!$A9))</f>
        <v>4.6753598211042814E-3</v>
      </c>
      <c r="J9" cm="1">
        <f t="array" ref="J9">SUMPRODUCT(SIOM!$C$48:$AR$89*(SIOM!$B$48:$B$89='FoGPbEaIC-isic'!$A9)*(SIOM!$C$47:$AR$47='FoGPbEaIC-isic'!J$1))/SUMPRODUCT(SIOM!$C$48:$AR$89*(SIOM!$B$48:$B$89='FoGPbEaIC-isic'!$A9))</f>
        <v>0.27386641218655855</v>
      </c>
      <c r="K9" cm="1">
        <f t="array" ref="K9">SUMPRODUCT(SIOM!$C$48:$AR$89*(SIOM!$B$48:$B$89='FoGPbEaIC-isic'!$A9)*(SIOM!$C$47:$AR$47='FoGPbEaIC-isic'!K$1))/SUMPRODUCT(SIOM!$C$48:$AR$89*(SIOM!$B$48:$B$89='FoGPbEaIC-isic'!$A9))</f>
        <v>4.3548858044253893E-3</v>
      </c>
      <c r="L9" cm="1">
        <f t="array" ref="L9">SUMPRODUCT(SIOM!$C$48:$AR$89*(SIOM!$B$48:$B$89='FoGPbEaIC-isic'!$A9)*(SIOM!$C$47:$AR$47='FoGPbEaIC-isic'!L$1))/SUMPRODUCT(SIOM!$C$48:$AR$89*(SIOM!$B$48:$B$89='FoGPbEaIC-isic'!$A9))</f>
        <v>3.8025996533686518E-2</v>
      </c>
      <c r="M9" cm="1">
        <f t="array" ref="M9">SUMPRODUCT(SIOM!$C$48:$AR$89*(SIOM!$B$48:$B$89='FoGPbEaIC-isic'!$A9)*(SIOM!$C$47:$AR$47='FoGPbEaIC-isic'!M$1))/SUMPRODUCT(SIOM!$C$48:$AR$89*(SIOM!$B$48:$B$89='FoGPbEaIC-isic'!$A9))</f>
        <v>1.1501482332832484E-2</v>
      </c>
      <c r="N9" cm="1">
        <f t="array" ref="N9">SUMPRODUCT(SIOM!$C$48:$AR$89*(SIOM!$B$48:$B$89='FoGPbEaIC-isic'!$A9)*(SIOM!$C$47:$AR$47='FoGPbEaIC-isic'!N$1))/SUMPRODUCT(SIOM!$C$48:$AR$89*(SIOM!$B$48:$B$89='FoGPbEaIC-isic'!$A9))</f>
        <v>2.682723601843081E-2</v>
      </c>
      <c r="O9" cm="1">
        <f t="array" ref="O9">SUMPRODUCT(SIOM!$C$48:$AR$89*(SIOM!$B$48:$B$89='FoGPbEaIC-isic'!$A9)*(SIOM!$C$47:$AR$47='FoGPbEaIC-isic'!O$1))/SUMPRODUCT(SIOM!$C$48:$AR$89*(SIOM!$B$48:$B$89='FoGPbEaIC-isic'!$A9))</f>
        <v>7.3701747791295848E-3</v>
      </c>
      <c r="P9" cm="1">
        <f t="array" ref="P9">SUMPRODUCT(SIOM!$C$48:$AR$89*(SIOM!$B$48:$B$89='FoGPbEaIC-isic'!$A9)*(SIOM!$C$47:$AR$47='FoGPbEaIC-isic'!P$1))/SUMPRODUCT(SIOM!$C$48:$AR$89*(SIOM!$B$48:$B$89='FoGPbEaIC-isic'!$A9))</f>
        <v>1.0206044624503877E-2</v>
      </c>
      <c r="Q9" cm="1">
        <f t="array" ref="Q9">SUMPRODUCT(SIOM!$C$48:$AR$89*(SIOM!$B$48:$B$89='FoGPbEaIC-isic'!$A9)*(SIOM!$C$47:$AR$47='FoGPbEaIC-isic'!Q$1))/SUMPRODUCT(SIOM!$C$48:$AR$89*(SIOM!$B$48:$B$89='FoGPbEaIC-isic'!$A9))</f>
        <v>2.9471486114587379E-3</v>
      </c>
      <c r="R9" cm="1">
        <f t="array" ref="R9">SUMPRODUCT(SIOM!$C$48:$AR$89*(SIOM!$B$48:$B$89='FoGPbEaIC-isic'!$A9)*(SIOM!$C$47:$AR$47='FoGPbEaIC-isic'!R$1))/SUMPRODUCT(SIOM!$C$48:$AR$89*(SIOM!$B$48:$B$89='FoGPbEaIC-isic'!$A9))</f>
        <v>3.6617377769415254E-3</v>
      </c>
      <c r="S9" cm="1">
        <f t="array" ref="S9">SUMPRODUCT(SIOM!$C$48:$AR$89*(SIOM!$B$48:$B$89='FoGPbEaIC-isic'!$A9)*(SIOM!$C$47:$AR$47='FoGPbEaIC-isic'!S$1))/SUMPRODUCT(SIOM!$C$48:$AR$89*(SIOM!$B$48:$B$89='FoGPbEaIC-isic'!$A9))</f>
        <v>1.205694467194143E-2</v>
      </c>
      <c r="T9" cm="1">
        <f t="array" ref="T9">SUMPRODUCT(SIOM!$C$48:$AR$89*(SIOM!$B$48:$B$89='FoGPbEaIC-isic'!$A9)*(SIOM!$C$47:$AR$47='FoGPbEaIC-isic'!T$1))/SUMPRODUCT(SIOM!$C$48:$AR$89*(SIOM!$B$48:$B$89='FoGPbEaIC-isic'!$A9))</f>
        <v>2.8191031000519878E-2</v>
      </c>
      <c r="U9" cm="1">
        <f t="array" ref="U9">SUMPRODUCT(SIOM!$C$48:$AR$89*(SIOM!$B$48:$B$89='FoGPbEaIC-isic'!$A9)*(SIOM!$C$47:$AR$47='FoGPbEaIC-isic'!U$1))/SUMPRODUCT(SIOM!$C$48:$AR$89*(SIOM!$B$48:$B$89='FoGPbEaIC-isic'!$A9))</f>
        <v>1.3851599165343224E-2</v>
      </c>
      <c r="V9" cm="1">
        <f t="array" ref="V9">SUMPRODUCT(SIOM!$C$48:$AR$89*(SIOM!$B$48:$B$89='FoGPbEaIC-isic'!$A9)*(SIOM!$C$47:$AR$47='FoGPbEaIC-isic'!V$1))/SUMPRODUCT(SIOM!$C$48:$AR$89*(SIOM!$B$48:$B$89='FoGPbEaIC-isic'!$A9))</f>
        <v>1.5521624874481006E-2</v>
      </c>
      <c r="W9" cm="1">
        <f t="array" ref="W9">SUMPRODUCT(SIOM!$C$48:$AR$89*(SIOM!$B$48:$B$89='FoGPbEaIC-isic'!$A9)*(SIOM!$C$47:$AR$47='FoGPbEaIC-isic'!W$1))/SUMPRODUCT(SIOM!$C$48:$AR$89*(SIOM!$B$48:$B$89='FoGPbEaIC-isic'!$A9))</f>
        <v>1.4325188545546477E-2</v>
      </c>
      <c r="X9" cm="1">
        <f t="array" ref="X9">SUMPRODUCT(SIOM!$C$48:$AR$89*(SIOM!$B$48:$B$89='FoGPbEaIC-isic'!$A9)*(SIOM!$C$47:$AR$47='FoGPbEaIC-isic'!X$1))/SUMPRODUCT(SIOM!$C$48:$AR$89*(SIOM!$B$48:$B$89='FoGPbEaIC-isic'!$A9))</f>
        <v>4.062898367006843E-3</v>
      </c>
      <c r="Y9" cm="1">
        <f t="array" ref="Y9">SUMPRODUCT(SIOM!$C$48:$AR$89*(SIOM!$B$48:$B$89='FoGPbEaIC-isic'!$A9)*(SIOM!$C$47:$AR$47='FoGPbEaIC-isic'!Y$1))/SUMPRODUCT(SIOM!$C$48:$AR$89*(SIOM!$B$48:$B$89='FoGPbEaIC-isic'!$A9))</f>
        <v>1.1344780190432781E-2</v>
      </c>
      <c r="Z9" cm="1">
        <f t="array" ref="Z9">SUMPRODUCT(SIOM!$C$48:$AR$89*(SIOM!$B$48:$B$89='FoGPbEaIC-isic'!$A9)*(SIOM!$C$47:$AR$47='FoGPbEaIC-isic'!Z$1))/SUMPRODUCT(SIOM!$C$48:$AR$89*(SIOM!$B$48:$B$89='FoGPbEaIC-isic'!$A9))</f>
        <v>0</v>
      </c>
      <c r="AA9" cm="1">
        <f t="array" ref="AA9">SUMPRODUCT(SIOM!$C$48:$AR$89*(SIOM!$B$48:$B$89='FoGPbEaIC-isic'!$A9)*(SIOM!$C$47:$AR$47='FoGPbEaIC-isic'!AA$1))/SUMPRODUCT(SIOM!$C$48:$AR$89*(SIOM!$B$48:$B$89='FoGPbEaIC-isic'!$A9))</f>
        <v>0</v>
      </c>
      <c r="AB9" cm="1">
        <f t="array" ref="AB9">SUMPRODUCT(SIOM!$C$48:$AR$89*(SIOM!$B$48:$B$89='FoGPbEaIC-isic'!$A9)*(SIOM!$C$47:$AR$47='FoGPbEaIC-isic'!AB$1))/SUMPRODUCT(SIOM!$C$48:$AR$89*(SIOM!$B$48:$B$89='FoGPbEaIC-isic'!$A9))</f>
        <v>1.5610645434669588E-2</v>
      </c>
      <c r="AC9" cm="1">
        <f t="array" ref="AC9">SUMPRODUCT(SIOM!$C$48:$AR$89*(SIOM!$B$48:$B$89='FoGPbEaIC-isic'!$A9)*(SIOM!$C$47:$AR$47='FoGPbEaIC-isic'!AC$1))/SUMPRODUCT(SIOM!$C$48:$AR$89*(SIOM!$B$48:$B$89='FoGPbEaIC-isic'!$A9))</f>
        <v>1.4535277067591527E-2</v>
      </c>
      <c r="AD9" cm="1">
        <f t="array" ref="AD9">SUMPRODUCT(SIOM!$C$48:$AR$89*(SIOM!$B$48:$B$89='FoGPbEaIC-isic'!$A9)*(SIOM!$C$47:$AR$47='FoGPbEaIC-isic'!AD$1))/SUMPRODUCT(SIOM!$C$48:$AR$89*(SIOM!$B$48:$B$89='FoGPbEaIC-isic'!$A9))</f>
        <v>8.2066274026649177E-2</v>
      </c>
      <c r="AE9" cm="1">
        <f t="array" ref="AE9">SUMPRODUCT(SIOM!$C$48:$AR$89*(SIOM!$B$48:$B$89='FoGPbEaIC-isic'!$A9)*(SIOM!$C$47:$AR$47='FoGPbEaIC-isic'!AE$1))/SUMPRODUCT(SIOM!$C$48:$AR$89*(SIOM!$B$48:$B$89='FoGPbEaIC-isic'!$A9))</f>
        <v>1.0386918962803646E-2</v>
      </c>
      <c r="AF9" cm="1">
        <f t="array" ref="AF9">SUMPRODUCT(SIOM!$C$48:$AR$89*(SIOM!$B$48:$B$89='FoGPbEaIC-isic'!$A9)*(SIOM!$C$47:$AR$47='FoGPbEaIC-isic'!AF$1))/SUMPRODUCT(SIOM!$C$48:$AR$89*(SIOM!$B$48:$B$89='FoGPbEaIC-isic'!$A9))</f>
        <v>1.8441499248666469E-2</v>
      </c>
      <c r="AG9" cm="1">
        <f t="array" ref="AG9">SUMPRODUCT(SIOM!$C$48:$AR$89*(SIOM!$B$48:$B$89='FoGPbEaIC-isic'!$A9)*(SIOM!$C$47:$AR$47='FoGPbEaIC-isic'!AG$1))/SUMPRODUCT(SIOM!$C$48:$AR$89*(SIOM!$B$48:$B$89='FoGPbEaIC-isic'!$A9))</f>
        <v>5.620046005825504E-2</v>
      </c>
      <c r="AH9" cm="1">
        <f t="array" ref="AH9">SUMPRODUCT(SIOM!$C$48:$AR$89*(SIOM!$B$48:$B$89='FoGPbEaIC-isic'!$A9)*(SIOM!$C$47:$AR$47='FoGPbEaIC-isic'!AH$1))/SUMPRODUCT(SIOM!$C$48:$AR$89*(SIOM!$B$48:$B$89='FoGPbEaIC-isic'!$A9))</f>
        <v>7.125205637494034E-3</v>
      </c>
      <c r="AI9" cm="1">
        <f t="array" ref="AI9">SUMPRODUCT(SIOM!$C$48:$AR$89*(SIOM!$B$48:$B$89='FoGPbEaIC-isic'!$A9)*(SIOM!$C$47:$AR$47='FoGPbEaIC-isic'!AI$1))/SUMPRODUCT(SIOM!$C$48:$AR$89*(SIOM!$B$48:$B$89='FoGPbEaIC-isic'!$A9))</f>
        <v>1.7497881310667509E-2</v>
      </c>
      <c r="AJ9" cm="1">
        <f t="array" ref="AJ9">SUMPRODUCT(SIOM!$C$48:$AR$89*(SIOM!$B$48:$B$89='FoGPbEaIC-isic'!$A9)*(SIOM!$C$47:$AR$47='FoGPbEaIC-isic'!AJ$1))/SUMPRODUCT(SIOM!$C$48:$AR$89*(SIOM!$B$48:$B$89='FoGPbEaIC-isic'!$A9))</f>
        <v>4.3360134456654105E-2</v>
      </c>
      <c r="AK9" cm="1">
        <f t="array" ref="AK9">SUMPRODUCT(SIOM!$C$48:$AR$89*(SIOM!$B$48:$B$89='FoGPbEaIC-isic'!$A9)*(SIOM!$C$47:$AR$47='FoGPbEaIC-isic'!AK$1))/SUMPRODUCT(SIOM!$C$48:$AR$89*(SIOM!$B$48:$B$89='FoGPbEaIC-isic'!$A9))</f>
        <v>5.729363253737082E-3</v>
      </c>
      <c r="AL9" cm="1">
        <f t="array" ref="AL9">SUMPRODUCT(SIOM!$C$48:$AR$89*(SIOM!$B$48:$B$89='FoGPbEaIC-isic'!$A9)*(SIOM!$C$47:$AR$47='FoGPbEaIC-isic'!AL$1))/SUMPRODUCT(SIOM!$C$48:$AR$89*(SIOM!$B$48:$B$89='FoGPbEaIC-isic'!$A9))</f>
        <v>5.8230128830554694E-2</v>
      </c>
      <c r="AM9" cm="1">
        <f t="array" ref="AM9">SUMPRODUCT(SIOM!$C$48:$AR$89*(SIOM!$B$48:$B$89='FoGPbEaIC-isic'!$A9)*(SIOM!$C$47:$AR$47='FoGPbEaIC-isic'!AM$1))/SUMPRODUCT(SIOM!$C$48:$AR$89*(SIOM!$B$48:$B$89='FoGPbEaIC-isic'!$A9))</f>
        <v>3.0402301715604228E-2</v>
      </c>
      <c r="AN9" cm="1">
        <f t="array" ref="AN9">SUMPRODUCT(SIOM!$C$48:$AR$89*(SIOM!$B$48:$B$89='FoGPbEaIC-isic'!$A9)*(SIOM!$C$47:$AR$47='FoGPbEaIC-isic'!AN$1))/SUMPRODUCT(SIOM!$C$48:$AR$89*(SIOM!$B$48:$B$89='FoGPbEaIC-isic'!$A9))</f>
        <v>4.5831345207489112E-2</v>
      </c>
      <c r="AO9" cm="1">
        <f t="array" ref="AO9">SUMPRODUCT(SIOM!$C$48:$AR$89*(SIOM!$B$48:$B$89='FoGPbEaIC-isic'!$A9)*(SIOM!$C$47:$AR$47='FoGPbEaIC-isic'!AO$1))/SUMPRODUCT(SIOM!$C$48:$AR$89*(SIOM!$B$48:$B$89='FoGPbEaIC-isic'!$A9))</f>
        <v>2.3159588938661269E-2</v>
      </c>
      <c r="AP9" cm="1">
        <f t="array" ref="AP9">SUMPRODUCT(SIOM!$C$48:$AR$89*(SIOM!$B$48:$B$89='FoGPbEaIC-isic'!$A9)*(SIOM!$C$47:$AR$47='FoGPbEaIC-isic'!AP$1))/SUMPRODUCT(SIOM!$C$48:$AR$89*(SIOM!$B$48:$B$89='FoGPbEaIC-isic'!$A9))</f>
        <v>2.803079399218043E-2</v>
      </c>
      <c r="AQ9" cm="1">
        <f t="array" ref="AQ9">SUMPRODUCT(SIOM!$C$48:$AR$89*(SIOM!$B$48:$B$89='FoGPbEaIC-isic'!$A9)*(SIOM!$C$47:$AR$47='FoGPbEaIC-isic'!AQ$1))/SUMPRODUCT(SIOM!$C$48:$AR$89*(SIOM!$B$48:$B$89='FoGPbEaIC-isic'!$A9))</f>
        <v>0</v>
      </c>
    </row>
    <row r="10" spans="1:43" x14ac:dyDescent="0.3">
      <c r="A10" t="s">
        <v>97</v>
      </c>
      <c r="B10" cm="1">
        <f t="array" ref="B10">SUMPRODUCT(SIOM!$C$48:$AR$89*(SIOM!$B$48:$B$89='FoGPbEaIC-isic'!$A10)*(SIOM!$C$47:$AR$47='FoGPbEaIC-isic'!B$1))/SUMPRODUCT(SIOM!$C$48:$AR$89*(SIOM!$B$48:$B$89='FoGPbEaIC-isic'!$A10))</f>
        <v>2.1513844166793729E-2</v>
      </c>
      <c r="C10" cm="1">
        <f t="array" ref="C10">SUMPRODUCT(SIOM!$C$48:$AR$89*(SIOM!$B$48:$B$89='FoGPbEaIC-isic'!$A10)*(SIOM!$C$47:$AR$47='FoGPbEaIC-isic'!C$1))/SUMPRODUCT(SIOM!$C$48:$AR$89*(SIOM!$B$48:$B$89='FoGPbEaIC-isic'!$A10))</f>
        <v>0</v>
      </c>
      <c r="D10" cm="1">
        <f t="array" ref="D10">SUMPRODUCT(SIOM!$C$48:$AR$89*(SIOM!$B$48:$B$89='FoGPbEaIC-isic'!$A10)*(SIOM!$C$47:$AR$47='FoGPbEaIC-isic'!D$1))/SUMPRODUCT(SIOM!$C$48:$AR$89*(SIOM!$B$48:$B$89='FoGPbEaIC-isic'!$A10))</f>
        <v>0</v>
      </c>
      <c r="E10" cm="1">
        <f t="array" ref="E10">SUMPRODUCT(SIOM!$C$48:$AR$89*(SIOM!$B$48:$B$89='FoGPbEaIC-isic'!$A10)*(SIOM!$C$47:$AR$47='FoGPbEaIC-isic'!E$1))/SUMPRODUCT(SIOM!$C$48:$AR$89*(SIOM!$B$48:$B$89='FoGPbEaIC-isic'!$A10))</f>
        <v>2.1400830560314283E-3</v>
      </c>
      <c r="F10" cm="1">
        <f t="array" ref="F10">SUMPRODUCT(SIOM!$C$48:$AR$89*(SIOM!$B$48:$B$89='FoGPbEaIC-isic'!$A10)*(SIOM!$C$47:$AR$47='FoGPbEaIC-isic'!F$1))/SUMPRODUCT(SIOM!$C$48:$AR$89*(SIOM!$B$48:$B$89='FoGPbEaIC-isic'!$A10))</f>
        <v>7.1754670780601118E-6</v>
      </c>
      <c r="G10" cm="1">
        <f t="array" ref="G10">SUMPRODUCT(SIOM!$C$48:$AR$89*(SIOM!$B$48:$B$89='FoGPbEaIC-isic'!$A10)*(SIOM!$C$47:$AR$47='FoGPbEaIC-isic'!G$1))/SUMPRODUCT(SIOM!$C$48:$AR$89*(SIOM!$B$48:$B$89='FoGPbEaIC-isic'!$A10))</f>
        <v>9.163071458682762E-3</v>
      </c>
      <c r="H10" cm="1">
        <f t="array" ref="H10">SUMPRODUCT(SIOM!$C$48:$AR$89*(SIOM!$B$48:$B$89='FoGPbEaIC-isic'!$A10)*(SIOM!$C$47:$AR$47='FoGPbEaIC-isic'!H$1))/SUMPRODUCT(SIOM!$C$48:$AR$89*(SIOM!$B$48:$B$89='FoGPbEaIC-isic'!$A10))</f>
        <v>1.3206447157169636E-2</v>
      </c>
      <c r="I10" cm="1">
        <f t="array" ref="I10">SUMPRODUCT(SIOM!$C$48:$AR$89*(SIOM!$B$48:$B$89='FoGPbEaIC-isic'!$A10)*(SIOM!$C$47:$AR$47='FoGPbEaIC-isic'!I$1))/SUMPRODUCT(SIOM!$C$48:$AR$89*(SIOM!$B$48:$B$89='FoGPbEaIC-isic'!$A10))</f>
        <v>2.7159142890457524E-3</v>
      </c>
      <c r="J10" cm="1">
        <f t="array" ref="J10">SUMPRODUCT(SIOM!$C$48:$AR$89*(SIOM!$B$48:$B$89='FoGPbEaIC-isic'!$A10)*(SIOM!$C$47:$AR$47='FoGPbEaIC-isic'!J$1))/SUMPRODUCT(SIOM!$C$48:$AR$89*(SIOM!$B$48:$B$89='FoGPbEaIC-isic'!$A10))</f>
        <v>8.7827717035455777E-3</v>
      </c>
      <c r="K10" cm="1">
        <f t="array" ref="K10">SUMPRODUCT(SIOM!$C$48:$AR$89*(SIOM!$B$48:$B$89='FoGPbEaIC-isic'!$A10)*(SIOM!$C$47:$AR$47='FoGPbEaIC-isic'!K$1))/SUMPRODUCT(SIOM!$C$48:$AR$89*(SIOM!$B$48:$B$89='FoGPbEaIC-isic'!$A10))</f>
        <v>0.13138100833251112</v>
      </c>
      <c r="L10" cm="1">
        <f t="array" ref="L10">SUMPRODUCT(SIOM!$C$48:$AR$89*(SIOM!$B$48:$B$89='FoGPbEaIC-isic'!$A10)*(SIOM!$C$47:$AR$47='FoGPbEaIC-isic'!L$1))/SUMPRODUCT(SIOM!$C$48:$AR$89*(SIOM!$B$48:$B$89='FoGPbEaIC-isic'!$A10))</f>
        <v>0.21016371246472612</v>
      </c>
      <c r="M10" cm="1">
        <f t="array" ref="M10">SUMPRODUCT(SIOM!$C$48:$AR$89*(SIOM!$B$48:$B$89='FoGPbEaIC-isic'!$A10)*(SIOM!$C$47:$AR$47='FoGPbEaIC-isic'!M$1))/SUMPRODUCT(SIOM!$C$48:$AR$89*(SIOM!$B$48:$B$89='FoGPbEaIC-isic'!$A10))</f>
        <v>3.6759696620822829E-3</v>
      </c>
      <c r="N10" cm="1">
        <f t="array" ref="N10">SUMPRODUCT(SIOM!$C$48:$AR$89*(SIOM!$B$48:$B$89='FoGPbEaIC-isic'!$A10)*(SIOM!$C$47:$AR$47='FoGPbEaIC-isic'!N$1))/SUMPRODUCT(SIOM!$C$48:$AR$89*(SIOM!$B$48:$B$89='FoGPbEaIC-isic'!$A10))</f>
        <v>4.2392659497179137E-2</v>
      </c>
      <c r="O10" cm="1">
        <f t="array" ref="O10">SUMPRODUCT(SIOM!$C$48:$AR$89*(SIOM!$B$48:$B$89='FoGPbEaIC-isic'!$A10)*(SIOM!$C$47:$AR$47='FoGPbEaIC-isic'!O$1))/SUMPRODUCT(SIOM!$C$48:$AR$89*(SIOM!$B$48:$B$89='FoGPbEaIC-isic'!$A10))</f>
        <v>0</v>
      </c>
      <c r="P10" cm="1">
        <f t="array" ref="P10">SUMPRODUCT(SIOM!$C$48:$AR$89*(SIOM!$B$48:$B$89='FoGPbEaIC-isic'!$A10)*(SIOM!$C$47:$AR$47='FoGPbEaIC-isic'!P$1))/SUMPRODUCT(SIOM!$C$48:$AR$89*(SIOM!$B$48:$B$89='FoGPbEaIC-isic'!$A10))</f>
        <v>0</v>
      </c>
      <c r="Q10" cm="1">
        <f t="array" ref="Q10">SUMPRODUCT(SIOM!$C$48:$AR$89*(SIOM!$B$48:$B$89='FoGPbEaIC-isic'!$A10)*(SIOM!$C$47:$AR$47='FoGPbEaIC-isic'!Q$1))/SUMPRODUCT(SIOM!$C$48:$AR$89*(SIOM!$B$48:$B$89='FoGPbEaIC-isic'!$A10))</f>
        <v>0</v>
      </c>
      <c r="R10" cm="1">
        <f t="array" ref="R10">SUMPRODUCT(SIOM!$C$48:$AR$89*(SIOM!$B$48:$B$89='FoGPbEaIC-isic'!$A10)*(SIOM!$C$47:$AR$47='FoGPbEaIC-isic'!R$1))/SUMPRODUCT(SIOM!$C$48:$AR$89*(SIOM!$B$48:$B$89='FoGPbEaIC-isic'!$A10))</f>
        <v>0</v>
      </c>
      <c r="S10" cm="1">
        <f t="array" ref="S10">SUMPRODUCT(SIOM!$C$48:$AR$89*(SIOM!$B$48:$B$89='FoGPbEaIC-isic'!$A10)*(SIOM!$C$47:$AR$47='FoGPbEaIC-isic'!S$1))/SUMPRODUCT(SIOM!$C$48:$AR$89*(SIOM!$B$48:$B$89='FoGPbEaIC-isic'!$A10))</f>
        <v>1.2666493259545612E-2</v>
      </c>
      <c r="T10" cm="1">
        <f t="array" ref="T10">SUMPRODUCT(SIOM!$C$48:$AR$89*(SIOM!$B$48:$B$89='FoGPbEaIC-isic'!$A10)*(SIOM!$C$47:$AR$47='FoGPbEaIC-isic'!T$1))/SUMPRODUCT(SIOM!$C$48:$AR$89*(SIOM!$B$48:$B$89='FoGPbEaIC-isic'!$A10))</f>
        <v>1.3988573068678187E-2</v>
      </c>
      <c r="U10" cm="1">
        <f t="array" ref="U10">SUMPRODUCT(SIOM!$C$48:$AR$89*(SIOM!$B$48:$B$89='FoGPbEaIC-isic'!$A10)*(SIOM!$C$47:$AR$47='FoGPbEaIC-isic'!U$1))/SUMPRODUCT(SIOM!$C$48:$AR$89*(SIOM!$B$48:$B$89='FoGPbEaIC-isic'!$A10))</f>
        <v>9.9828685723511307E-3</v>
      </c>
      <c r="V10" cm="1">
        <f t="array" ref="V10">SUMPRODUCT(SIOM!$C$48:$AR$89*(SIOM!$B$48:$B$89='FoGPbEaIC-isic'!$A10)*(SIOM!$C$47:$AR$47='FoGPbEaIC-isic'!V$1))/SUMPRODUCT(SIOM!$C$48:$AR$89*(SIOM!$B$48:$B$89='FoGPbEaIC-isic'!$A10))</f>
        <v>1.1121973970993173E-2</v>
      </c>
      <c r="W10" cm="1">
        <f t="array" ref="W10">SUMPRODUCT(SIOM!$C$48:$AR$89*(SIOM!$B$48:$B$89='FoGPbEaIC-isic'!$A10)*(SIOM!$C$47:$AR$47='FoGPbEaIC-isic'!W$1))/SUMPRODUCT(SIOM!$C$48:$AR$89*(SIOM!$B$48:$B$89='FoGPbEaIC-isic'!$A10))</f>
        <v>1.0269887255473535E-2</v>
      </c>
      <c r="X10" cm="1">
        <f t="array" ref="X10">SUMPRODUCT(SIOM!$C$48:$AR$89*(SIOM!$B$48:$B$89='FoGPbEaIC-isic'!$A10)*(SIOM!$C$47:$AR$47='FoGPbEaIC-isic'!X$1))/SUMPRODUCT(SIOM!$C$48:$AR$89*(SIOM!$B$48:$B$89='FoGPbEaIC-isic'!$A10))</f>
        <v>9.963136037886464E-3</v>
      </c>
      <c r="Y10" cm="1">
        <f t="array" ref="Y10">SUMPRODUCT(SIOM!$C$48:$AR$89*(SIOM!$B$48:$B$89='FoGPbEaIC-isic'!$A10)*(SIOM!$C$47:$AR$47='FoGPbEaIC-isic'!Y$1))/SUMPRODUCT(SIOM!$C$48:$AR$89*(SIOM!$B$48:$B$89='FoGPbEaIC-isic'!$A10))</f>
        <v>5.6542680575113677E-3</v>
      </c>
      <c r="Z10" cm="1">
        <f t="array" ref="Z10">SUMPRODUCT(SIOM!$C$48:$AR$89*(SIOM!$B$48:$B$89='FoGPbEaIC-isic'!$A10)*(SIOM!$C$47:$AR$47='FoGPbEaIC-isic'!Z$1))/SUMPRODUCT(SIOM!$C$48:$AR$89*(SIOM!$B$48:$B$89='FoGPbEaIC-isic'!$A10))</f>
        <v>0</v>
      </c>
      <c r="AA10" cm="1">
        <f t="array" ref="AA10">SUMPRODUCT(SIOM!$C$48:$AR$89*(SIOM!$B$48:$B$89='FoGPbEaIC-isic'!$A10)*(SIOM!$C$47:$AR$47='FoGPbEaIC-isic'!AA$1))/SUMPRODUCT(SIOM!$C$48:$AR$89*(SIOM!$B$48:$B$89='FoGPbEaIC-isic'!$A10))</f>
        <v>0</v>
      </c>
      <c r="AB10" cm="1">
        <f t="array" ref="AB10">SUMPRODUCT(SIOM!$C$48:$AR$89*(SIOM!$B$48:$B$89='FoGPbEaIC-isic'!$A10)*(SIOM!$C$47:$AR$47='FoGPbEaIC-isic'!AB$1))/SUMPRODUCT(SIOM!$C$48:$AR$89*(SIOM!$B$48:$B$89='FoGPbEaIC-isic'!$A10))</f>
        <v>6.1813061143948834E-2</v>
      </c>
      <c r="AC10" cm="1">
        <f t="array" ref="AC10">SUMPRODUCT(SIOM!$C$48:$AR$89*(SIOM!$B$48:$B$89='FoGPbEaIC-isic'!$A10)*(SIOM!$C$47:$AR$47='FoGPbEaIC-isic'!AC$1))/SUMPRODUCT(SIOM!$C$48:$AR$89*(SIOM!$B$48:$B$89='FoGPbEaIC-isic'!$A10))</f>
        <v>5.6273600559686422E-2</v>
      </c>
      <c r="AD10" cm="1">
        <f t="array" ref="AD10">SUMPRODUCT(SIOM!$C$48:$AR$89*(SIOM!$B$48:$B$89='FoGPbEaIC-isic'!$A10)*(SIOM!$C$47:$AR$47='FoGPbEaIC-isic'!AD$1))/SUMPRODUCT(SIOM!$C$48:$AR$89*(SIOM!$B$48:$B$89='FoGPbEaIC-isic'!$A10))</f>
        <v>4.8280130234727464E-2</v>
      </c>
      <c r="AE10" cm="1">
        <f t="array" ref="AE10">SUMPRODUCT(SIOM!$C$48:$AR$89*(SIOM!$B$48:$B$89='FoGPbEaIC-isic'!$A10)*(SIOM!$C$47:$AR$47='FoGPbEaIC-isic'!AE$1))/SUMPRODUCT(SIOM!$C$48:$AR$89*(SIOM!$B$48:$B$89='FoGPbEaIC-isic'!$A10))</f>
        <v>0.19758366146146322</v>
      </c>
      <c r="AF10" cm="1">
        <f t="array" ref="AF10">SUMPRODUCT(SIOM!$C$48:$AR$89*(SIOM!$B$48:$B$89='FoGPbEaIC-isic'!$A10)*(SIOM!$C$47:$AR$47='FoGPbEaIC-isic'!AF$1))/SUMPRODUCT(SIOM!$C$48:$AR$89*(SIOM!$B$48:$B$89='FoGPbEaIC-isic'!$A10))</f>
        <v>8.3665946130180892E-3</v>
      </c>
      <c r="AG10" cm="1">
        <f t="array" ref="AG10">SUMPRODUCT(SIOM!$C$48:$AR$89*(SIOM!$B$48:$B$89='FoGPbEaIC-isic'!$A10)*(SIOM!$C$47:$AR$47='FoGPbEaIC-isic'!AG$1))/SUMPRODUCT(SIOM!$C$48:$AR$89*(SIOM!$B$48:$B$89='FoGPbEaIC-isic'!$A10))</f>
        <v>2.1687849243436689E-3</v>
      </c>
      <c r="AH10" cm="1">
        <f t="array" ref="AH10">SUMPRODUCT(SIOM!$C$48:$AR$89*(SIOM!$B$48:$B$89='FoGPbEaIC-isic'!$A10)*(SIOM!$C$47:$AR$47='FoGPbEaIC-isic'!AH$1))/SUMPRODUCT(SIOM!$C$48:$AR$89*(SIOM!$B$48:$B$89='FoGPbEaIC-isic'!$A10))</f>
        <v>2.645953485034666E-3</v>
      </c>
      <c r="AI10" cm="1">
        <f t="array" ref="AI10">SUMPRODUCT(SIOM!$C$48:$AR$89*(SIOM!$B$48:$B$89='FoGPbEaIC-isic'!$A10)*(SIOM!$C$47:$AR$47='FoGPbEaIC-isic'!AI$1))/SUMPRODUCT(SIOM!$C$48:$AR$89*(SIOM!$B$48:$B$89='FoGPbEaIC-isic'!$A10))</f>
        <v>4.1797095729700154E-3</v>
      </c>
      <c r="AJ10" cm="1">
        <f t="array" ref="AJ10">SUMPRODUCT(SIOM!$C$48:$AR$89*(SIOM!$B$48:$B$89='FoGPbEaIC-isic'!$A10)*(SIOM!$C$47:$AR$47='FoGPbEaIC-isic'!AJ$1))/SUMPRODUCT(SIOM!$C$48:$AR$89*(SIOM!$B$48:$B$89='FoGPbEaIC-isic'!$A10))</f>
        <v>1.1511243059977935E-2</v>
      </c>
      <c r="AK10" cm="1">
        <f t="array" ref="AK10">SUMPRODUCT(SIOM!$C$48:$AR$89*(SIOM!$B$48:$B$89='FoGPbEaIC-isic'!$A10)*(SIOM!$C$47:$AR$47='FoGPbEaIC-isic'!AK$1))/SUMPRODUCT(SIOM!$C$48:$AR$89*(SIOM!$B$48:$B$89='FoGPbEaIC-isic'!$A10))</f>
        <v>6.3233803625404733E-3</v>
      </c>
      <c r="AL10" cm="1">
        <f t="array" ref="AL10">SUMPRODUCT(SIOM!$C$48:$AR$89*(SIOM!$B$48:$B$89='FoGPbEaIC-isic'!$A10)*(SIOM!$C$47:$AR$47='FoGPbEaIC-isic'!AL$1))/SUMPRODUCT(SIOM!$C$48:$AR$89*(SIOM!$B$48:$B$89='FoGPbEaIC-isic'!$A10))</f>
        <v>2.1698612444053775E-2</v>
      </c>
      <c r="AM10" cm="1">
        <f t="array" ref="AM10">SUMPRODUCT(SIOM!$C$48:$AR$89*(SIOM!$B$48:$B$89='FoGPbEaIC-isic'!$A10)*(SIOM!$C$47:$AR$47='FoGPbEaIC-isic'!AM$1))/SUMPRODUCT(SIOM!$C$48:$AR$89*(SIOM!$B$48:$B$89='FoGPbEaIC-isic'!$A10))</f>
        <v>2.0769389457444991E-2</v>
      </c>
      <c r="AN10" cm="1">
        <f t="array" ref="AN10">SUMPRODUCT(SIOM!$C$48:$AR$89*(SIOM!$B$48:$B$89='FoGPbEaIC-isic'!$A10)*(SIOM!$C$47:$AR$47='FoGPbEaIC-isic'!AN$1))/SUMPRODUCT(SIOM!$C$48:$AR$89*(SIOM!$B$48:$B$89='FoGPbEaIC-isic'!$A10))</f>
        <v>1.1683454269851375E-2</v>
      </c>
      <c r="AO10" cm="1">
        <f t="array" ref="AO10">SUMPRODUCT(SIOM!$C$48:$AR$89*(SIOM!$B$48:$B$89='FoGPbEaIC-isic'!$A10)*(SIOM!$C$47:$AR$47='FoGPbEaIC-isic'!AO$1))/SUMPRODUCT(SIOM!$C$48:$AR$89*(SIOM!$B$48:$B$89='FoGPbEaIC-isic'!$A10))</f>
        <v>1.438860535828004E-2</v>
      </c>
      <c r="AP10" cm="1">
        <f t="array" ref="AP10">SUMPRODUCT(SIOM!$C$48:$AR$89*(SIOM!$B$48:$B$89='FoGPbEaIC-isic'!$A10)*(SIOM!$C$47:$AR$47='FoGPbEaIC-isic'!AP$1))/SUMPRODUCT(SIOM!$C$48:$AR$89*(SIOM!$B$48:$B$89='FoGPbEaIC-isic'!$A10))</f>
        <v>1.3523961575373795E-2</v>
      </c>
      <c r="AQ10" cm="1">
        <f t="array" ref="AQ10">SUMPRODUCT(SIOM!$C$48:$AR$89*(SIOM!$B$48:$B$89='FoGPbEaIC-isic'!$A10)*(SIOM!$C$47:$AR$47='FoGPbEaIC-isic'!AQ$1))/SUMPRODUCT(SIOM!$C$48:$AR$89*(SIOM!$B$48:$B$89='FoGPbEaIC-isic'!$A10))</f>
        <v>0</v>
      </c>
    </row>
    <row r="11" spans="1:43" x14ac:dyDescent="0.3">
      <c r="A11" t="s">
        <v>98</v>
      </c>
      <c r="B11" cm="1">
        <f t="array" ref="B11">SUMPRODUCT(SIOM!$C$48:$AR$89*(SIOM!$B$48:$B$89='FoGPbEaIC-isic'!$A11)*(SIOM!$C$47:$AR$47='FoGPbEaIC-isic'!B$1))/SUMPRODUCT(SIOM!$C$48:$AR$89*(SIOM!$B$48:$B$89='FoGPbEaIC-isic'!$A11))</f>
        <v>2.5108936789160714E-2</v>
      </c>
      <c r="C11" cm="1">
        <f t="array" ref="C11">SUMPRODUCT(SIOM!$C$48:$AR$89*(SIOM!$B$48:$B$89='FoGPbEaIC-isic'!$A11)*(SIOM!$C$47:$AR$47='FoGPbEaIC-isic'!C$1))/SUMPRODUCT(SIOM!$C$48:$AR$89*(SIOM!$B$48:$B$89='FoGPbEaIC-isic'!$A11))</f>
        <v>3.2551829335166794E-4</v>
      </c>
      <c r="D11" cm="1">
        <f t="array" ref="D11">SUMPRODUCT(SIOM!$C$48:$AR$89*(SIOM!$B$48:$B$89='FoGPbEaIC-isic'!$A11)*(SIOM!$C$47:$AR$47='FoGPbEaIC-isic'!D$1))/SUMPRODUCT(SIOM!$C$48:$AR$89*(SIOM!$B$48:$B$89='FoGPbEaIC-isic'!$A11))</f>
        <v>2.5048688916710964E-4</v>
      </c>
      <c r="E11" cm="1">
        <f t="array" ref="E11">SUMPRODUCT(SIOM!$C$48:$AR$89*(SIOM!$B$48:$B$89='FoGPbEaIC-isic'!$A11)*(SIOM!$C$47:$AR$47='FoGPbEaIC-isic'!E$1))/SUMPRODUCT(SIOM!$C$48:$AR$89*(SIOM!$B$48:$B$89='FoGPbEaIC-isic'!$A11))</f>
        <v>1.1764562083274766E-3</v>
      </c>
      <c r="F11" cm="1">
        <f t="array" ref="F11">SUMPRODUCT(SIOM!$C$48:$AR$89*(SIOM!$B$48:$B$89='FoGPbEaIC-isic'!$A11)*(SIOM!$C$47:$AR$47='FoGPbEaIC-isic'!F$1))/SUMPRODUCT(SIOM!$C$48:$AR$89*(SIOM!$B$48:$B$89='FoGPbEaIC-isic'!$A11))</f>
        <v>3.0557304112401988E-6</v>
      </c>
      <c r="G11" cm="1">
        <f t="array" ref="G11">SUMPRODUCT(SIOM!$C$48:$AR$89*(SIOM!$B$48:$B$89='FoGPbEaIC-isic'!$A11)*(SIOM!$C$47:$AR$47='FoGPbEaIC-isic'!G$1))/SUMPRODUCT(SIOM!$C$48:$AR$89*(SIOM!$B$48:$B$89='FoGPbEaIC-isic'!$A11))</f>
        <v>1.3653003477421209E-2</v>
      </c>
      <c r="H11" cm="1">
        <f t="array" ref="H11">SUMPRODUCT(SIOM!$C$48:$AR$89*(SIOM!$B$48:$B$89='FoGPbEaIC-isic'!$A11)*(SIOM!$C$47:$AR$47='FoGPbEaIC-isic'!H$1))/SUMPRODUCT(SIOM!$C$48:$AR$89*(SIOM!$B$48:$B$89='FoGPbEaIC-isic'!$A11))</f>
        <v>5.3675432538639711E-2</v>
      </c>
      <c r="I11" cm="1">
        <f t="array" ref="I11">SUMPRODUCT(SIOM!$C$48:$AR$89*(SIOM!$B$48:$B$89='FoGPbEaIC-isic'!$A11)*(SIOM!$C$47:$AR$47='FoGPbEaIC-isic'!I$1))/SUMPRODUCT(SIOM!$C$48:$AR$89*(SIOM!$B$48:$B$89='FoGPbEaIC-isic'!$A11))</f>
        <v>5.987703740825169E-3</v>
      </c>
      <c r="J11" cm="1">
        <f t="array" ref="J11">SUMPRODUCT(SIOM!$C$48:$AR$89*(SIOM!$B$48:$B$89='FoGPbEaIC-isic'!$A11)*(SIOM!$C$47:$AR$47='FoGPbEaIC-isic'!J$1))/SUMPRODUCT(SIOM!$C$48:$AR$89*(SIOM!$B$48:$B$89='FoGPbEaIC-isic'!$A11))</f>
        <v>2.3987483728235563E-2</v>
      </c>
      <c r="K11" cm="1">
        <f t="array" ref="K11">SUMPRODUCT(SIOM!$C$48:$AR$89*(SIOM!$B$48:$B$89='FoGPbEaIC-isic'!$A11)*(SIOM!$C$47:$AR$47='FoGPbEaIC-isic'!K$1))/SUMPRODUCT(SIOM!$C$48:$AR$89*(SIOM!$B$48:$B$89='FoGPbEaIC-isic'!$A11))</f>
        <v>6.8784491557016894E-2</v>
      </c>
      <c r="L11" cm="1">
        <f t="array" ref="L11">SUMPRODUCT(SIOM!$C$48:$AR$89*(SIOM!$B$48:$B$89='FoGPbEaIC-isic'!$A11)*(SIOM!$C$47:$AR$47='FoGPbEaIC-isic'!L$1))/SUMPRODUCT(SIOM!$C$48:$AR$89*(SIOM!$B$48:$B$89='FoGPbEaIC-isic'!$A11))</f>
        <v>0</v>
      </c>
      <c r="M11" cm="1">
        <f t="array" ref="M11">SUMPRODUCT(SIOM!$C$48:$AR$89*(SIOM!$B$48:$B$89='FoGPbEaIC-isic'!$A11)*(SIOM!$C$47:$AR$47='FoGPbEaIC-isic'!M$1))/SUMPRODUCT(SIOM!$C$48:$AR$89*(SIOM!$B$48:$B$89='FoGPbEaIC-isic'!$A11))</f>
        <v>0</v>
      </c>
      <c r="N11" cm="1">
        <f t="array" ref="N11">SUMPRODUCT(SIOM!$C$48:$AR$89*(SIOM!$B$48:$B$89='FoGPbEaIC-isic'!$A11)*(SIOM!$C$47:$AR$47='FoGPbEaIC-isic'!N$1))/SUMPRODUCT(SIOM!$C$48:$AR$89*(SIOM!$B$48:$B$89='FoGPbEaIC-isic'!$A11))</f>
        <v>0.21602486142262584</v>
      </c>
      <c r="O11" cm="1">
        <f t="array" ref="O11">SUMPRODUCT(SIOM!$C$48:$AR$89*(SIOM!$B$48:$B$89='FoGPbEaIC-isic'!$A11)*(SIOM!$C$47:$AR$47='FoGPbEaIC-isic'!O$1))/SUMPRODUCT(SIOM!$C$48:$AR$89*(SIOM!$B$48:$B$89='FoGPbEaIC-isic'!$A11))</f>
        <v>8.6587927691304956E-3</v>
      </c>
      <c r="P11" cm="1">
        <f t="array" ref="P11">SUMPRODUCT(SIOM!$C$48:$AR$89*(SIOM!$B$48:$B$89='FoGPbEaIC-isic'!$A11)*(SIOM!$C$47:$AR$47='FoGPbEaIC-isic'!P$1))/SUMPRODUCT(SIOM!$C$48:$AR$89*(SIOM!$B$48:$B$89='FoGPbEaIC-isic'!$A11))</f>
        <v>1.7987176416884042E-2</v>
      </c>
      <c r="Q11" cm="1">
        <f t="array" ref="Q11">SUMPRODUCT(SIOM!$C$48:$AR$89*(SIOM!$B$48:$B$89='FoGPbEaIC-isic'!$A11)*(SIOM!$C$47:$AR$47='FoGPbEaIC-isic'!Q$1))/SUMPRODUCT(SIOM!$C$48:$AR$89*(SIOM!$B$48:$B$89='FoGPbEaIC-isic'!$A11))</f>
        <v>4.4319988882815305E-2</v>
      </c>
      <c r="R11" cm="1">
        <f t="array" ref="R11">SUMPRODUCT(SIOM!$C$48:$AR$89*(SIOM!$B$48:$B$89='FoGPbEaIC-isic'!$A11)*(SIOM!$C$47:$AR$47='FoGPbEaIC-isic'!R$1))/SUMPRODUCT(SIOM!$C$48:$AR$89*(SIOM!$B$48:$B$89='FoGPbEaIC-isic'!$A11))</f>
        <v>1.8693755792574453E-2</v>
      </c>
      <c r="S11" cm="1">
        <f t="array" ref="S11">SUMPRODUCT(SIOM!$C$48:$AR$89*(SIOM!$B$48:$B$89='FoGPbEaIC-isic'!$A11)*(SIOM!$C$47:$AR$47='FoGPbEaIC-isic'!S$1))/SUMPRODUCT(SIOM!$C$48:$AR$89*(SIOM!$B$48:$B$89='FoGPbEaIC-isic'!$A11))</f>
        <v>2.6789588515342827E-2</v>
      </c>
      <c r="T11" cm="1">
        <f t="array" ref="T11">SUMPRODUCT(SIOM!$C$48:$AR$89*(SIOM!$B$48:$B$89='FoGPbEaIC-isic'!$A11)*(SIOM!$C$47:$AR$47='FoGPbEaIC-isic'!T$1))/SUMPRODUCT(SIOM!$C$48:$AR$89*(SIOM!$B$48:$B$89='FoGPbEaIC-isic'!$A11))</f>
        <v>4.7159087436669987E-2</v>
      </c>
      <c r="U11" cm="1">
        <f t="array" ref="U11">SUMPRODUCT(SIOM!$C$48:$AR$89*(SIOM!$B$48:$B$89='FoGPbEaIC-isic'!$A11)*(SIOM!$C$47:$AR$47='FoGPbEaIC-isic'!U$1))/SUMPRODUCT(SIOM!$C$48:$AR$89*(SIOM!$B$48:$B$89='FoGPbEaIC-isic'!$A11))</f>
        <v>2.7764366516528447E-2</v>
      </c>
      <c r="V11" cm="1">
        <f t="array" ref="V11">SUMPRODUCT(SIOM!$C$48:$AR$89*(SIOM!$B$48:$B$89='FoGPbEaIC-isic'!$A11)*(SIOM!$C$47:$AR$47='FoGPbEaIC-isic'!V$1))/SUMPRODUCT(SIOM!$C$48:$AR$89*(SIOM!$B$48:$B$89='FoGPbEaIC-isic'!$A11))</f>
        <v>2.0546731285179098E-2</v>
      </c>
      <c r="W11" cm="1">
        <f t="array" ref="W11">SUMPRODUCT(SIOM!$C$48:$AR$89*(SIOM!$B$48:$B$89='FoGPbEaIC-isic'!$A11)*(SIOM!$C$47:$AR$47='FoGPbEaIC-isic'!W$1))/SUMPRODUCT(SIOM!$C$48:$AR$89*(SIOM!$B$48:$B$89='FoGPbEaIC-isic'!$A11))</f>
        <v>2.7658943817340655E-2</v>
      </c>
      <c r="X11" cm="1">
        <f t="array" ref="X11">SUMPRODUCT(SIOM!$C$48:$AR$89*(SIOM!$B$48:$B$89='FoGPbEaIC-isic'!$A11)*(SIOM!$C$47:$AR$47='FoGPbEaIC-isic'!X$1))/SUMPRODUCT(SIOM!$C$48:$AR$89*(SIOM!$B$48:$B$89='FoGPbEaIC-isic'!$A11))</f>
        <v>2.939918228654196E-2</v>
      </c>
      <c r="Y11" cm="1">
        <f t="array" ref="Y11">SUMPRODUCT(SIOM!$C$48:$AR$89*(SIOM!$B$48:$B$89='FoGPbEaIC-isic'!$A11)*(SIOM!$C$47:$AR$47='FoGPbEaIC-isic'!Y$1))/SUMPRODUCT(SIOM!$C$48:$AR$89*(SIOM!$B$48:$B$89='FoGPbEaIC-isic'!$A11))</f>
        <v>1.3212978298202617E-2</v>
      </c>
      <c r="Z11" cm="1">
        <f t="array" ref="Z11">SUMPRODUCT(SIOM!$C$48:$AR$89*(SIOM!$B$48:$B$89='FoGPbEaIC-isic'!$A11)*(SIOM!$C$47:$AR$47='FoGPbEaIC-isic'!Z$1))/SUMPRODUCT(SIOM!$C$48:$AR$89*(SIOM!$B$48:$B$89='FoGPbEaIC-isic'!$A11))</f>
        <v>1.506060581694034E-2</v>
      </c>
      <c r="AA11" cm="1">
        <f t="array" ref="AA11">SUMPRODUCT(SIOM!$C$48:$AR$89*(SIOM!$B$48:$B$89='FoGPbEaIC-isic'!$A11)*(SIOM!$C$47:$AR$47='FoGPbEaIC-isic'!AA$1))/SUMPRODUCT(SIOM!$C$48:$AR$89*(SIOM!$B$48:$B$89='FoGPbEaIC-isic'!$A11))</f>
        <v>4.1335786536942521E-3</v>
      </c>
      <c r="AB11" cm="1">
        <f t="array" ref="AB11">SUMPRODUCT(SIOM!$C$48:$AR$89*(SIOM!$B$48:$B$89='FoGPbEaIC-isic'!$A11)*(SIOM!$C$47:$AR$47='FoGPbEaIC-isic'!AB$1))/SUMPRODUCT(SIOM!$C$48:$AR$89*(SIOM!$B$48:$B$89='FoGPbEaIC-isic'!$A11))</f>
        <v>1.746736037594487E-3</v>
      </c>
      <c r="AC11" cm="1">
        <f t="array" ref="AC11">SUMPRODUCT(SIOM!$C$48:$AR$89*(SIOM!$B$48:$B$89='FoGPbEaIC-isic'!$A11)*(SIOM!$C$47:$AR$47='FoGPbEaIC-isic'!AC$1))/SUMPRODUCT(SIOM!$C$48:$AR$89*(SIOM!$B$48:$B$89='FoGPbEaIC-isic'!$A11))</f>
        <v>4.4301979502160409E-2</v>
      </c>
      <c r="AD11" cm="1">
        <f t="array" ref="AD11">SUMPRODUCT(SIOM!$C$48:$AR$89*(SIOM!$B$48:$B$89='FoGPbEaIC-isic'!$A11)*(SIOM!$C$47:$AR$47='FoGPbEaIC-isic'!AD$1))/SUMPRODUCT(SIOM!$C$48:$AR$89*(SIOM!$B$48:$B$89='FoGPbEaIC-isic'!$A11))</f>
        <v>2.3846920129318511E-2</v>
      </c>
      <c r="AE11" cm="1">
        <f t="array" ref="AE11">SUMPRODUCT(SIOM!$C$48:$AR$89*(SIOM!$B$48:$B$89='FoGPbEaIC-isic'!$A11)*(SIOM!$C$47:$AR$47='FoGPbEaIC-isic'!AE$1))/SUMPRODUCT(SIOM!$C$48:$AR$89*(SIOM!$B$48:$B$89='FoGPbEaIC-isic'!$A11))</f>
        <v>3.3467887329108284E-2</v>
      </c>
      <c r="AF11" cm="1">
        <f t="array" ref="AF11">SUMPRODUCT(SIOM!$C$48:$AR$89*(SIOM!$B$48:$B$89='FoGPbEaIC-isic'!$A11)*(SIOM!$C$47:$AR$47='FoGPbEaIC-isic'!AF$1))/SUMPRODUCT(SIOM!$C$48:$AR$89*(SIOM!$B$48:$B$89='FoGPbEaIC-isic'!$A11))</f>
        <v>6.8112230866544032E-3</v>
      </c>
      <c r="AG11" cm="1">
        <f t="array" ref="AG11">SUMPRODUCT(SIOM!$C$48:$AR$89*(SIOM!$B$48:$B$89='FoGPbEaIC-isic'!$A11)*(SIOM!$C$47:$AR$47='FoGPbEaIC-isic'!AG$1))/SUMPRODUCT(SIOM!$C$48:$AR$89*(SIOM!$B$48:$B$89='FoGPbEaIC-isic'!$A11))</f>
        <v>3.0542025460345789E-3</v>
      </c>
      <c r="AH11" cm="1">
        <f t="array" ref="AH11">SUMPRODUCT(SIOM!$C$48:$AR$89*(SIOM!$B$48:$B$89='FoGPbEaIC-isic'!$A11)*(SIOM!$C$47:$AR$47='FoGPbEaIC-isic'!AH$1))/SUMPRODUCT(SIOM!$C$48:$AR$89*(SIOM!$B$48:$B$89='FoGPbEaIC-isic'!$A11))</f>
        <v>9.931123836530646E-4</v>
      </c>
      <c r="AI11" cm="1">
        <f t="array" ref="AI11">SUMPRODUCT(SIOM!$C$48:$AR$89*(SIOM!$B$48:$B$89='FoGPbEaIC-isic'!$A11)*(SIOM!$C$47:$AR$47='FoGPbEaIC-isic'!AI$1))/SUMPRODUCT(SIOM!$C$48:$AR$89*(SIOM!$B$48:$B$89='FoGPbEaIC-isic'!$A11))</f>
        <v>1.735654873584433E-3</v>
      </c>
      <c r="AJ11" cm="1">
        <f t="array" ref="AJ11">SUMPRODUCT(SIOM!$C$48:$AR$89*(SIOM!$B$48:$B$89='FoGPbEaIC-isic'!$A11)*(SIOM!$C$47:$AR$47='FoGPbEaIC-isic'!AJ$1))/SUMPRODUCT(SIOM!$C$48:$AR$89*(SIOM!$B$48:$B$89='FoGPbEaIC-isic'!$A11))</f>
        <v>3.7203517756849423E-3</v>
      </c>
      <c r="AK11" cm="1">
        <f t="array" ref="AK11">SUMPRODUCT(SIOM!$C$48:$AR$89*(SIOM!$B$48:$B$89='FoGPbEaIC-isic'!$A11)*(SIOM!$C$47:$AR$47='FoGPbEaIC-isic'!AK$1))/SUMPRODUCT(SIOM!$C$48:$AR$89*(SIOM!$B$48:$B$89='FoGPbEaIC-isic'!$A11))</f>
        <v>7.5614049026138715E-3</v>
      </c>
      <c r="AL11" cm="1">
        <f t="array" ref="AL11">SUMPRODUCT(SIOM!$C$48:$AR$89*(SIOM!$B$48:$B$89='FoGPbEaIC-isic'!$A11)*(SIOM!$C$47:$AR$47='FoGPbEaIC-isic'!AL$1))/SUMPRODUCT(SIOM!$C$48:$AR$89*(SIOM!$B$48:$B$89='FoGPbEaIC-isic'!$A11))</f>
        <v>2.2183074920398227E-2</v>
      </c>
      <c r="AM11" cm="1">
        <f t="array" ref="AM11">SUMPRODUCT(SIOM!$C$48:$AR$89*(SIOM!$B$48:$B$89='FoGPbEaIC-isic'!$A11)*(SIOM!$C$47:$AR$47='FoGPbEaIC-isic'!AM$1))/SUMPRODUCT(SIOM!$C$48:$AR$89*(SIOM!$B$48:$B$89='FoGPbEaIC-isic'!$A11))</f>
        <v>1.0986878693614135E-2</v>
      </c>
      <c r="AN11" cm="1">
        <f t="array" ref="AN11">SUMPRODUCT(SIOM!$C$48:$AR$89*(SIOM!$B$48:$B$89='FoGPbEaIC-isic'!$A11)*(SIOM!$C$47:$AR$47='FoGPbEaIC-isic'!AN$1))/SUMPRODUCT(SIOM!$C$48:$AR$89*(SIOM!$B$48:$B$89='FoGPbEaIC-isic'!$A11))</f>
        <v>1.0251975529710867E-2</v>
      </c>
      <c r="AO11" cm="1">
        <f t="array" ref="AO11">SUMPRODUCT(SIOM!$C$48:$AR$89*(SIOM!$B$48:$B$89='FoGPbEaIC-isic'!$A11)*(SIOM!$C$47:$AR$47='FoGPbEaIC-isic'!AO$1))/SUMPRODUCT(SIOM!$C$48:$AR$89*(SIOM!$B$48:$B$89='FoGPbEaIC-isic'!$A11))</f>
        <v>9.9515972302859551E-2</v>
      </c>
      <c r="AP11" cm="1">
        <f t="array" ref="AP11">SUMPRODUCT(SIOM!$C$48:$AR$89*(SIOM!$B$48:$B$89='FoGPbEaIC-isic'!$A11)*(SIOM!$C$47:$AR$47='FoGPbEaIC-isic'!AP$1))/SUMPRODUCT(SIOM!$C$48:$AR$89*(SIOM!$B$48:$B$89='FoGPbEaIC-isic'!$A11))</f>
        <v>1.9460419123983205E-2</v>
      </c>
      <c r="AQ11" cm="1">
        <f t="array" ref="AQ11">SUMPRODUCT(SIOM!$C$48:$AR$89*(SIOM!$B$48:$B$89='FoGPbEaIC-isic'!$A11)*(SIOM!$C$47:$AR$47='FoGPbEaIC-isic'!AQ$1))/SUMPRODUCT(SIOM!$C$48:$AR$89*(SIOM!$B$48:$B$89='FoGPbEaIC-isic'!$A11))</f>
        <v>0</v>
      </c>
    </row>
    <row r="12" spans="1:43" x14ac:dyDescent="0.3">
      <c r="A12" t="s">
        <v>99</v>
      </c>
      <c r="B12" cm="1">
        <f t="array" ref="B12">SUMPRODUCT(SIOM!$C$48:$AR$89*(SIOM!$B$48:$B$89='FoGPbEaIC-isic'!$A12)*(SIOM!$C$47:$AR$47='FoGPbEaIC-isic'!B$1))/SUMPRODUCT(SIOM!$C$48:$AR$89*(SIOM!$B$48:$B$89='FoGPbEaIC-isic'!$A12))</f>
        <v>3.9785277481008598E-3</v>
      </c>
      <c r="C12" cm="1">
        <f t="array" ref="C12">SUMPRODUCT(SIOM!$C$48:$AR$89*(SIOM!$B$48:$B$89='FoGPbEaIC-isic'!$A12)*(SIOM!$C$47:$AR$47='FoGPbEaIC-isic'!C$1))/SUMPRODUCT(SIOM!$C$48:$AR$89*(SIOM!$B$48:$B$89='FoGPbEaIC-isic'!$A12))</f>
        <v>4.9813526994343547E-4</v>
      </c>
      <c r="D12" cm="1">
        <f t="array" ref="D12">SUMPRODUCT(SIOM!$C$48:$AR$89*(SIOM!$B$48:$B$89='FoGPbEaIC-isic'!$A12)*(SIOM!$C$47:$AR$47='FoGPbEaIC-isic'!D$1))/SUMPRODUCT(SIOM!$C$48:$AR$89*(SIOM!$B$48:$B$89='FoGPbEaIC-isic'!$A12))</f>
        <v>0</v>
      </c>
      <c r="E12" cm="1">
        <f t="array" ref="E12">SUMPRODUCT(SIOM!$C$48:$AR$89*(SIOM!$B$48:$B$89='FoGPbEaIC-isic'!$A12)*(SIOM!$C$47:$AR$47='FoGPbEaIC-isic'!E$1))/SUMPRODUCT(SIOM!$C$48:$AR$89*(SIOM!$B$48:$B$89='FoGPbEaIC-isic'!$A12))</f>
        <v>7.0623783337375235E-4</v>
      </c>
      <c r="F12" cm="1">
        <f t="array" ref="F12">SUMPRODUCT(SIOM!$C$48:$AR$89*(SIOM!$B$48:$B$89='FoGPbEaIC-isic'!$A12)*(SIOM!$C$47:$AR$47='FoGPbEaIC-isic'!F$1))/SUMPRODUCT(SIOM!$C$48:$AR$89*(SIOM!$B$48:$B$89='FoGPbEaIC-isic'!$A12))</f>
        <v>1.638602861656038E-6</v>
      </c>
      <c r="G12" cm="1">
        <f t="array" ref="G12">SUMPRODUCT(SIOM!$C$48:$AR$89*(SIOM!$B$48:$B$89='FoGPbEaIC-isic'!$A12)*(SIOM!$C$47:$AR$47='FoGPbEaIC-isic'!G$1))/SUMPRODUCT(SIOM!$C$48:$AR$89*(SIOM!$B$48:$B$89='FoGPbEaIC-isic'!$A12))</f>
        <v>3.0582883809948291E-2</v>
      </c>
      <c r="H12" cm="1">
        <f t="array" ref="H12">SUMPRODUCT(SIOM!$C$48:$AR$89*(SIOM!$B$48:$B$89='FoGPbEaIC-isic'!$A12)*(SIOM!$C$47:$AR$47='FoGPbEaIC-isic'!H$1))/SUMPRODUCT(SIOM!$C$48:$AR$89*(SIOM!$B$48:$B$89='FoGPbEaIC-isic'!$A12))</f>
        <v>1.9733694262923662E-2</v>
      </c>
      <c r="I12" cm="1">
        <f t="array" ref="I12">SUMPRODUCT(SIOM!$C$48:$AR$89*(SIOM!$B$48:$B$89='FoGPbEaIC-isic'!$A12)*(SIOM!$C$47:$AR$47='FoGPbEaIC-isic'!I$1))/SUMPRODUCT(SIOM!$C$48:$AR$89*(SIOM!$B$48:$B$89='FoGPbEaIC-isic'!$A12))</f>
        <v>3.193636977367618E-3</v>
      </c>
      <c r="J12" cm="1">
        <f t="array" ref="J12">SUMPRODUCT(SIOM!$C$48:$AR$89*(SIOM!$B$48:$B$89='FoGPbEaIC-isic'!$A12)*(SIOM!$C$47:$AR$47='FoGPbEaIC-isic'!J$1))/SUMPRODUCT(SIOM!$C$48:$AR$89*(SIOM!$B$48:$B$89='FoGPbEaIC-isic'!$A12))</f>
        <v>1.2795849746671998E-2</v>
      </c>
      <c r="K12" cm="1">
        <f t="array" ref="K12">SUMPRODUCT(SIOM!$C$48:$AR$89*(SIOM!$B$48:$B$89='FoGPbEaIC-isic'!$A12)*(SIOM!$C$47:$AR$47='FoGPbEaIC-isic'!K$1))/SUMPRODUCT(SIOM!$C$48:$AR$89*(SIOM!$B$48:$B$89='FoGPbEaIC-isic'!$A12))</f>
        <v>5.771159278752565E-3</v>
      </c>
      <c r="L12" cm="1">
        <f t="array" ref="L12">SUMPRODUCT(SIOM!$C$48:$AR$89*(SIOM!$B$48:$B$89='FoGPbEaIC-isic'!$A12)*(SIOM!$C$47:$AR$47='FoGPbEaIC-isic'!L$1))/SUMPRODUCT(SIOM!$C$48:$AR$89*(SIOM!$B$48:$B$89='FoGPbEaIC-isic'!$A12))</f>
        <v>4.8396059355116122E-2</v>
      </c>
      <c r="M12" cm="1">
        <f t="array" ref="M12">SUMPRODUCT(SIOM!$C$48:$AR$89*(SIOM!$B$48:$B$89='FoGPbEaIC-isic'!$A12)*(SIOM!$C$47:$AR$47='FoGPbEaIC-isic'!M$1))/SUMPRODUCT(SIOM!$C$48:$AR$89*(SIOM!$B$48:$B$89='FoGPbEaIC-isic'!$A12))</f>
        <v>6.8854853885736231E-3</v>
      </c>
      <c r="N12" cm="1">
        <f t="array" ref="N12">SUMPRODUCT(SIOM!$C$48:$AR$89*(SIOM!$B$48:$B$89='FoGPbEaIC-isic'!$A12)*(SIOM!$C$47:$AR$47='FoGPbEaIC-isic'!N$1))/SUMPRODUCT(SIOM!$C$48:$AR$89*(SIOM!$B$48:$B$89='FoGPbEaIC-isic'!$A12))</f>
        <v>0.17498148378766332</v>
      </c>
      <c r="O12" cm="1">
        <f t="array" ref="O12">SUMPRODUCT(SIOM!$C$48:$AR$89*(SIOM!$B$48:$B$89='FoGPbEaIC-isic'!$A12)*(SIOM!$C$47:$AR$47='FoGPbEaIC-isic'!O$1))/SUMPRODUCT(SIOM!$C$48:$AR$89*(SIOM!$B$48:$B$89='FoGPbEaIC-isic'!$A12))</f>
        <v>1.3820349626344451E-2</v>
      </c>
      <c r="P12" cm="1">
        <f t="array" ref="P12">SUMPRODUCT(SIOM!$C$48:$AR$89*(SIOM!$B$48:$B$89='FoGPbEaIC-isic'!$A12)*(SIOM!$C$47:$AR$47='FoGPbEaIC-isic'!P$1))/SUMPRODUCT(SIOM!$C$48:$AR$89*(SIOM!$B$48:$B$89='FoGPbEaIC-isic'!$A12))</f>
        <v>3.6258550417073822E-3</v>
      </c>
      <c r="Q12" cm="1">
        <f t="array" ref="Q12">SUMPRODUCT(SIOM!$C$48:$AR$89*(SIOM!$B$48:$B$89='FoGPbEaIC-isic'!$A12)*(SIOM!$C$47:$AR$47='FoGPbEaIC-isic'!Q$1))/SUMPRODUCT(SIOM!$C$48:$AR$89*(SIOM!$B$48:$B$89='FoGPbEaIC-isic'!$A12))</f>
        <v>1.3507014060839321E-2</v>
      </c>
      <c r="R12" cm="1">
        <f t="array" ref="R12">SUMPRODUCT(SIOM!$C$48:$AR$89*(SIOM!$B$48:$B$89='FoGPbEaIC-isic'!$A12)*(SIOM!$C$47:$AR$47='FoGPbEaIC-isic'!R$1))/SUMPRODUCT(SIOM!$C$48:$AR$89*(SIOM!$B$48:$B$89='FoGPbEaIC-isic'!$A12))</f>
        <v>6.4970496742575868E-3</v>
      </c>
      <c r="S12" cm="1">
        <f t="array" ref="S12">SUMPRODUCT(SIOM!$C$48:$AR$89*(SIOM!$B$48:$B$89='FoGPbEaIC-isic'!$A12)*(SIOM!$C$47:$AR$47='FoGPbEaIC-isic'!S$1))/SUMPRODUCT(SIOM!$C$48:$AR$89*(SIOM!$B$48:$B$89='FoGPbEaIC-isic'!$A12))</f>
        <v>2.6922245017008701E-2</v>
      </c>
      <c r="T12" cm="1">
        <f t="array" ref="T12">SUMPRODUCT(SIOM!$C$48:$AR$89*(SIOM!$B$48:$B$89='FoGPbEaIC-isic'!$A12)*(SIOM!$C$47:$AR$47='FoGPbEaIC-isic'!T$1))/SUMPRODUCT(SIOM!$C$48:$AR$89*(SIOM!$B$48:$B$89='FoGPbEaIC-isic'!$A12))</f>
        <v>8.4709213536170544E-2</v>
      </c>
      <c r="U12" cm="1">
        <f t="array" ref="U12">SUMPRODUCT(SIOM!$C$48:$AR$89*(SIOM!$B$48:$B$89='FoGPbEaIC-isic'!$A12)*(SIOM!$C$47:$AR$47='FoGPbEaIC-isic'!U$1))/SUMPRODUCT(SIOM!$C$48:$AR$89*(SIOM!$B$48:$B$89='FoGPbEaIC-isic'!$A12))</f>
        <v>4.9184303495467631E-2</v>
      </c>
      <c r="V12" cm="1">
        <f t="array" ref="V12">SUMPRODUCT(SIOM!$C$48:$AR$89*(SIOM!$B$48:$B$89='FoGPbEaIC-isic'!$A12)*(SIOM!$C$47:$AR$47='FoGPbEaIC-isic'!V$1))/SUMPRODUCT(SIOM!$C$48:$AR$89*(SIOM!$B$48:$B$89='FoGPbEaIC-isic'!$A12))</f>
        <v>5.4200066854996759E-2</v>
      </c>
      <c r="W12" cm="1">
        <f t="array" ref="W12">SUMPRODUCT(SIOM!$C$48:$AR$89*(SIOM!$B$48:$B$89='FoGPbEaIC-isic'!$A12)*(SIOM!$C$47:$AR$47='FoGPbEaIC-isic'!W$1))/SUMPRODUCT(SIOM!$C$48:$AR$89*(SIOM!$B$48:$B$89='FoGPbEaIC-isic'!$A12))</f>
        <v>0.10829362452398587</v>
      </c>
      <c r="X12" cm="1">
        <f t="array" ref="X12">SUMPRODUCT(SIOM!$C$48:$AR$89*(SIOM!$B$48:$B$89='FoGPbEaIC-isic'!$A12)*(SIOM!$C$47:$AR$47='FoGPbEaIC-isic'!X$1))/SUMPRODUCT(SIOM!$C$48:$AR$89*(SIOM!$B$48:$B$89='FoGPbEaIC-isic'!$A12))</f>
        <v>3.4020672613702653E-2</v>
      </c>
      <c r="Y12" cm="1">
        <f t="array" ref="Y12">SUMPRODUCT(SIOM!$C$48:$AR$89*(SIOM!$B$48:$B$89='FoGPbEaIC-isic'!$A12)*(SIOM!$C$47:$AR$47='FoGPbEaIC-isic'!Y$1))/SUMPRODUCT(SIOM!$C$48:$AR$89*(SIOM!$B$48:$B$89='FoGPbEaIC-isic'!$A12))</f>
        <v>2.0520223636518561E-2</v>
      </c>
      <c r="Z12" cm="1">
        <f t="array" ref="Z12">SUMPRODUCT(SIOM!$C$48:$AR$89*(SIOM!$B$48:$B$89='FoGPbEaIC-isic'!$A12)*(SIOM!$C$47:$AR$47='FoGPbEaIC-isic'!Z$1))/SUMPRODUCT(SIOM!$C$48:$AR$89*(SIOM!$B$48:$B$89='FoGPbEaIC-isic'!$A12))</f>
        <v>3.3622465662589847E-3</v>
      </c>
      <c r="AA12" cm="1">
        <f t="array" ref="AA12">SUMPRODUCT(SIOM!$C$48:$AR$89*(SIOM!$B$48:$B$89='FoGPbEaIC-isic'!$A12)*(SIOM!$C$47:$AR$47='FoGPbEaIC-isic'!AA$1))/SUMPRODUCT(SIOM!$C$48:$AR$89*(SIOM!$B$48:$B$89='FoGPbEaIC-isic'!$A12))</f>
        <v>0</v>
      </c>
      <c r="AB12" cm="1">
        <f t="array" ref="AB12">SUMPRODUCT(SIOM!$C$48:$AR$89*(SIOM!$B$48:$B$89='FoGPbEaIC-isic'!$A12)*(SIOM!$C$47:$AR$47='FoGPbEaIC-isic'!AB$1))/SUMPRODUCT(SIOM!$C$48:$AR$89*(SIOM!$B$48:$B$89='FoGPbEaIC-isic'!$A12))</f>
        <v>5.0552563340680833E-3</v>
      </c>
      <c r="AC12" cm="1">
        <f t="array" ref="AC12">SUMPRODUCT(SIOM!$C$48:$AR$89*(SIOM!$B$48:$B$89='FoGPbEaIC-isic'!$A12)*(SIOM!$C$47:$AR$47='FoGPbEaIC-isic'!AC$1))/SUMPRODUCT(SIOM!$C$48:$AR$89*(SIOM!$B$48:$B$89='FoGPbEaIC-isic'!$A12))</f>
        <v>0.12381774803531519</v>
      </c>
      <c r="AD12" cm="1">
        <f t="array" ref="AD12">SUMPRODUCT(SIOM!$C$48:$AR$89*(SIOM!$B$48:$B$89='FoGPbEaIC-isic'!$A12)*(SIOM!$C$47:$AR$47='FoGPbEaIC-isic'!AD$1))/SUMPRODUCT(SIOM!$C$48:$AR$89*(SIOM!$B$48:$B$89='FoGPbEaIC-isic'!$A12))</f>
        <v>5.0003604926295651E-2</v>
      </c>
      <c r="AE12" cm="1">
        <f t="array" ref="AE12">SUMPRODUCT(SIOM!$C$48:$AR$89*(SIOM!$B$48:$B$89='FoGPbEaIC-isic'!$A12)*(SIOM!$C$47:$AR$47='FoGPbEaIC-isic'!AE$1))/SUMPRODUCT(SIOM!$C$48:$AR$89*(SIOM!$B$48:$B$89='FoGPbEaIC-isic'!$A12))</f>
        <v>2.1172387575457665E-2</v>
      </c>
      <c r="AF12" cm="1">
        <f t="array" ref="AF12">SUMPRODUCT(SIOM!$C$48:$AR$89*(SIOM!$B$48:$B$89='FoGPbEaIC-isic'!$A12)*(SIOM!$C$47:$AR$47='FoGPbEaIC-isic'!AF$1))/SUMPRODUCT(SIOM!$C$48:$AR$89*(SIOM!$B$48:$B$89='FoGPbEaIC-isic'!$A12))</f>
        <v>1.031828221984807E-2</v>
      </c>
      <c r="AG12" cm="1">
        <f t="array" ref="AG12">SUMPRODUCT(SIOM!$C$48:$AR$89*(SIOM!$B$48:$B$89='FoGPbEaIC-isic'!$A12)*(SIOM!$C$47:$AR$47='FoGPbEaIC-isic'!AG$1))/SUMPRODUCT(SIOM!$C$48:$AR$89*(SIOM!$B$48:$B$89='FoGPbEaIC-isic'!$A12))</f>
        <v>1.9073337309676282E-3</v>
      </c>
      <c r="AH12" cm="1">
        <f t="array" ref="AH12">SUMPRODUCT(SIOM!$C$48:$AR$89*(SIOM!$B$48:$B$89='FoGPbEaIC-isic'!$A12)*(SIOM!$C$47:$AR$47='FoGPbEaIC-isic'!AH$1))/SUMPRODUCT(SIOM!$C$48:$AR$89*(SIOM!$B$48:$B$89='FoGPbEaIC-isic'!$A12))</f>
        <v>3.6966880558960214E-3</v>
      </c>
      <c r="AI12" cm="1">
        <f t="array" ref="AI12">SUMPRODUCT(SIOM!$C$48:$AR$89*(SIOM!$B$48:$B$89='FoGPbEaIC-isic'!$A12)*(SIOM!$C$47:$AR$47='FoGPbEaIC-isic'!AI$1))/SUMPRODUCT(SIOM!$C$48:$AR$89*(SIOM!$B$48:$B$89='FoGPbEaIC-isic'!$A12))</f>
        <v>2.6692840616376859E-3</v>
      </c>
      <c r="AJ12" cm="1">
        <f t="array" ref="AJ12">SUMPRODUCT(SIOM!$C$48:$AR$89*(SIOM!$B$48:$B$89='FoGPbEaIC-isic'!$A12)*(SIOM!$C$47:$AR$47='FoGPbEaIC-isic'!AJ$1))/SUMPRODUCT(SIOM!$C$48:$AR$89*(SIOM!$B$48:$B$89='FoGPbEaIC-isic'!$A12))</f>
        <v>3.9916365709941077E-3</v>
      </c>
      <c r="AK12" cm="1">
        <f t="array" ref="AK12">SUMPRODUCT(SIOM!$C$48:$AR$89*(SIOM!$B$48:$B$89='FoGPbEaIC-isic'!$A12)*(SIOM!$C$47:$AR$47='FoGPbEaIC-isic'!AK$1))/SUMPRODUCT(SIOM!$C$48:$AR$89*(SIOM!$B$48:$B$89='FoGPbEaIC-isic'!$A12))</f>
        <v>5.6613728870216111E-3</v>
      </c>
      <c r="AL12" cm="1">
        <f t="array" ref="AL12">SUMPRODUCT(SIOM!$C$48:$AR$89*(SIOM!$B$48:$B$89='FoGPbEaIC-isic'!$A12)*(SIOM!$C$47:$AR$47='FoGPbEaIC-isic'!AL$1))/SUMPRODUCT(SIOM!$C$48:$AR$89*(SIOM!$B$48:$B$89='FoGPbEaIC-isic'!$A12))</f>
        <v>1.4632723554588417E-2</v>
      </c>
      <c r="AM12" cm="1">
        <f t="array" ref="AM12">SUMPRODUCT(SIOM!$C$48:$AR$89*(SIOM!$B$48:$B$89='FoGPbEaIC-isic'!$A12)*(SIOM!$C$47:$AR$47='FoGPbEaIC-isic'!AM$1))/SUMPRODUCT(SIOM!$C$48:$AR$89*(SIOM!$B$48:$B$89='FoGPbEaIC-isic'!$A12))</f>
        <v>6.539664020869247E-3</v>
      </c>
      <c r="AN12" cm="1">
        <f t="array" ref="AN12">SUMPRODUCT(SIOM!$C$48:$AR$89*(SIOM!$B$48:$B$89='FoGPbEaIC-isic'!$A12)*(SIOM!$C$47:$AR$47='FoGPbEaIC-isic'!AN$1))/SUMPRODUCT(SIOM!$C$48:$AR$89*(SIOM!$B$48:$B$89='FoGPbEaIC-isic'!$A12))</f>
        <v>4.9371104221696419E-3</v>
      </c>
      <c r="AO12" cm="1">
        <f t="array" ref="AO12">SUMPRODUCT(SIOM!$C$48:$AR$89*(SIOM!$B$48:$B$89='FoGPbEaIC-isic'!$A12)*(SIOM!$C$47:$AR$47='FoGPbEaIC-isic'!AO$1))/SUMPRODUCT(SIOM!$C$48:$AR$89*(SIOM!$B$48:$B$89='FoGPbEaIC-isic'!$A12))</f>
        <v>1.1072039536209848E-2</v>
      </c>
      <c r="AP12" cm="1">
        <f t="array" ref="AP12">SUMPRODUCT(SIOM!$C$48:$AR$89*(SIOM!$B$48:$B$89='FoGPbEaIC-isic'!$A12)*(SIOM!$C$47:$AR$47='FoGPbEaIC-isic'!AP$1))/SUMPRODUCT(SIOM!$C$48:$AR$89*(SIOM!$B$48:$B$89='FoGPbEaIC-isic'!$A12))</f>
        <v>8.3372113601059214E-3</v>
      </c>
      <c r="AQ12" cm="1">
        <f t="array" ref="AQ12">SUMPRODUCT(SIOM!$C$48:$AR$89*(SIOM!$B$48:$B$89='FoGPbEaIC-isic'!$A12)*(SIOM!$C$47:$AR$47='FoGPbEaIC-isic'!AQ$1))/SUMPRODUCT(SIOM!$C$48:$AR$89*(SIOM!$B$48:$B$89='FoGPbEaIC-isic'!$A12))</f>
        <v>0</v>
      </c>
    </row>
    <row r="13" spans="1:43" x14ac:dyDescent="0.3">
      <c r="A13" t="s">
        <v>100</v>
      </c>
      <c r="B13" cm="1">
        <f t="array" ref="B13">SUMPRODUCT(SIOM!$C$48:$AR$89*(SIOM!$B$48:$B$89='FoGPbEaIC-isic'!$A13)*(SIOM!$C$47:$AR$47='FoGPbEaIC-isic'!B$1))/SUMPRODUCT(SIOM!$C$48:$AR$89*(SIOM!$B$48:$B$89='FoGPbEaIC-isic'!$A13))</f>
        <v>1.3595766388312613E-3</v>
      </c>
      <c r="C13" cm="1">
        <f t="array" ref="C13">SUMPRODUCT(SIOM!$C$48:$AR$89*(SIOM!$B$48:$B$89='FoGPbEaIC-isic'!$A13)*(SIOM!$C$47:$AR$47='FoGPbEaIC-isic'!C$1))/SUMPRODUCT(SIOM!$C$48:$AR$89*(SIOM!$B$48:$B$89='FoGPbEaIC-isic'!$A13))</f>
        <v>1.1724495945094842E-4</v>
      </c>
      <c r="D13" cm="1">
        <f t="array" ref="D13">SUMPRODUCT(SIOM!$C$48:$AR$89*(SIOM!$B$48:$B$89='FoGPbEaIC-isic'!$A13)*(SIOM!$C$47:$AR$47='FoGPbEaIC-isic'!D$1))/SUMPRODUCT(SIOM!$C$48:$AR$89*(SIOM!$B$48:$B$89='FoGPbEaIC-isic'!$A13))</f>
        <v>1.1806606986971702E-5</v>
      </c>
      <c r="E13" cm="1">
        <f t="array" ref="E13">SUMPRODUCT(SIOM!$C$48:$AR$89*(SIOM!$B$48:$B$89='FoGPbEaIC-isic'!$A13)*(SIOM!$C$47:$AR$47='FoGPbEaIC-isic'!E$1))/SUMPRODUCT(SIOM!$C$48:$AR$89*(SIOM!$B$48:$B$89='FoGPbEaIC-isic'!$A13))</f>
        <v>1.8092654806912373E-3</v>
      </c>
      <c r="F13" cm="1">
        <f t="array" ref="F13">SUMPRODUCT(SIOM!$C$48:$AR$89*(SIOM!$B$48:$B$89='FoGPbEaIC-isic'!$A13)*(SIOM!$C$47:$AR$47='FoGPbEaIC-isic'!F$1))/SUMPRODUCT(SIOM!$C$48:$AR$89*(SIOM!$B$48:$B$89='FoGPbEaIC-isic'!$A13))</f>
        <v>0</v>
      </c>
      <c r="G13" cm="1">
        <f t="array" ref="G13">SUMPRODUCT(SIOM!$C$48:$AR$89*(SIOM!$B$48:$B$89='FoGPbEaIC-isic'!$A13)*(SIOM!$C$47:$AR$47='FoGPbEaIC-isic'!G$1))/SUMPRODUCT(SIOM!$C$48:$AR$89*(SIOM!$B$48:$B$89='FoGPbEaIC-isic'!$A13))</f>
        <v>0</v>
      </c>
      <c r="H13" cm="1">
        <f t="array" ref="H13">SUMPRODUCT(SIOM!$C$48:$AR$89*(SIOM!$B$48:$B$89='FoGPbEaIC-isic'!$A13)*(SIOM!$C$47:$AR$47='FoGPbEaIC-isic'!H$1))/SUMPRODUCT(SIOM!$C$48:$AR$89*(SIOM!$B$48:$B$89='FoGPbEaIC-isic'!$A13))</f>
        <v>5.9373257622401332E-3</v>
      </c>
      <c r="I13" cm="1">
        <f t="array" ref="I13">SUMPRODUCT(SIOM!$C$48:$AR$89*(SIOM!$B$48:$B$89='FoGPbEaIC-isic'!$A13)*(SIOM!$C$47:$AR$47='FoGPbEaIC-isic'!I$1))/SUMPRODUCT(SIOM!$C$48:$AR$89*(SIOM!$B$48:$B$89='FoGPbEaIC-isic'!$A13))</f>
        <v>0</v>
      </c>
      <c r="J13" cm="1">
        <f t="array" ref="J13">SUMPRODUCT(SIOM!$C$48:$AR$89*(SIOM!$B$48:$B$89='FoGPbEaIC-isic'!$A13)*(SIOM!$C$47:$AR$47='FoGPbEaIC-isic'!J$1))/SUMPRODUCT(SIOM!$C$48:$AR$89*(SIOM!$B$48:$B$89='FoGPbEaIC-isic'!$A13))</f>
        <v>0</v>
      </c>
      <c r="K13" cm="1">
        <f t="array" ref="K13">SUMPRODUCT(SIOM!$C$48:$AR$89*(SIOM!$B$48:$B$89='FoGPbEaIC-isic'!$A13)*(SIOM!$C$47:$AR$47='FoGPbEaIC-isic'!K$1))/SUMPRODUCT(SIOM!$C$48:$AR$89*(SIOM!$B$48:$B$89='FoGPbEaIC-isic'!$A13))</f>
        <v>0</v>
      </c>
      <c r="L13" cm="1">
        <f t="array" ref="L13">SUMPRODUCT(SIOM!$C$48:$AR$89*(SIOM!$B$48:$B$89='FoGPbEaIC-isic'!$A13)*(SIOM!$C$47:$AR$47='FoGPbEaIC-isic'!L$1))/SUMPRODUCT(SIOM!$C$48:$AR$89*(SIOM!$B$48:$B$89='FoGPbEaIC-isic'!$A13))</f>
        <v>9.0983924999425286E-3</v>
      </c>
      <c r="M13" cm="1">
        <f t="array" ref="M13">SUMPRODUCT(SIOM!$C$48:$AR$89*(SIOM!$B$48:$B$89='FoGPbEaIC-isic'!$A13)*(SIOM!$C$47:$AR$47='FoGPbEaIC-isic'!M$1))/SUMPRODUCT(SIOM!$C$48:$AR$89*(SIOM!$B$48:$B$89='FoGPbEaIC-isic'!$A13))</f>
        <v>2.3959581503630646E-3</v>
      </c>
      <c r="N13" cm="1">
        <f t="array" ref="N13">SUMPRODUCT(SIOM!$C$48:$AR$89*(SIOM!$B$48:$B$89='FoGPbEaIC-isic'!$A13)*(SIOM!$C$47:$AR$47='FoGPbEaIC-isic'!N$1))/SUMPRODUCT(SIOM!$C$48:$AR$89*(SIOM!$B$48:$B$89='FoGPbEaIC-isic'!$A13))</f>
        <v>6.9421161456365982E-3</v>
      </c>
      <c r="O13" cm="1">
        <f t="array" ref="O13">SUMPRODUCT(SIOM!$C$48:$AR$89*(SIOM!$B$48:$B$89='FoGPbEaIC-isic'!$A13)*(SIOM!$C$47:$AR$47='FoGPbEaIC-isic'!O$1))/SUMPRODUCT(SIOM!$C$48:$AR$89*(SIOM!$B$48:$B$89='FoGPbEaIC-isic'!$A13))</f>
        <v>7.7193164618450744E-2</v>
      </c>
      <c r="P13" cm="1">
        <f t="array" ref="P13">SUMPRODUCT(SIOM!$C$48:$AR$89*(SIOM!$B$48:$B$89='FoGPbEaIC-isic'!$A13)*(SIOM!$C$47:$AR$47='FoGPbEaIC-isic'!P$1))/SUMPRODUCT(SIOM!$C$48:$AR$89*(SIOM!$B$48:$B$89='FoGPbEaIC-isic'!$A13))</f>
        <v>7.9597969133455302E-4</v>
      </c>
      <c r="Q13" cm="1">
        <f t="array" ref="Q13">SUMPRODUCT(SIOM!$C$48:$AR$89*(SIOM!$B$48:$B$89='FoGPbEaIC-isic'!$A13)*(SIOM!$C$47:$AR$47='FoGPbEaIC-isic'!Q$1))/SUMPRODUCT(SIOM!$C$48:$AR$89*(SIOM!$B$48:$B$89='FoGPbEaIC-isic'!$A13))</f>
        <v>1.704451173533053E-3</v>
      </c>
      <c r="R13" cm="1">
        <f t="array" ref="R13">SUMPRODUCT(SIOM!$C$48:$AR$89*(SIOM!$B$48:$B$89='FoGPbEaIC-isic'!$A13)*(SIOM!$C$47:$AR$47='FoGPbEaIC-isic'!R$1))/SUMPRODUCT(SIOM!$C$48:$AR$89*(SIOM!$B$48:$B$89='FoGPbEaIC-isic'!$A13))</f>
        <v>6.4234710463935126E-4</v>
      </c>
      <c r="S13" cm="1">
        <f t="array" ref="S13">SUMPRODUCT(SIOM!$C$48:$AR$89*(SIOM!$B$48:$B$89='FoGPbEaIC-isic'!$A13)*(SIOM!$C$47:$AR$47='FoGPbEaIC-isic'!S$1))/SUMPRODUCT(SIOM!$C$48:$AR$89*(SIOM!$B$48:$B$89='FoGPbEaIC-isic'!$A13))</f>
        <v>2.9165809940330495E-2</v>
      </c>
      <c r="T13" cm="1">
        <f t="array" ref="T13">SUMPRODUCT(SIOM!$C$48:$AR$89*(SIOM!$B$48:$B$89='FoGPbEaIC-isic'!$A13)*(SIOM!$C$47:$AR$47='FoGPbEaIC-isic'!T$1))/SUMPRODUCT(SIOM!$C$48:$AR$89*(SIOM!$B$48:$B$89='FoGPbEaIC-isic'!$A13))</f>
        <v>3.84934842485037E-4</v>
      </c>
      <c r="U13" cm="1">
        <f t="array" ref="U13">SUMPRODUCT(SIOM!$C$48:$AR$89*(SIOM!$B$48:$B$89='FoGPbEaIC-isic'!$A13)*(SIOM!$C$47:$AR$47='FoGPbEaIC-isic'!U$1))/SUMPRODUCT(SIOM!$C$48:$AR$89*(SIOM!$B$48:$B$89='FoGPbEaIC-isic'!$A13))</f>
        <v>1.16213869362171E-3</v>
      </c>
      <c r="V13" cm="1">
        <f t="array" ref="V13">SUMPRODUCT(SIOM!$C$48:$AR$89*(SIOM!$B$48:$B$89='FoGPbEaIC-isic'!$A13)*(SIOM!$C$47:$AR$47='FoGPbEaIC-isic'!V$1))/SUMPRODUCT(SIOM!$C$48:$AR$89*(SIOM!$B$48:$B$89='FoGPbEaIC-isic'!$A13))</f>
        <v>4.7764169069260606E-3</v>
      </c>
      <c r="W13" cm="1">
        <f t="array" ref="W13">SUMPRODUCT(SIOM!$C$48:$AR$89*(SIOM!$B$48:$B$89='FoGPbEaIC-isic'!$A13)*(SIOM!$C$47:$AR$47='FoGPbEaIC-isic'!W$1))/SUMPRODUCT(SIOM!$C$48:$AR$89*(SIOM!$B$48:$B$89='FoGPbEaIC-isic'!$A13))</f>
        <v>0</v>
      </c>
      <c r="X13" cm="1">
        <f t="array" ref="X13">SUMPRODUCT(SIOM!$C$48:$AR$89*(SIOM!$B$48:$B$89='FoGPbEaIC-isic'!$A13)*(SIOM!$C$47:$AR$47='FoGPbEaIC-isic'!X$1))/SUMPRODUCT(SIOM!$C$48:$AR$89*(SIOM!$B$48:$B$89='FoGPbEaIC-isic'!$A13))</f>
        <v>2.7836642717487533E-2</v>
      </c>
      <c r="Y13" cm="1">
        <f t="array" ref="Y13">SUMPRODUCT(SIOM!$C$48:$AR$89*(SIOM!$B$48:$B$89='FoGPbEaIC-isic'!$A13)*(SIOM!$C$47:$AR$47='FoGPbEaIC-isic'!Y$1))/SUMPRODUCT(SIOM!$C$48:$AR$89*(SIOM!$B$48:$B$89='FoGPbEaIC-isic'!$A13))</f>
        <v>5.9039286253444803E-3</v>
      </c>
      <c r="Z13" cm="1">
        <f t="array" ref="Z13">SUMPRODUCT(SIOM!$C$48:$AR$89*(SIOM!$B$48:$B$89='FoGPbEaIC-isic'!$A13)*(SIOM!$C$47:$AR$47='FoGPbEaIC-isic'!Z$1))/SUMPRODUCT(SIOM!$C$48:$AR$89*(SIOM!$B$48:$B$89='FoGPbEaIC-isic'!$A13))</f>
        <v>1.0757407146465423E-2</v>
      </c>
      <c r="AA13" cm="1">
        <f t="array" ref="AA13">SUMPRODUCT(SIOM!$C$48:$AR$89*(SIOM!$B$48:$B$89='FoGPbEaIC-isic'!$A13)*(SIOM!$C$47:$AR$47='FoGPbEaIC-isic'!AA$1))/SUMPRODUCT(SIOM!$C$48:$AR$89*(SIOM!$B$48:$B$89='FoGPbEaIC-isic'!$A13))</f>
        <v>9.2013553795008103E-5</v>
      </c>
      <c r="AB13" cm="1">
        <f t="array" ref="AB13">SUMPRODUCT(SIOM!$C$48:$AR$89*(SIOM!$B$48:$B$89='FoGPbEaIC-isic'!$A13)*(SIOM!$C$47:$AR$47='FoGPbEaIC-isic'!AB$1))/SUMPRODUCT(SIOM!$C$48:$AR$89*(SIOM!$B$48:$B$89='FoGPbEaIC-isic'!$A13))</f>
        <v>0</v>
      </c>
      <c r="AC13" cm="1">
        <f t="array" ref="AC13">SUMPRODUCT(SIOM!$C$48:$AR$89*(SIOM!$B$48:$B$89='FoGPbEaIC-isic'!$A13)*(SIOM!$C$47:$AR$47='FoGPbEaIC-isic'!AC$1))/SUMPRODUCT(SIOM!$C$48:$AR$89*(SIOM!$B$48:$B$89='FoGPbEaIC-isic'!$A13))</f>
        <v>0.78367032689459837</v>
      </c>
      <c r="AD13" cm="1">
        <f t="array" ref="AD13">SUMPRODUCT(SIOM!$C$48:$AR$89*(SIOM!$B$48:$B$89='FoGPbEaIC-isic'!$A13)*(SIOM!$C$47:$AR$47='FoGPbEaIC-isic'!AD$1))/SUMPRODUCT(SIOM!$C$48:$AR$89*(SIOM!$B$48:$B$89='FoGPbEaIC-isic'!$A13))</f>
        <v>0</v>
      </c>
      <c r="AE13" cm="1">
        <f t="array" ref="AE13">SUMPRODUCT(SIOM!$C$48:$AR$89*(SIOM!$B$48:$B$89='FoGPbEaIC-isic'!$A13)*(SIOM!$C$47:$AR$47='FoGPbEaIC-isic'!AE$1))/SUMPRODUCT(SIOM!$C$48:$AR$89*(SIOM!$B$48:$B$89='FoGPbEaIC-isic'!$A13))</f>
        <v>5.8952601891922507E-3</v>
      </c>
      <c r="AF13" cm="1">
        <f t="array" ref="AF13">SUMPRODUCT(SIOM!$C$48:$AR$89*(SIOM!$B$48:$B$89='FoGPbEaIC-isic'!$A13)*(SIOM!$C$47:$AR$47='FoGPbEaIC-isic'!AF$1))/SUMPRODUCT(SIOM!$C$48:$AR$89*(SIOM!$B$48:$B$89='FoGPbEaIC-isic'!$A13))</f>
        <v>9.7828802091306441E-3</v>
      </c>
      <c r="AG13" cm="1">
        <f t="array" ref="AG13">SUMPRODUCT(SIOM!$C$48:$AR$89*(SIOM!$B$48:$B$89='FoGPbEaIC-isic'!$A13)*(SIOM!$C$47:$AR$47='FoGPbEaIC-isic'!AG$1))/SUMPRODUCT(SIOM!$C$48:$AR$89*(SIOM!$B$48:$B$89='FoGPbEaIC-isic'!$A13))</f>
        <v>9.1256809628358787E-4</v>
      </c>
      <c r="AH13" cm="1">
        <f t="array" ref="AH13">SUMPRODUCT(SIOM!$C$48:$AR$89*(SIOM!$B$48:$B$89='FoGPbEaIC-isic'!$A13)*(SIOM!$C$47:$AR$47='FoGPbEaIC-isic'!AH$1))/SUMPRODUCT(SIOM!$C$48:$AR$89*(SIOM!$B$48:$B$89='FoGPbEaIC-isic'!$A13))</f>
        <v>0</v>
      </c>
      <c r="AI13" cm="1">
        <f t="array" ref="AI13">SUMPRODUCT(SIOM!$C$48:$AR$89*(SIOM!$B$48:$B$89='FoGPbEaIC-isic'!$A13)*(SIOM!$C$47:$AR$47='FoGPbEaIC-isic'!AI$1))/SUMPRODUCT(SIOM!$C$48:$AR$89*(SIOM!$B$48:$B$89='FoGPbEaIC-isic'!$A13))</f>
        <v>9.2847465980229785E-5</v>
      </c>
      <c r="AJ13" cm="1">
        <f t="array" ref="AJ13">SUMPRODUCT(SIOM!$C$48:$AR$89*(SIOM!$B$48:$B$89='FoGPbEaIC-isic'!$A13)*(SIOM!$C$47:$AR$47='FoGPbEaIC-isic'!AJ$1))/SUMPRODUCT(SIOM!$C$48:$AR$89*(SIOM!$B$48:$B$89='FoGPbEaIC-isic'!$A13))</f>
        <v>0</v>
      </c>
      <c r="AK13" cm="1">
        <f t="array" ref="AK13">SUMPRODUCT(SIOM!$C$48:$AR$89*(SIOM!$B$48:$B$89='FoGPbEaIC-isic'!$A13)*(SIOM!$C$47:$AR$47='FoGPbEaIC-isic'!AK$1))/SUMPRODUCT(SIOM!$C$48:$AR$89*(SIOM!$B$48:$B$89='FoGPbEaIC-isic'!$A13))</f>
        <v>0</v>
      </c>
      <c r="AL13" cm="1">
        <f t="array" ref="AL13">SUMPRODUCT(SIOM!$C$48:$AR$89*(SIOM!$B$48:$B$89='FoGPbEaIC-isic'!$A13)*(SIOM!$C$47:$AR$47='FoGPbEaIC-isic'!AL$1))/SUMPRODUCT(SIOM!$C$48:$AR$89*(SIOM!$B$48:$B$89='FoGPbEaIC-isic'!$A13))</f>
        <v>1.1559195886258781E-2</v>
      </c>
      <c r="AM13" cm="1">
        <f t="array" ref="AM13">SUMPRODUCT(SIOM!$C$48:$AR$89*(SIOM!$B$48:$B$89='FoGPbEaIC-isic'!$A13)*(SIOM!$C$47:$AR$47='FoGPbEaIC-isic'!AM$1))/SUMPRODUCT(SIOM!$C$48:$AR$89*(SIOM!$B$48:$B$89='FoGPbEaIC-isic'!$A13))</f>
        <v>0</v>
      </c>
      <c r="AN13" cm="1">
        <f t="array" ref="AN13">SUMPRODUCT(SIOM!$C$48:$AR$89*(SIOM!$B$48:$B$89='FoGPbEaIC-isic'!$A13)*(SIOM!$C$47:$AR$47='FoGPbEaIC-isic'!AN$1))/SUMPRODUCT(SIOM!$C$48:$AR$89*(SIOM!$B$48:$B$89='FoGPbEaIC-isic'!$A13))</f>
        <v>0</v>
      </c>
      <c r="AO13" cm="1">
        <f t="array" ref="AO13">SUMPRODUCT(SIOM!$C$48:$AR$89*(SIOM!$B$48:$B$89='FoGPbEaIC-isic'!$A13)*(SIOM!$C$47:$AR$47='FoGPbEaIC-isic'!AO$1))/SUMPRODUCT(SIOM!$C$48:$AR$89*(SIOM!$B$48:$B$89='FoGPbEaIC-isic'!$A13))</f>
        <v>0</v>
      </c>
      <c r="AP13" cm="1">
        <f t="array" ref="AP13">SUMPRODUCT(SIOM!$C$48:$AR$89*(SIOM!$B$48:$B$89='FoGPbEaIC-isic'!$A13)*(SIOM!$C$47:$AR$47='FoGPbEaIC-isic'!AP$1))/SUMPRODUCT(SIOM!$C$48:$AR$89*(SIOM!$B$48:$B$89='FoGPbEaIC-isic'!$A13))</f>
        <v>0</v>
      </c>
      <c r="AQ13" cm="1">
        <f t="array" ref="AQ13">SUMPRODUCT(SIOM!$C$48:$AR$89*(SIOM!$B$48:$B$89='FoGPbEaIC-isic'!$A13)*(SIOM!$C$47:$AR$47='FoGPbEaIC-isic'!AQ$1))/SUMPRODUCT(SIOM!$C$48:$AR$89*(SIOM!$B$48:$B$89='FoGPbEaIC-isic'!$A13))</f>
        <v>0</v>
      </c>
    </row>
    <row r="14" spans="1:43" x14ac:dyDescent="0.3">
      <c r="A14" t="s">
        <v>101</v>
      </c>
      <c r="B14" cm="1">
        <f t="array" ref="B14">SUMPRODUCT(SIOM!$C$48:$AR$89*(SIOM!$B$48:$B$89='FoGPbEaIC-isic'!$A14)*(SIOM!$C$47:$AR$47='FoGPbEaIC-isic'!B$1))/SUMPRODUCT(SIOM!$C$48:$AR$89*(SIOM!$B$48:$B$89='FoGPbEaIC-isic'!$A14))</f>
        <v>4.8625439941856544E-3</v>
      </c>
      <c r="C14" cm="1">
        <f t="array" ref="C14">SUMPRODUCT(SIOM!$C$48:$AR$89*(SIOM!$B$48:$B$89='FoGPbEaIC-isic'!$A14)*(SIOM!$C$47:$AR$47='FoGPbEaIC-isic'!C$1))/SUMPRODUCT(SIOM!$C$48:$AR$89*(SIOM!$B$48:$B$89='FoGPbEaIC-isic'!$A14))</f>
        <v>7.938865581037937E-5</v>
      </c>
      <c r="D14" cm="1">
        <f t="array" ref="D14">SUMPRODUCT(SIOM!$C$48:$AR$89*(SIOM!$B$48:$B$89='FoGPbEaIC-isic'!$A14)*(SIOM!$C$47:$AR$47='FoGPbEaIC-isic'!D$1))/SUMPRODUCT(SIOM!$C$48:$AR$89*(SIOM!$B$48:$B$89='FoGPbEaIC-isic'!$A14))</f>
        <v>1.5506842698578318E-6</v>
      </c>
      <c r="E14" cm="1">
        <f t="array" ref="E14">SUMPRODUCT(SIOM!$C$48:$AR$89*(SIOM!$B$48:$B$89='FoGPbEaIC-isic'!$A14)*(SIOM!$C$47:$AR$47='FoGPbEaIC-isic'!E$1))/SUMPRODUCT(SIOM!$C$48:$AR$89*(SIOM!$B$48:$B$89='FoGPbEaIC-isic'!$A14))</f>
        <v>2.3762961907689318E-4</v>
      </c>
      <c r="F14" cm="1">
        <f t="array" ref="F14">SUMPRODUCT(SIOM!$C$48:$AR$89*(SIOM!$B$48:$B$89='FoGPbEaIC-isic'!$A14)*(SIOM!$C$47:$AR$47='FoGPbEaIC-isic'!F$1))/SUMPRODUCT(SIOM!$C$48:$AR$89*(SIOM!$B$48:$B$89='FoGPbEaIC-isic'!$A14))</f>
        <v>0</v>
      </c>
      <c r="G14" cm="1">
        <f t="array" ref="G14">SUMPRODUCT(SIOM!$C$48:$AR$89*(SIOM!$B$48:$B$89='FoGPbEaIC-isic'!$A14)*(SIOM!$C$47:$AR$47='FoGPbEaIC-isic'!G$1))/SUMPRODUCT(SIOM!$C$48:$AR$89*(SIOM!$B$48:$B$89='FoGPbEaIC-isic'!$A14))</f>
        <v>0</v>
      </c>
      <c r="H14" cm="1">
        <f t="array" ref="H14">SUMPRODUCT(SIOM!$C$48:$AR$89*(SIOM!$B$48:$B$89='FoGPbEaIC-isic'!$A14)*(SIOM!$C$47:$AR$47='FoGPbEaIC-isic'!H$1))/SUMPRODUCT(SIOM!$C$48:$AR$89*(SIOM!$B$48:$B$89='FoGPbEaIC-isic'!$A14))</f>
        <v>0</v>
      </c>
      <c r="I14" cm="1">
        <f t="array" ref="I14">SUMPRODUCT(SIOM!$C$48:$AR$89*(SIOM!$B$48:$B$89='FoGPbEaIC-isic'!$A14)*(SIOM!$C$47:$AR$47='FoGPbEaIC-isic'!I$1))/SUMPRODUCT(SIOM!$C$48:$AR$89*(SIOM!$B$48:$B$89='FoGPbEaIC-isic'!$A14))</f>
        <v>0</v>
      </c>
      <c r="J14" cm="1">
        <f t="array" ref="J14">SUMPRODUCT(SIOM!$C$48:$AR$89*(SIOM!$B$48:$B$89='FoGPbEaIC-isic'!$A14)*(SIOM!$C$47:$AR$47='FoGPbEaIC-isic'!J$1))/SUMPRODUCT(SIOM!$C$48:$AR$89*(SIOM!$B$48:$B$89='FoGPbEaIC-isic'!$A14))</f>
        <v>4.8095032736859425E-3</v>
      </c>
      <c r="K14" cm="1">
        <f t="array" ref="K14">SUMPRODUCT(SIOM!$C$48:$AR$89*(SIOM!$B$48:$B$89='FoGPbEaIC-isic'!$A14)*(SIOM!$C$47:$AR$47='FoGPbEaIC-isic'!K$1))/SUMPRODUCT(SIOM!$C$48:$AR$89*(SIOM!$B$48:$B$89='FoGPbEaIC-isic'!$A14))</f>
        <v>9.3830973678081762E-3</v>
      </c>
      <c r="L14" cm="1">
        <f t="array" ref="L14">SUMPRODUCT(SIOM!$C$48:$AR$89*(SIOM!$B$48:$B$89='FoGPbEaIC-isic'!$A14)*(SIOM!$C$47:$AR$47='FoGPbEaIC-isic'!L$1))/SUMPRODUCT(SIOM!$C$48:$AR$89*(SIOM!$B$48:$B$89='FoGPbEaIC-isic'!$A14))</f>
        <v>3.74855508398532E-2</v>
      </c>
      <c r="M14" cm="1">
        <f t="array" ref="M14">SUMPRODUCT(SIOM!$C$48:$AR$89*(SIOM!$B$48:$B$89='FoGPbEaIC-isic'!$A14)*(SIOM!$C$47:$AR$47='FoGPbEaIC-isic'!M$1))/SUMPRODUCT(SIOM!$C$48:$AR$89*(SIOM!$B$48:$B$89='FoGPbEaIC-isic'!$A14))</f>
        <v>8.3741821997896058E-3</v>
      </c>
      <c r="N14" cm="1">
        <f t="array" ref="N14">SUMPRODUCT(SIOM!$C$48:$AR$89*(SIOM!$B$48:$B$89='FoGPbEaIC-isic'!$A14)*(SIOM!$C$47:$AR$47='FoGPbEaIC-isic'!N$1))/SUMPRODUCT(SIOM!$C$48:$AR$89*(SIOM!$B$48:$B$89='FoGPbEaIC-isic'!$A14))</f>
        <v>2.8601651084526222E-2</v>
      </c>
      <c r="O14" cm="1">
        <f t="array" ref="O14">SUMPRODUCT(SIOM!$C$48:$AR$89*(SIOM!$B$48:$B$89='FoGPbEaIC-isic'!$A14)*(SIOM!$C$47:$AR$47='FoGPbEaIC-isic'!O$1))/SUMPRODUCT(SIOM!$C$48:$AR$89*(SIOM!$B$48:$B$89='FoGPbEaIC-isic'!$A14))</f>
        <v>3.9212015809841315E-3</v>
      </c>
      <c r="P14" cm="1">
        <f t="array" ref="P14">SUMPRODUCT(SIOM!$C$48:$AR$89*(SIOM!$B$48:$B$89='FoGPbEaIC-isic'!$A14)*(SIOM!$C$47:$AR$47='FoGPbEaIC-isic'!P$1))/SUMPRODUCT(SIOM!$C$48:$AR$89*(SIOM!$B$48:$B$89='FoGPbEaIC-isic'!$A14))</f>
        <v>0.3323706350956992</v>
      </c>
      <c r="Q14" cm="1">
        <f t="array" ref="Q14">SUMPRODUCT(SIOM!$C$48:$AR$89*(SIOM!$B$48:$B$89='FoGPbEaIC-isic'!$A14)*(SIOM!$C$47:$AR$47='FoGPbEaIC-isic'!Q$1))/SUMPRODUCT(SIOM!$C$48:$AR$89*(SIOM!$B$48:$B$89='FoGPbEaIC-isic'!$A14))</f>
        <v>7.2810387702298987E-2</v>
      </c>
      <c r="R14" cm="1">
        <f t="array" ref="R14">SUMPRODUCT(SIOM!$C$48:$AR$89*(SIOM!$B$48:$B$89='FoGPbEaIC-isic'!$A14)*(SIOM!$C$47:$AR$47='FoGPbEaIC-isic'!R$1))/SUMPRODUCT(SIOM!$C$48:$AR$89*(SIOM!$B$48:$B$89='FoGPbEaIC-isic'!$A14))</f>
        <v>5.7404519173786667E-3</v>
      </c>
      <c r="S14" cm="1">
        <f t="array" ref="S14">SUMPRODUCT(SIOM!$C$48:$AR$89*(SIOM!$B$48:$B$89='FoGPbEaIC-isic'!$A14)*(SIOM!$C$47:$AR$47='FoGPbEaIC-isic'!S$1))/SUMPRODUCT(SIOM!$C$48:$AR$89*(SIOM!$B$48:$B$89='FoGPbEaIC-isic'!$A14))</f>
        <v>1.4815433544406217E-3</v>
      </c>
      <c r="T14" cm="1">
        <f t="array" ref="T14">SUMPRODUCT(SIOM!$C$48:$AR$89*(SIOM!$B$48:$B$89='FoGPbEaIC-isic'!$A14)*(SIOM!$C$47:$AR$47='FoGPbEaIC-isic'!T$1))/SUMPRODUCT(SIOM!$C$48:$AR$89*(SIOM!$B$48:$B$89='FoGPbEaIC-isic'!$A14))</f>
        <v>0.16073404819249412</v>
      </c>
      <c r="U14" cm="1">
        <f t="array" ref="U14">SUMPRODUCT(SIOM!$C$48:$AR$89*(SIOM!$B$48:$B$89='FoGPbEaIC-isic'!$A14)*(SIOM!$C$47:$AR$47='FoGPbEaIC-isic'!U$1))/SUMPRODUCT(SIOM!$C$48:$AR$89*(SIOM!$B$48:$B$89='FoGPbEaIC-isic'!$A14))</f>
        <v>4.964399694186903E-2</v>
      </c>
      <c r="V14" cm="1">
        <f t="array" ref="V14">SUMPRODUCT(SIOM!$C$48:$AR$89*(SIOM!$B$48:$B$89='FoGPbEaIC-isic'!$A14)*(SIOM!$C$47:$AR$47='FoGPbEaIC-isic'!V$1))/SUMPRODUCT(SIOM!$C$48:$AR$89*(SIOM!$B$48:$B$89='FoGPbEaIC-isic'!$A14))</f>
        <v>4.2685319811565106E-2</v>
      </c>
      <c r="W14" cm="1">
        <f t="array" ref="W14">SUMPRODUCT(SIOM!$C$48:$AR$89*(SIOM!$B$48:$B$89='FoGPbEaIC-isic'!$A14)*(SIOM!$C$47:$AR$47='FoGPbEaIC-isic'!W$1))/SUMPRODUCT(SIOM!$C$48:$AR$89*(SIOM!$B$48:$B$89='FoGPbEaIC-isic'!$A14))</f>
        <v>8.3108520968234456E-2</v>
      </c>
      <c r="X14" cm="1">
        <f t="array" ref="X14">SUMPRODUCT(SIOM!$C$48:$AR$89*(SIOM!$B$48:$B$89='FoGPbEaIC-isic'!$A14)*(SIOM!$C$47:$AR$47='FoGPbEaIC-isic'!X$1))/SUMPRODUCT(SIOM!$C$48:$AR$89*(SIOM!$B$48:$B$89='FoGPbEaIC-isic'!$A14))</f>
        <v>1.9071892616546809E-3</v>
      </c>
      <c r="Y14" cm="1">
        <f t="array" ref="Y14">SUMPRODUCT(SIOM!$C$48:$AR$89*(SIOM!$B$48:$B$89='FoGPbEaIC-isic'!$A14)*(SIOM!$C$47:$AR$47='FoGPbEaIC-isic'!Y$1))/SUMPRODUCT(SIOM!$C$48:$AR$89*(SIOM!$B$48:$B$89='FoGPbEaIC-isic'!$A14))</f>
        <v>5.3337774821380834E-3</v>
      </c>
      <c r="Z14" cm="1">
        <f t="array" ref="Z14">SUMPRODUCT(SIOM!$C$48:$AR$89*(SIOM!$B$48:$B$89='FoGPbEaIC-isic'!$A14)*(SIOM!$C$47:$AR$47='FoGPbEaIC-isic'!Z$1))/SUMPRODUCT(SIOM!$C$48:$AR$89*(SIOM!$B$48:$B$89='FoGPbEaIC-isic'!$A14))</f>
        <v>0</v>
      </c>
      <c r="AA14" cm="1">
        <f t="array" ref="AA14">SUMPRODUCT(SIOM!$C$48:$AR$89*(SIOM!$B$48:$B$89='FoGPbEaIC-isic'!$A14)*(SIOM!$C$47:$AR$47='FoGPbEaIC-isic'!AA$1))/SUMPRODUCT(SIOM!$C$48:$AR$89*(SIOM!$B$48:$B$89='FoGPbEaIC-isic'!$A14))</f>
        <v>0</v>
      </c>
      <c r="AB14" cm="1">
        <f t="array" ref="AB14">SUMPRODUCT(SIOM!$C$48:$AR$89*(SIOM!$B$48:$B$89='FoGPbEaIC-isic'!$A14)*(SIOM!$C$47:$AR$47='FoGPbEaIC-isic'!AB$1))/SUMPRODUCT(SIOM!$C$48:$AR$89*(SIOM!$B$48:$B$89='FoGPbEaIC-isic'!$A14))</f>
        <v>0</v>
      </c>
      <c r="AC14" cm="1">
        <f t="array" ref="AC14">SUMPRODUCT(SIOM!$C$48:$AR$89*(SIOM!$B$48:$B$89='FoGPbEaIC-isic'!$A14)*(SIOM!$C$47:$AR$47='FoGPbEaIC-isic'!AC$1))/SUMPRODUCT(SIOM!$C$48:$AR$89*(SIOM!$B$48:$B$89='FoGPbEaIC-isic'!$A14))</f>
        <v>8.7188160533458126E-2</v>
      </c>
      <c r="AD14" cm="1">
        <f t="array" ref="AD14">SUMPRODUCT(SIOM!$C$48:$AR$89*(SIOM!$B$48:$B$89='FoGPbEaIC-isic'!$A14)*(SIOM!$C$47:$AR$47='FoGPbEaIC-isic'!AD$1))/SUMPRODUCT(SIOM!$C$48:$AR$89*(SIOM!$B$48:$B$89='FoGPbEaIC-isic'!$A14))</f>
        <v>5.3825342808197264E-2</v>
      </c>
      <c r="AE14" cm="1">
        <f t="array" ref="AE14">SUMPRODUCT(SIOM!$C$48:$AR$89*(SIOM!$B$48:$B$89='FoGPbEaIC-isic'!$A14)*(SIOM!$C$47:$AR$47='FoGPbEaIC-isic'!AE$1))/SUMPRODUCT(SIOM!$C$48:$AR$89*(SIOM!$B$48:$B$89='FoGPbEaIC-isic'!$A14))</f>
        <v>2.6193626603392048E-3</v>
      </c>
      <c r="AF14" cm="1">
        <f t="array" ref="AF14">SUMPRODUCT(SIOM!$C$48:$AR$89*(SIOM!$B$48:$B$89='FoGPbEaIC-isic'!$A14)*(SIOM!$C$47:$AR$47='FoGPbEaIC-isic'!AF$1))/SUMPRODUCT(SIOM!$C$48:$AR$89*(SIOM!$B$48:$B$89='FoGPbEaIC-isic'!$A14))</f>
        <v>0</v>
      </c>
      <c r="AG14" cm="1">
        <f t="array" ref="AG14">SUMPRODUCT(SIOM!$C$48:$AR$89*(SIOM!$B$48:$B$89='FoGPbEaIC-isic'!$A14)*(SIOM!$C$47:$AR$47='FoGPbEaIC-isic'!AG$1))/SUMPRODUCT(SIOM!$C$48:$AR$89*(SIOM!$B$48:$B$89='FoGPbEaIC-isic'!$A14))</f>
        <v>0</v>
      </c>
      <c r="AH14" cm="1">
        <f t="array" ref="AH14">SUMPRODUCT(SIOM!$C$48:$AR$89*(SIOM!$B$48:$B$89='FoGPbEaIC-isic'!$A14)*(SIOM!$C$47:$AR$47='FoGPbEaIC-isic'!AH$1))/SUMPRODUCT(SIOM!$C$48:$AR$89*(SIOM!$B$48:$B$89='FoGPbEaIC-isic'!$A14))</f>
        <v>0</v>
      </c>
      <c r="AI14" cm="1">
        <f t="array" ref="AI14">SUMPRODUCT(SIOM!$C$48:$AR$89*(SIOM!$B$48:$B$89='FoGPbEaIC-isic'!$A14)*(SIOM!$C$47:$AR$47='FoGPbEaIC-isic'!AI$1))/SUMPRODUCT(SIOM!$C$48:$AR$89*(SIOM!$B$48:$B$89='FoGPbEaIC-isic'!$A14))</f>
        <v>2.7949639702423991E-3</v>
      </c>
      <c r="AJ14" cm="1">
        <f t="array" ref="AJ14">SUMPRODUCT(SIOM!$C$48:$AR$89*(SIOM!$B$48:$B$89='FoGPbEaIC-isic'!$A14)*(SIOM!$C$47:$AR$47='FoGPbEaIC-isic'!AJ$1))/SUMPRODUCT(SIOM!$C$48:$AR$89*(SIOM!$B$48:$B$89='FoGPbEaIC-isic'!$A14))</f>
        <v>0</v>
      </c>
      <c r="AK14" cm="1">
        <f t="array" ref="AK14">SUMPRODUCT(SIOM!$C$48:$AR$89*(SIOM!$B$48:$B$89='FoGPbEaIC-isic'!$A14)*(SIOM!$C$47:$AR$47='FoGPbEaIC-isic'!AK$1))/SUMPRODUCT(SIOM!$C$48:$AR$89*(SIOM!$B$48:$B$89='FoGPbEaIC-isic'!$A14))</f>
        <v>0</v>
      </c>
      <c r="AL14" cm="1">
        <f t="array" ref="AL14">SUMPRODUCT(SIOM!$C$48:$AR$89*(SIOM!$B$48:$B$89='FoGPbEaIC-isic'!$A14)*(SIOM!$C$47:$AR$47='FoGPbEaIC-isic'!AL$1))/SUMPRODUCT(SIOM!$C$48:$AR$89*(SIOM!$B$48:$B$89='FoGPbEaIC-isic'!$A14))</f>
        <v>0</v>
      </c>
      <c r="AM14" cm="1">
        <f t="array" ref="AM14">SUMPRODUCT(SIOM!$C$48:$AR$89*(SIOM!$B$48:$B$89='FoGPbEaIC-isic'!$A14)*(SIOM!$C$47:$AR$47='FoGPbEaIC-isic'!AM$1))/SUMPRODUCT(SIOM!$C$48:$AR$89*(SIOM!$B$48:$B$89='FoGPbEaIC-isic'!$A14))</f>
        <v>0</v>
      </c>
      <c r="AN14" cm="1">
        <f t="array" ref="AN14">SUMPRODUCT(SIOM!$C$48:$AR$89*(SIOM!$B$48:$B$89='FoGPbEaIC-isic'!$A14)*(SIOM!$C$47:$AR$47='FoGPbEaIC-isic'!AN$1))/SUMPRODUCT(SIOM!$C$48:$AR$89*(SIOM!$B$48:$B$89='FoGPbEaIC-isic'!$A14))</f>
        <v>0</v>
      </c>
      <c r="AO14" cm="1">
        <f t="array" ref="AO14">SUMPRODUCT(SIOM!$C$48:$AR$89*(SIOM!$B$48:$B$89='FoGPbEaIC-isic'!$A14)*(SIOM!$C$47:$AR$47='FoGPbEaIC-isic'!AO$1))/SUMPRODUCT(SIOM!$C$48:$AR$89*(SIOM!$B$48:$B$89='FoGPbEaIC-isic'!$A14))</f>
        <v>0</v>
      </c>
      <c r="AP14" cm="1">
        <f t="array" ref="AP14">SUMPRODUCT(SIOM!$C$48:$AR$89*(SIOM!$B$48:$B$89='FoGPbEaIC-isic'!$A14)*(SIOM!$C$47:$AR$47='FoGPbEaIC-isic'!AP$1))/SUMPRODUCT(SIOM!$C$48:$AR$89*(SIOM!$B$48:$B$89='FoGPbEaIC-isic'!$A14))</f>
        <v>0</v>
      </c>
      <c r="AQ14" cm="1">
        <f t="array" ref="AQ14">SUMPRODUCT(SIOM!$C$48:$AR$89*(SIOM!$B$48:$B$89='FoGPbEaIC-isic'!$A14)*(SIOM!$C$47:$AR$47='FoGPbEaIC-isic'!AQ$1))/SUMPRODUCT(SIOM!$C$48:$AR$89*(SIOM!$B$48:$B$89='FoGPbEaIC-isic'!$A14))</f>
        <v>0</v>
      </c>
    </row>
    <row r="15" spans="1:43" x14ac:dyDescent="0.3">
      <c r="A15" t="s">
        <v>102</v>
      </c>
      <c r="B15" cm="1">
        <f t="array" ref="B15">SUMPRODUCT(SIOM!$C$48:$AR$89*(SIOM!$B$48:$B$89='FoGPbEaIC-isic'!$A15)*(SIOM!$C$47:$AR$47='FoGPbEaIC-isic'!B$1))/SUMPRODUCT(SIOM!$C$48:$AR$89*(SIOM!$B$48:$B$89='FoGPbEaIC-isic'!$A15))</f>
        <v>0</v>
      </c>
      <c r="C15" cm="1">
        <f t="array" ref="C15">SUMPRODUCT(SIOM!$C$48:$AR$89*(SIOM!$B$48:$B$89='FoGPbEaIC-isic'!$A15)*(SIOM!$C$47:$AR$47='FoGPbEaIC-isic'!C$1))/SUMPRODUCT(SIOM!$C$48:$AR$89*(SIOM!$B$48:$B$89='FoGPbEaIC-isic'!$A15))</f>
        <v>9.8485971251259828E-5</v>
      </c>
      <c r="D15" cm="1">
        <f t="array" ref="D15">SUMPRODUCT(SIOM!$C$48:$AR$89*(SIOM!$B$48:$B$89='FoGPbEaIC-isic'!$A15)*(SIOM!$C$47:$AR$47='FoGPbEaIC-isic'!D$1))/SUMPRODUCT(SIOM!$C$48:$AR$89*(SIOM!$B$48:$B$89='FoGPbEaIC-isic'!$A15))</f>
        <v>1.7162410250125031E-6</v>
      </c>
      <c r="E15" cm="1">
        <f t="array" ref="E15">SUMPRODUCT(SIOM!$C$48:$AR$89*(SIOM!$B$48:$B$89='FoGPbEaIC-isic'!$A15)*(SIOM!$C$47:$AR$47='FoGPbEaIC-isic'!E$1))/SUMPRODUCT(SIOM!$C$48:$AR$89*(SIOM!$B$48:$B$89='FoGPbEaIC-isic'!$A15))</f>
        <v>2.4479555725388303E-4</v>
      </c>
      <c r="F15" cm="1">
        <f t="array" ref="F15">SUMPRODUCT(SIOM!$C$48:$AR$89*(SIOM!$B$48:$B$89='FoGPbEaIC-isic'!$A15)*(SIOM!$C$47:$AR$47='FoGPbEaIC-isic'!F$1))/SUMPRODUCT(SIOM!$C$48:$AR$89*(SIOM!$B$48:$B$89='FoGPbEaIC-isic'!$A15))</f>
        <v>0</v>
      </c>
      <c r="G15" cm="1">
        <f t="array" ref="G15">SUMPRODUCT(SIOM!$C$48:$AR$89*(SIOM!$B$48:$B$89='FoGPbEaIC-isic'!$A15)*(SIOM!$C$47:$AR$47='FoGPbEaIC-isic'!G$1))/SUMPRODUCT(SIOM!$C$48:$AR$89*(SIOM!$B$48:$B$89='FoGPbEaIC-isic'!$A15))</f>
        <v>0</v>
      </c>
      <c r="H15" cm="1">
        <f t="array" ref="H15">SUMPRODUCT(SIOM!$C$48:$AR$89*(SIOM!$B$48:$B$89='FoGPbEaIC-isic'!$A15)*(SIOM!$C$47:$AR$47='FoGPbEaIC-isic'!H$1))/SUMPRODUCT(SIOM!$C$48:$AR$89*(SIOM!$B$48:$B$89='FoGPbEaIC-isic'!$A15))</f>
        <v>0</v>
      </c>
      <c r="I15" cm="1">
        <f t="array" ref="I15">SUMPRODUCT(SIOM!$C$48:$AR$89*(SIOM!$B$48:$B$89='FoGPbEaIC-isic'!$A15)*(SIOM!$C$47:$AR$47='FoGPbEaIC-isic'!I$1))/SUMPRODUCT(SIOM!$C$48:$AR$89*(SIOM!$B$48:$B$89='FoGPbEaIC-isic'!$A15))</f>
        <v>0</v>
      </c>
      <c r="J15" cm="1">
        <f t="array" ref="J15">SUMPRODUCT(SIOM!$C$48:$AR$89*(SIOM!$B$48:$B$89='FoGPbEaIC-isic'!$A15)*(SIOM!$C$47:$AR$47='FoGPbEaIC-isic'!J$1))/SUMPRODUCT(SIOM!$C$48:$AR$89*(SIOM!$B$48:$B$89='FoGPbEaIC-isic'!$A15))</f>
        <v>0</v>
      </c>
      <c r="K15" cm="1">
        <f t="array" ref="K15">SUMPRODUCT(SIOM!$C$48:$AR$89*(SIOM!$B$48:$B$89='FoGPbEaIC-isic'!$A15)*(SIOM!$C$47:$AR$47='FoGPbEaIC-isic'!K$1))/SUMPRODUCT(SIOM!$C$48:$AR$89*(SIOM!$B$48:$B$89='FoGPbEaIC-isic'!$A15))</f>
        <v>0</v>
      </c>
      <c r="L15" cm="1">
        <f t="array" ref="L15">SUMPRODUCT(SIOM!$C$48:$AR$89*(SIOM!$B$48:$B$89='FoGPbEaIC-isic'!$A15)*(SIOM!$C$47:$AR$47='FoGPbEaIC-isic'!L$1))/SUMPRODUCT(SIOM!$C$48:$AR$89*(SIOM!$B$48:$B$89='FoGPbEaIC-isic'!$A15))</f>
        <v>0</v>
      </c>
      <c r="M15" cm="1">
        <f t="array" ref="M15">SUMPRODUCT(SIOM!$C$48:$AR$89*(SIOM!$B$48:$B$89='FoGPbEaIC-isic'!$A15)*(SIOM!$C$47:$AR$47='FoGPbEaIC-isic'!M$1))/SUMPRODUCT(SIOM!$C$48:$AR$89*(SIOM!$B$48:$B$89='FoGPbEaIC-isic'!$A15))</f>
        <v>0</v>
      </c>
      <c r="N15" cm="1">
        <f t="array" ref="N15">SUMPRODUCT(SIOM!$C$48:$AR$89*(SIOM!$B$48:$B$89='FoGPbEaIC-isic'!$A15)*(SIOM!$C$47:$AR$47='FoGPbEaIC-isic'!N$1))/SUMPRODUCT(SIOM!$C$48:$AR$89*(SIOM!$B$48:$B$89='FoGPbEaIC-isic'!$A15))</f>
        <v>0</v>
      </c>
      <c r="O15" cm="1">
        <f t="array" ref="O15">SUMPRODUCT(SIOM!$C$48:$AR$89*(SIOM!$B$48:$B$89='FoGPbEaIC-isic'!$A15)*(SIOM!$C$47:$AR$47='FoGPbEaIC-isic'!O$1))/SUMPRODUCT(SIOM!$C$48:$AR$89*(SIOM!$B$48:$B$89='FoGPbEaIC-isic'!$A15))</f>
        <v>7.3944430176314671E-4</v>
      </c>
      <c r="P15" cm="1">
        <f t="array" ref="P15">SUMPRODUCT(SIOM!$C$48:$AR$89*(SIOM!$B$48:$B$89='FoGPbEaIC-isic'!$A15)*(SIOM!$C$47:$AR$47='FoGPbEaIC-isic'!P$1))/SUMPRODUCT(SIOM!$C$48:$AR$89*(SIOM!$B$48:$B$89='FoGPbEaIC-isic'!$A15))</f>
        <v>6.5621262408580815E-3</v>
      </c>
      <c r="Q15" cm="1">
        <f t="array" ref="Q15">SUMPRODUCT(SIOM!$C$48:$AR$89*(SIOM!$B$48:$B$89='FoGPbEaIC-isic'!$A15)*(SIOM!$C$47:$AR$47='FoGPbEaIC-isic'!Q$1))/SUMPRODUCT(SIOM!$C$48:$AR$89*(SIOM!$B$48:$B$89='FoGPbEaIC-isic'!$A15))</f>
        <v>0.31797648553918967</v>
      </c>
      <c r="R15" cm="1">
        <f t="array" ref="R15">SUMPRODUCT(SIOM!$C$48:$AR$89*(SIOM!$B$48:$B$89='FoGPbEaIC-isic'!$A15)*(SIOM!$C$47:$AR$47='FoGPbEaIC-isic'!R$1))/SUMPRODUCT(SIOM!$C$48:$AR$89*(SIOM!$B$48:$B$89='FoGPbEaIC-isic'!$A15))</f>
        <v>6.2747424750497229E-4</v>
      </c>
      <c r="S15" cm="1">
        <f t="array" ref="S15">SUMPRODUCT(SIOM!$C$48:$AR$89*(SIOM!$B$48:$B$89='FoGPbEaIC-isic'!$A15)*(SIOM!$C$47:$AR$47='FoGPbEaIC-isic'!S$1))/SUMPRODUCT(SIOM!$C$48:$AR$89*(SIOM!$B$48:$B$89='FoGPbEaIC-isic'!$A15))</f>
        <v>0.20192245063267697</v>
      </c>
      <c r="T15" cm="1">
        <f t="array" ref="T15">SUMPRODUCT(SIOM!$C$48:$AR$89*(SIOM!$B$48:$B$89='FoGPbEaIC-isic'!$A15)*(SIOM!$C$47:$AR$47='FoGPbEaIC-isic'!T$1))/SUMPRODUCT(SIOM!$C$48:$AR$89*(SIOM!$B$48:$B$89='FoGPbEaIC-isic'!$A15))</f>
        <v>5.7016304082115415E-2</v>
      </c>
      <c r="U15" cm="1">
        <f t="array" ref="U15">SUMPRODUCT(SIOM!$C$48:$AR$89*(SIOM!$B$48:$B$89='FoGPbEaIC-isic'!$A15)*(SIOM!$C$47:$AR$47='FoGPbEaIC-isic'!U$1))/SUMPRODUCT(SIOM!$C$48:$AR$89*(SIOM!$B$48:$B$89='FoGPbEaIC-isic'!$A15))</f>
        <v>0.11210319018980902</v>
      </c>
      <c r="V15" cm="1">
        <f t="array" ref="V15">SUMPRODUCT(SIOM!$C$48:$AR$89*(SIOM!$B$48:$B$89='FoGPbEaIC-isic'!$A15)*(SIOM!$C$47:$AR$47='FoGPbEaIC-isic'!V$1))/SUMPRODUCT(SIOM!$C$48:$AR$89*(SIOM!$B$48:$B$89='FoGPbEaIC-isic'!$A15))</f>
        <v>2.0642791937579459E-3</v>
      </c>
      <c r="W15" cm="1">
        <f t="array" ref="W15">SUMPRODUCT(SIOM!$C$48:$AR$89*(SIOM!$B$48:$B$89='FoGPbEaIC-isic'!$A15)*(SIOM!$C$47:$AR$47='FoGPbEaIC-isic'!W$1))/SUMPRODUCT(SIOM!$C$48:$AR$89*(SIOM!$B$48:$B$89='FoGPbEaIC-isic'!$A15))</f>
        <v>8.3479200298801681E-2</v>
      </c>
      <c r="X15" cm="1">
        <f t="array" ref="X15">SUMPRODUCT(SIOM!$C$48:$AR$89*(SIOM!$B$48:$B$89='FoGPbEaIC-isic'!$A15)*(SIOM!$C$47:$AR$47='FoGPbEaIC-isic'!X$1))/SUMPRODUCT(SIOM!$C$48:$AR$89*(SIOM!$B$48:$B$89='FoGPbEaIC-isic'!$A15))</f>
        <v>5.2026121994554968E-2</v>
      </c>
      <c r="Y15" cm="1">
        <f t="array" ref="Y15">SUMPRODUCT(SIOM!$C$48:$AR$89*(SIOM!$B$48:$B$89='FoGPbEaIC-isic'!$A15)*(SIOM!$C$47:$AR$47='FoGPbEaIC-isic'!Y$1))/SUMPRODUCT(SIOM!$C$48:$AR$89*(SIOM!$B$48:$B$89='FoGPbEaIC-isic'!$A15))</f>
        <v>1.3519575973639959E-2</v>
      </c>
      <c r="Z15" cm="1">
        <f t="array" ref="Z15">SUMPRODUCT(SIOM!$C$48:$AR$89*(SIOM!$B$48:$B$89='FoGPbEaIC-isic'!$A15)*(SIOM!$C$47:$AR$47='FoGPbEaIC-isic'!Z$1))/SUMPRODUCT(SIOM!$C$48:$AR$89*(SIOM!$B$48:$B$89='FoGPbEaIC-isic'!$A15))</f>
        <v>1.1282488293763816E-2</v>
      </c>
      <c r="AA15" cm="1">
        <f t="array" ref="AA15">SUMPRODUCT(SIOM!$C$48:$AR$89*(SIOM!$B$48:$B$89='FoGPbEaIC-isic'!$A15)*(SIOM!$C$47:$AR$47='FoGPbEaIC-isic'!AA$1))/SUMPRODUCT(SIOM!$C$48:$AR$89*(SIOM!$B$48:$B$89='FoGPbEaIC-isic'!$A15))</f>
        <v>2.0493492180536999E-3</v>
      </c>
      <c r="AB15" cm="1">
        <f t="array" ref="AB15">SUMPRODUCT(SIOM!$C$48:$AR$89*(SIOM!$B$48:$B$89='FoGPbEaIC-isic'!$A15)*(SIOM!$C$47:$AR$47='FoGPbEaIC-isic'!AB$1))/SUMPRODUCT(SIOM!$C$48:$AR$89*(SIOM!$B$48:$B$89='FoGPbEaIC-isic'!$A15))</f>
        <v>0</v>
      </c>
      <c r="AC15" cm="1">
        <f t="array" ref="AC15">SUMPRODUCT(SIOM!$C$48:$AR$89*(SIOM!$B$48:$B$89='FoGPbEaIC-isic'!$A15)*(SIOM!$C$47:$AR$47='FoGPbEaIC-isic'!AC$1))/SUMPRODUCT(SIOM!$C$48:$AR$89*(SIOM!$B$48:$B$89='FoGPbEaIC-isic'!$A15))</f>
        <v>0.13432400802393291</v>
      </c>
      <c r="AD15" cm="1">
        <f t="array" ref="AD15">SUMPRODUCT(SIOM!$C$48:$AR$89*(SIOM!$B$48:$B$89='FoGPbEaIC-isic'!$A15)*(SIOM!$C$47:$AR$47='FoGPbEaIC-isic'!AD$1))/SUMPRODUCT(SIOM!$C$48:$AR$89*(SIOM!$B$48:$B$89='FoGPbEaIC-isic'!$A15))</f>
        <v>0</v>
      </c>
      <c r="AE15" cm="1">
        <f t="array" ref="AE15">SUMPRODUCT(SIOM!$C$48:$AR$89*(SIOM!$B$48:$B$89='FoGPbEaIC-isic'!$A15)*(SIOM!$C$47:$AR$47='FoGPbEaIC-isic'!AE$1))/SUMPRODUCT(SIOM!$C$48:$AR$89*(SIOM!$B$48:$B$89='FoGPbEaIC-isic'!$A15))</f>
        <v>2.316956160470307E-3</v>
      </c>
      <c r="AF15" cm="1">
        <f t="array" ref="AF15">SUMPRODUCT(SIOM!$C$48:$AR$89*(SIOM!$B$48:$B$89='FoGPbEaIC-isic'!$A15)*(SIOM!$C$47:$AR$47='FoGPbEaIC-isic'!AF$1))/SUMPRODUCT(SIOM!$C$48:$AR$89*(SIOM!$B$48:$B$89='FoGPbEaIC-isic'!$A15))</f>
        <v>9.5338180693321328E-4</v>
      </c>
      <c r="AG15" cm="1">
        <f t="array" ref="AG15">SUMPRODUCT(SIOM!$C$48:$AR$89*(SIOM!$B$48:$B$89='FoGPbEaIC-isic'!$A15)*(SIOM!$C$47:$AR$47='FoGPbEaIC-isic'!AG$1))/SUMPRODUCT(SIOM!$C$48:$AR$89*(SIOM!$B$48:$B$89='FoGPbEaIC-isic'!$A15))</f>
        <v>2.6031784500762196E-4</v>
      </c>
      <c r="AH15" cm="1">
        <f t="array" ref="AH15">SUMPRODUCT(SIOM!$C$48:$AR$89*(SIOM!$B$48:$B$89='FoGPbEaIC-isic'!$A15)*(SIOM!$C$47:$AR$47='FoGPbEaIC-isic'!AH$1))/SUMPRODUCT(SIOM!$C$48:$AR$89*(SIOM!$B$48:$B$89='FoGPbEaIC-isic'!$A15))</f>
        <v>0</v>
      </c>
      <c r="AI15" cm="1">
        <f t="array" ref="AI15">SUMPRODUCT(SIOM!$C$48:$AR$89*(SIOM!$B$48:$B$89='FoGPbEaIC-isic'!$A15)*(SIOM!$C$47:$AR$47='FoGPbEaIC-isic'!AI$1))/SUMPRODUCT(SIOM!$C$48:$AR$89*(SIOM!$B$48:$B$89='FoGPbEaIC-isic'!$A15))</f>
        <v>4.3184818763652104E-4</v>
      </c>
      <c r="AJ15" cm="1">
        <f t="array" ref="AJ15">SUMPRODUCT(SIOM!$C$48:$AR$89*(SIOM!$B$48:$B$89='FoGPbEaIC-isic'!$A15)*(SIOM!$C$47:$AR$47='FoGPbEaIC-isic'!AJ$1))/SUMPRODUCT(SIOM!$C$48:$AR$89*(SIOM!$B$48:$B$89='FoGPbEaIC-isic'!$A15))</f>
        <v>0</v>
      </c>
      <c r="AK15" cm="1">
        <f t="array" ref="AK15">SUMPRODUCT(SIOM!$C$48:$AR$89*(SIOM!$B$48:$B$89='FoGPbEaIC-isic'!$A15)*(SIOM!$C$47:$AR$47='FoGPbEaIC-isic'!AK$1))/SUMPRODUCT(SIOM!$C$48:$AR$89*(SIOM!$B$48:$B$89='FoGPbEaIC-isic'!$A15))</f>
        <v>0</v>
      </c>
      <c r="AL15" cm="1">
        <f t="array" ref="AL15">SUMPRODUCT(SIOM!$C$48:$AR$89*(SIOM!$B$48:$B$89='FoGPbEaIC-isic'!$A15)*(SIOM!$C$47:$AR$47='FoGPbEaIC-isic'!AL$1))/SUMPRODUCT(SIOM!$C$48:$AR$89*(SIOM!$B$48:$B$89='FoGPbEaIC-isic'!$A15))</f>
        <v>0</v>
      </c>
      <c r="AM15" cm="1">
        <f t="array" ref="AM15">SUMPRODUCT(SIOM!$C$48:$AR$89*(SIOM!$B$48:$B$89='FoGPbEaIC-isic'!$A15)*(SIOM!$C$47:$AR$47='FoGPbEaIC-isic'!AM$1))/SUMPRODUCT(SIOM!$C$48:$AR$89*(SIOM!$B$48:$B$89='FoGPbEaIC-isic'!$A15))</f>
        <v>0</v>
      </c>
      <c r="AN15" cm="1">
        <f t="array" ref="AN15">SUMPRODUCT(SIOM!$C$48:$AR$89*(SIOM!$B$48:$B$89='FoGPbEaIC-isic'!$A15)*(SIOM!$C$47:$AR$47='FoGPbEaIC-isic'!AN$1))/SUMPRODUCT(SIOM!$C$48:$AR$89*(SIOM!$B$48:$B$89='FoGPbEaIC-isic'!$A15))</f>
        <v>0</v>
      </c>
      <c r="AO15" cm="1">
        <f t="array" ref="AO15">SUMPRODUCT(SIOM!$C$48:$AR$89*(SIOM!$B$48:$B$89='FoGPbEaIC-isic'!$A15)*(SIOM!$C$47:$AR$47='FoGPbEaIC-isic'!AO$1))/SUMPRODUCT(SIOM!$C$48:$AR$89*(SIOM!$B$48:$B$89='FoGPbEaIC-isic'!$A15))</f>
        <v>0</v>
      </c>
      <c r="AP15" cm="1">
        <f t="array" ref="AP15">SUMPRODUCT(SIOM!$C$48:$AR$89*(SIOM!$B$48:$B$89='FoGPbEaIC-isic'!$A15)*(SIOM!$C$47:$AR$47='FoGPbEaIC-isic'!AP$1))/SUMPRODUCT(SIOM!$C$48:$AR$89*(SIOM!$B$48:$B$89='FoGPbEaIC-isic'!$A15))</f>
        <v>0</v>
      </c>
      <c r="AQ15" cm="1">
        <f t="array" ref="AQ15">SUMPRODUCT(SIOM!$C$48:$AR$89*(SIOM!$B$48:$B$89='FoGPbEaIC-isic'!$A15)*(SIOM!$C$47:$AR$47='FoGPbEaIC-isic'!AQ$1))/SUMPRODUCT(SIOM!$C$48:$AR$89*(SIOM!$B$48:$B$89='FoGPbEaIC-isic'!$A15))</f>
        <v>0</v>
      </c>
    </row>
    <row r="16" spans="1:43" x14ac:dyDescent="0.3">
      <c r="A16" t="s">
        <v>103</v>
      </c>
      <c r="B16" cm="1">
        <f t="array" ref="B16">SUMPRODUCT(SIOM!$C$48:$AR$89*(SIOM!$B$48:$B$89='FoGPbEaIC-isic'!$A16)*(SIOM!$C$47:$AR$47='FoGPbEaIC-isic'!B$1))/SUMPRODUCT(SIOM!$C$48:$AR$89*(SIOM!$B$48:$B$89='FoGPbEaIC-isic'!$A16))</f>
        <v>0</v>
      </c>
      <c r="C16" cm="1">
        <f t="array" ref="C16">SUMPRODUCT(SIOM!$C$48:$AR$89*(SIOM!$B$48:$B$89='FoGPbEaIC-isic'!$A16)*(SIOM!$C$47:$AR$47='FoGPbEaIC-isic'!C$1))/SUMPRODUCT(SIOM!$C$48:$AR$89*(SIOM!$B$48:$B$89='FoGPbEaIC-isic'!$A16))</f>
        <v>3.9363715939419141E-6</v>
      </c>
      <c r="D16" cm="1">
        <f t="array" ref="D16">SUMPRODUCT(SIOM!$C$48:$AR$89*(SIOM!$B$48:$B$89='FoGPbEaIC-isic'!$A16)*(SIOM!$C$47:$AR$47='FoGPbEaIC-isic'!D$1))/SUMPRODUCT(SIOM!$C$48:$AR$89*(SIOM!$B$48:$B$89='FoGPbEaIC-isic'!$A16))</f>
        <v>1.6193953965104919E-7</v>
      </c>
      <c r="E16" cm="1">
        <f t="array" ref="E16">SUMPRODUCT(SIOM!$C$48:$AR$89*(SIOM!$B$48:$B$89='FoGPbEaIC-isic'!$A16)*(SIOM!$C$47:$AR$47='FoGPbEaIC-isic'!E$1))/SUMPRODUCT(SIOM!$C$48:$AR$89*(SIOM!$B$48:$B$89='FoGPbEaIC-isic'!$A16))</f>
        <v>2.3098200819449054E-5</v>
      </c>
      <c r="F16" cm="1">
        <f t="array" ref="F16">SUMPRODUCT(SIOM!$C$48:$AR$89*(SIOM!$B$48:$B$89='FoGPbEaIC-isic'!$A16)*(SIOM!$C$47:$AR$47='FoGPbEaIC-isic'!F$1))/SUMPRODUCT(SIOM!$C$48:$AR$89*(SIOM!$B$48:$B$89='FoGPbEaIC-isic'!$A16))</f>
        <v>0</v>
      </c>
      <c r="G16" cm="1">
        <f t="array" ref="G16">SUMPRODUCT(SIOM!$C$48:$AR$89*(SIOM!$B$48:$B$89='FoGPbEaIC-isic'!$A16)*(SIOM!$C$47:$AR$47='FoGPbEaIC-isic'!G$1))/SUMPRODUCT(SIOM!$C$48:$AR$89*(SIOM!$B$48:$B$89='FoGPbEaIC-isic'!$A16))</f>
        <v>0</v>
      </c>
      <c r="H16" cm="1">
        <f t="array" ref="H16">SUMPRODUCT(SIOM!$C$48:$AR$89*(SIOM!$B$48:$B$89='FoGPbEaIC-isic'!$A16)*(SIOM!$C$47:$AR$47='FoGPbEaIC-isic'!H$1))/SUMPRODUCT(SIOM!$C$48:$AR$89*(SIOM!$B$48:$B$89='FoGPbEaIC-isic'!$A16))</f>
        <v>0</v>
      </c>
      <c r="I16" cm="1">
        <f t="array" ref="I16">SUMPRODUCT(SIOM!$C$48:$AR$89*(SIOM!$B$48:$B$89='FoGPbEaIC-isic'!$A16)*(SIOM!$C$47:$AR$47='FoGPbEaIC-isic'!I$1))/SUMPRODUCT(SIOM!$C$48:$AR$89*(SIOM!$B$48:$B$89='FoGPbEaIC-isic'!$A16))</f>
        <v>0</v>
      </c>
      <c r="J16" cm="1">
        <f t="array" ref="J16">SUMPRODUCT(SIOM!$C$48:$AR$89*(SIOM!$B$48:$B$89='FoGPbEaIC-isic'!$A16)*(SIOM!$C$47:$AR$47='FoGPbEaIC-isic'!J$1))/SUMPRODUCT(SIOM!$C$48:$AR$89*(SIOM!$B$48:$B$89='FoGPbEaIC-isic'!$A16))</f>
        <v>0</v>
      </c>
      <c r="K16" cm="1">
        <f t="array" ref="K16">SUMPRODUCT(SIOM!$C$48:$AR$89*(SIOM!$B$48:$B$89='FoGPbEaIC-isic'!$A16)*(SIOM!$C$47:$AR$47='FoGPbEaIC-isic'!K$1))/SUMPRODUCT(SIOM!$C$48:$AR$89*(SIOM!$B$48:$B$89='FoGPbEaIC-isic'!$A16))</f>
        <v>0</v>
      </c>
      <c r="L16" cm="1">
        <f t="array" ref="L16">SUMPRODUCT(SIOM!$C$48:$AR$89*(SIOM!$B$48:$B$89='FoGPbEaIC-isic'!$A16)*(SIOM!$C$47:$AR$47='FoGPbEaIC-isic'!L$1))/SUMPRODUCT(SIOM!$C$48:$AR$89*(SIOM!$B$48:$B$89='FoGPbEaIC-isic'!$A16))</f>
        <v>3.5108333155718437E-2</v>
      </c>
      <c r="M16" cm="1">
        <f t="array" ref="M16">SUMPRODUCT(SIOM!$C$48:$AR$89*(SIOM!$B$48:$B$89='FoGPbEaIC-isic'!$A16)*(SIOM!$C$47:$AR$47='FoGPbEaIC-isic'!M$1))/SUMPRODUCT(SIOM!$C$48:$AR$89*(SIOM!$B$48:$B$89='FoGPbEaIC-isic'!$A16))</f>
        <v>0</v>
      </c>
      <c r="N16" cm="1">
        <f t="array" ref="N16">SUMPRODUCT(SIOM!$C$48:$AR$89*(SIOM!$B$48:$B$89='FoGPbEaIC-isic'!$A16)*(SIOM!$C$47:$AR$47='FoGPbEaIC-isic'!N$1))/SUMPRODUCT(SIOM!$C$48:$AR$89*(SIOM!$B$48:$B$89='FoGPbEaIC-isic'!$A16))</f>
        <v>2.6725281649754049E-2</v>
      </c>
      <c r="O16" cm="1">
        <f t="array" ref="O16">SUMPRODUCT(SIOM!$C$48:$AR$89*(SIOM!$B$48:$B$89='FoGPbEaIC-isic'!$A16)*(SIOM!$C$47:$AR$47='FoGPbEaIC-isic'!O$1))/SUMPRODUCT(SIOM!$C$48:$AR$89*(SIOM!$B$48:$B$89='FoGPbEaIC-isic'!$A16))</f>
        <v>5.3788964913061661E-4</v>
      </c>
      <c r="P16" cm="1">
        <f t="array" ref="P16">SUMPRODUCT(SIOM!$C$48:$AR$89*(SIOM!$B$48:$B$89='FoGPbEaIC-isic'!$A16)*(SIOM!$C$47:$AR$47='FoGPbEaIC-isic'!P$1))/SUMPRODUCT(SIOM!$C$48:$AR$89*(SIOM!$B$48:$B$89='FoGPbEaIC-isic'!$A16))</f>
        <v>1.1501963874196357E-3</v>
      </c>
      <c r="Q16" cm="1">
        <f t="array" ref="Q16">SUMPRODUCT(SIOM!$C$48:$AR$89*(SIOM!$B$48:$B$89='FoGPbEaIC-isic'!$A16)*(SIOM!$C$47:$AR$47='FoGPbEaIC-isic'!Q$1))/SUMPRODUCT(SIOM!$C$48:$AR$89*(SIOM!$B$48:$B$89='FoGPbEaIC-isic'!$A16))</f>
        <v>2.5599886449903381E-3</v>
      </c>
      <c r="R16" cm="1">
        <f t="array" ref="R16">SUMPRODUCT(SIOM!$C$48:$AR$89*(SIOM!$B$48:$B$89='FoGPbEaIC-isic'!$A16)*(SIOM!$C$47:$AR$47='FoGPbEaIC-isic'!R$1))/SUMPRODUCT(SIOM!$C$48:$AR$89*(SIOM!$B$48:$B$89='FoGPbEaIC-isic'!$A16))</f>
        <v>0.14912309630673712</v>
      </c>
      <c r="S16" cm="1">
        <f t="array" ref="S16">SUMPRODUCT(SIOM!$C$48:$AR$89*(SIOM!$B$48:$B$89='FoGPbEaIC-isic'!$A16)*(SIOM!$C$47:$AR$47='FoGPbEaIC-isic'!S$1))/SUMPRODUCT(SIOM!$C$48:$AR$89*(SIOM!$B$48:$B$89='FoGPbEaIC-isic'!$A16))</f>
        <v>0.14688326877822727</v>
      </c>
      <c r="T16" cm="1">
        <f t="array" ref="T16">SUMPRODUCT(SIOM!$C$48:$AR$89*(SIOM!$B$48:$B$89='FoGPbEaIC-isic'!$A16)*(SIOM!$C$47:$AR$47='FoGPbEaIC-isic'!T$1))/SUMPRODUCT(SIOM!$C$48:$AR$89*(SIOM!$B$48:$B$89='FoGPbEaIC-isic'!$A16))</f>
        <v>9.9937039569499616E-3</v>
      </c>
      <c r="U16" cm="1">
        <f t="array" ref="U16">SUMPRODUCT(SIOM!$C$48:$AR$89*(SIOM!$B$48:$B$89='FoGPbEaIC-isic'!$A16)*(SIOM!$C$47:$AR$47='FoGPbEaIC-isic'!U$1))/SUMPRODUCT(SIOM!$C$48:$AR$89*(SIOM!$B$48:$B$89='FoGPbEaIC-isic'!$A16))</f>
        <v>9.0252866801288545E-4</v>
      </c>
      <c r="V16" cm="1">
        <f t="array" ref="V16">SUMPRODUCT(SIOM!$C$48:$AR$89*(SIOM!$B$48:$B$89='FoGPbEaIC-isic'!$A16)*(SIOM!$C$47:$AR$47='FoGPbEaIC-isic'!V$1))/SUMPRODUCT(SIOM!$C$48:$AR$89*(SIOM!$B$48:$B$89='FoGPbEaIC-isic'!$A16))</f>
        <v>0.49058858788036619</v>
      </c>
      <c r="W16" cm="1">
        <f t="array" ref="W16">SUMPRODUCT(SIOM!$C$48:$AR$89*(SIOM!$B$48:$B$89='FoGPbEaIC-isic'!$A16)*(SIOM!$C$47:$AR$47='FoGPbEaIC-isic'!W$1))/SUMPRODUCT(SIOM!$C$48:$AR$89*(SIOM!$B$48:$B$89='FoGPbEaIC-isic'!$A16))</f>
        <v>1.4771724224229293E-2</v>
      </c>
      <c r="X16" cm="1">
        <f t="array" ref="X16">SUMPRODUCT(SIOM!$C$48:$AR$89*(SIOM!$B$48:$B$89='FoGPbEaIC-isic'!$A16)*(SIOM!$C$47:$AR$47='FoGPbEaIC-isic'!X$1))/SUMPRODUCT(SIOM!$C$48:$AR$89*(SIOM!$B$48:$B$89='FoGPbEaIC-isic'!$A16))</f>
        <v>8.1009046053897693E-2</v>
      </c>
      <c r="Y16" cm="1">
        <f t="array" ref="Y16">SUMPRODUCT(SIOM!$C$48:$AR$89*(SIOM!$B$48:$B$89='FoGPbEaIC-isic'!$A16)*(SIOM!$C$47:$AR$47='FoGPbEaIC-isic'!Y$1))/SUMPRODUCT(SIOM!$C$48:$AR$89*(SIOM!$B$48:$B$89='FoGPbEaIC-isic'!$A16))</f>
        <v>4.0334554427669499E-2</v>
      </c>
      <c r="Z16" cm="1">
        <f t="array" ref="Z16">SUMPRODUCT(SIOM!$C$48:$AR$89*(SIOM!$B$48:$B$89='FoGPbEaIC-isic'!$A16)*(SIOM!$C$47:$AR$47='FoGPbEaIC-isic'!Z$1))/SUMPRODUCT(SIOM!$C$48:$AR$89*(SIOM!$B$48:$B$89='FoGPbEaIC-isic'!$A16))</f>
        <v>1.3972002911928017E-4</v>
      </c>
      <c r="AA16" cm="1">
        <f t="array" ref="AA16">SUMPRODUCT(SIOM!$C$48:$AR$89*(SIOM!$B$48:$B$89='FoGPbEaIC-isic'!$A16)*(SIOM!$C$47:$AR$47='FoGPbEaIC-isic'!AA$1))/SUMPRODUCT(SIOM!$C$48:$AR$89*(SIOM!$B$48:$B$89='FoGPbEaIC-isic'!$A16))</f>
        <v>0</v>
      </c>
      <c r="AB16" cm="1">
        <f t="array" ref="AB16">SUMPRODUCT(SIOM!$C$48:$AR$89*(SIOM!$B$48:$B$89='FoGPbEaIC-isic'!$A16)*(SIOM!$C$47:$AR$47='FoGPbEaIC-isic'!AB$1))/SUMPRODUCT(SIOM!$C$48:$AR$89*(SIOM!$B$48:$B$89='FoGPbEaIC-isic'!$A16))</f>
        <v>0</v>
      </c>
      <c r="AC16" cm="1">
        <f t="array" ref="AC16">SUMPRODUCT(SIOM!$C$48:$AR$89*(SIOM!$B$48:$B$89='FoGPbEaIC-isic'!$A16)*(SIOM!$C$47:$AR$47='FoGPbEaIC-isic'!AC$1))/SUMPRODUCT(SIOM!$C$48:$AR$89*(SIOM!$B$48:$B$89='FoGPbEaIC-isic'!$A16))</f>
        <v>0</v>
      </c>
      <c r="AD16" cm="1">
        <f t="array" ref="AD16">SUMPRODUCT(SIOM!$C$48:$AR$89*(SIOM!$B$48:$B$89='FoGPbEaIC-isic'!$A16)*(SIOM!$C$47:$AR$47='FoGPbEaIC-isic'!AD$1))/SUMPRODUCT(SIOM!$C$48:$AR$89*(SIOM!$B$48:$B$89='FoGPbEaIC-isic'!$A16))</f>
        <v>0</v>
      </c>
      <c r="AE16" cm="1">
        <f t="array" ref="AE16">SUMPRODUCT(SIOM!$C$48:$AR$89*(SIOM!$B$48:$B$89='FoGPbEaIC-isic'!$A16)*(SIOM!$C$47:$AR$47='FoGPbEaIC-isic'!AE$1))/SUMPRODUCT(SIOM!$C$48:$AR$89*(SIOM!$B$48:$B$89='FoGPbEaIC-isic'!$A16))</f>
        <v>8.5879912279703436E-5</v>
      </c>
      <c r="AF16" cm="1">
        <f t="array" ref="AF16">SUMPRODUCT(SIOM!$C$48:$AR$89*(SIOM!$B$48:$B$89='FoGPbEaIC-isic'!$A16)*(SIOM!$C$47:$AR$47='FoGPbEaIC-isic'!AF$1))/SUMPRODUCT(SIOM!$C$48:$AR$89*(SIOM!$B$48:$B$89='FoGPbEaIC-isic'!$A16))</f>
        <v>1.1806485445247739E-5</v>
      </c>
      <c r="AG16" cm="1">
        <f t="array" ref="AG16">SUMPRODUCT(SIOM!$C$48:$AR$89*(SIOM!$B$48:$B$89='FoGPbEaIC-isic'!$A16)*(SIOM!$C$47:$AR$47='FoGPbEaIC-isic'!AG$1))/SUMPRODUCT(SIOM!$C$48:$AR$89*(SIOM!$B$48:$B$89='FoGPbEaIC-isic'!$A16))</f>
        <v>0</v>
      </c>
      <c r="AH16" cm="1">
        <f t="array" ref="AH16">SUMPRODUCT(SIOM!$C$48:$AR$89*(SIOM!$B$48:$B$89='FoGPbEaIC-isic'!$A16)*(SIOM!$C$47:$AR$47='FoGPbEaIC-isic'!AH$1))/SUMPRODUCT(SIOM!$C$48:$AR$89*(SIOM!$B$48:$B$89='FoGPbEaIC-isic'!$A16))</f>
        <v>0</v>
      </c>
      <c r="AI16" cm="1">
        <f t="array" ref="AI16">SUMPRODUCT(SIOM!$C$48:$AR$89*(SIOM!$B$48:$B$89='FoGPbEaIC-isic'!$A16)*(SIOM!$C$47:$AR$47='FoGPbEaIC-isic'!AI$1))/SUMPRODUCT(SIOM!$C$48:$AR$89*(SIOM!$B$48:$B$89='FoGPbEaIC-isic'!$A16))</f>
        <v>4.7197278099765014E-5</v>
      </c>
      <c r="AJ16" cm="1">
        <f t="array" ref="AJ16">SUMPRODUCT(SIOM!$C$48:$AR$89*(SIOM!$B$48:$B$89='FoGPbEaIC-isic'!$A16)*(SIOM!$C$47:$AR$47='FoGPbEaIC-isic'!AJ$1))/SUMPRODUCT(SIOM!$C$48:$AR$89*(SIOM!$B$48:$B$89='FoGPbEaIC-isic'!$A16))</f>
        <v>0</v>
      </c>
      <c r="AK16" cm="1">
        <f t="array" ref="AK16">SUMPRODUCT(SIOM!$C$48:$AR$89*(SIOM!$B$48:$B$89='FoGPbEaIC-isic'!$A16)*(SIOM!$C$47:$AR$47='FoGPbEaIC-isic'!AK$1))/SUMPRODUCT(SIOM!$C$48:$AR$89*(SIOM!$B$48:$B$89='FoGPbEaIC-isic'!$A16))</f>
        <v>0</v>
      </c>
      <c r="AL16" cm="1">
        <f t="array" ref="AL16">SUMPRODUCT(SIOM!$C$48:$AR$89*(SIOM!$B$48:$B$89='FoGPbEaIC-isic'!$A16)*(SIOM!$C$47:$AR$47='FoGPbEaIC-isic'!AL$1))/SUMPRODUCT(SIOM!$C$48:$AR$89*(SIOM!$B$48:$B$89='FoGPbEaIC-isic'!$A16))</f>
        <v>0</v>
      </c>
      <c r="AM16" cm="1">
        <f t="array" ref="AM16">SUMPRODUCT(SIOM!$C$48:$AR$89*(SIOM!$B$48:$B$89='FoGPbEaIC-isic'!$A16)*(SIOM!$C$47:$AR$47='FoGPbEaIC-isic'!AM$1))/SUMPRODUCT(SIOM!$C$48:$AR$89*(SIOM!$B$48:$B$89='FoGPbEaIC-isic'!$A16))</f>
        <v>0</v>
      </c>
      <c r="AN16" cm="1">
        <f t="array" ref="AN16">SUMPRODUCT(SIOM!$C$48:$AR$89*(SIOM!$B$48:$B$89='FoGPbEaIC-isic'!$A16)*(SIOM!$C$47:$AR$47='FoGPbEaIC-isic'!AN$1))/SUMPRODUCT(SIOM!$C$48:$AR$89*(SIOM!$B$48:$B$89='FoGPbEaIC-isic'!$A16))</f>
        <v>0</v>
      </c>
      <c r="AO16" cm="1">
        <f t="array" ref="AO16">SUMPRODUCT(SIOM!$C$48:$AR$89*(SIOM!$B$48:$B$89='FoGPbEaIC-isic'!$A16)*(SIOM!$C$47:$AR$47='FoGPbEaIC-isic'!AO$1))/SUMPRODUCT(SIOM!$C$48:$AR$89*(SIOM!$B$48:$B$89='FoGPbEaIC-isic'!$A16))</f>
        <v>0</v>
      </c>
      <c r="AP16" cm="1">
        <f t="array" ref="AP16">SUMPRODUCT(SIOM!$C$48:$AR$89*(SIOM!$B$48:$B$89='FoGPbEaIC-isic'!$A16)*(SIOM!$C$47:$AR$47='FoGPbEaIC-isic'!AP$1))/SUMPRODUCT(SIOM!$C$48:$AR$89*(SIOM!$B$48:$B$89='FoGPbEaIC-isic'!$A16))</f>
        <v>0</v>
      </c>
      <c r="AQ16" cm="1">
        <f t="array" ref="AQ16">SUMPRODUCT(SIOM!$C$48:$AR$89*(SIOM!$B$48:$B$89='FoGPbEaIC-isic'!$A16)*(SIOM!$C$47:$AR$47='FoGPbEaIC-isic'!AQ$1))/SUMPRODUCT(SIOM!$C$48:$AR$89*(SIOM!$B$48:$B$89='FoGPbEaIC-isic'!$A16))</f>
        <v>0</v>
      </c>
    </row>
    <row r="17" spans="1:43" x14ac:dyDescent="0.3">
      <c r="A17" t="s">
        <v>104</v>
      </c>
      <c r="B17" cm="1">
        <f t="array" ref="B17">SUMPRODUCT(SIOM!$C$48:$AR$89*(SIOM!$B$48:$B$89='FoGPbEaIC-isic'!$A17)*(SIOM!$C$47:$AR$47='FoGPbEaIC-isic'!B$1))/SUMPRODUCT(SIOM!$C$48:$AR$89*(SIOM!$B$48:$B$89='FoGPbEaIC-isic'!$A17))</f>
        <v>3.3348435837187987E-3</v>
      </c>
      <c r="C17" cm="1">
        <f t="array" ref="C17">SUMPRODUCT(SIOM!$C$48:$AR$89*(SIOM!$B$48:$B$89='FoGPbEaIC-isic'!$A17)*(SIOM!$C$47:$AR$47='FoGPbEaIC-isic'!C$1))/SUMPRODUCT(SIOM!$C$48:$AR$89*(SIOM!$B$48:$B$89='FoGPbEaIC-isic'!$A17))</f>
        <v>4.3990432739418589E-4</v>
      </c>
      <c r="D17" cm="1">
        <f t="array" ref="D17">SUMPRODUCT(SIOM!$C$48:$AR$89*(SIOM!$B$48:$B$89='FoGPbEaIC-isic'!$A17)*(SIOM!$C$47:$AR$47='FoGPbEaIC-isic'!D$1))/SUMPRODUCT(SIOM!$C$48:$AR$89*(SIOM!$B$48:$B$89='FoGPbEaIC-isic'!$A17))</f>
        <v>0</v>
      </c>
      <c r="E17" cm="1">
        <f t="array" ref="E17">SUMPRODUCT(SIOM!$C$48:$AR$89*(SIOM!$B$48:$B$89='FoGPbEaIC-isic'!$A17)*(SIOM!$C$47:$AR$47='FoGPbEaIC-isic'!E$1))/SUMPRODUCT(SIOM!$C$48:$AR$89*(SIOM!$B$48:$B$89='FoGPbEaIC-isic'!$A17))</f>
        <v>6.1375873223260674E-4</v>
      </c>
      <c r="F17" cm="1">
        <f t="array" ref="F17">SUMPRODUCT(SIOM!$C$48:$AR$89*(SIOM!$B$48:$B$89='FoGPbEaIC-isic'!$A17)*(SIOM!$C$47:$AR$47='FoGPbEaIC-isic'!F$1))/SUMPRODUCT(SIOM!$C$48:$AR$89*(SIOM!$B$48:$B$89='FoGPbEaIC-isic'!$A17))</f>
        <v>3.9512364736004727E-6</v>
      </c>
      <c r="G17" cm="1">
        <f t="array" ref="G17">SUMPRODUCT(SIOM!$C$48:$AR$89*(SIOM!$B$48:$B$89='FoGPbEaIC-isic'!$A17)*(SIOM!$C$47:$AR$47='FoGPbEaIC-isic'!G$1))/SUMPRODUCT(SIOM!$C$48:$AR$89*(SIOM!$B$48:$B$89='FoGPbEaIC-isic'!$A17))</f>
        <v>1.3550106946800554E-2</v>
      </c>
      <c r="H17" cm="1">
        <f t="array" ref="H17">SUMPRODUCT(SIOM!$C$48:$AR$89*(SIOM!$B$48:$B$89='FoGPbEaIC-isic'!$A17)*(SIOM!$C$47:$AR$47='FoGPbEaIC-isic'!H$1))/SUMPRODUCT(SIOM!$C$48:$AR$89*(SIOM!$B$48:$B$89='FoGPbEaIC-isic'!$A17))</f>
        <v>4.8231426554416435E-3</v>
      </c>
      <c r="I17" cm="1">
        <f t="array" ref="I17">SUMPRODUCT(SIOM!$C$48:$AR$89*(SIOM!$B$48:$B$89='FoGPbEaIC-isic'!$A17)*(SIOM!$C$47:$AR$47='FoGPbEaIC-isic'!I$1))/SUMPRODUCT(SIOM!$C$48:$AR$89*(SIOM!$B$48:$B$89='FoGPbEaIC-isic'!$A17))</f>
        <v>4.0223587301252807E-3</v>
      </c>
      <c r="J17" cm="1">
        <f t="array" ref="J17">SUMPRODUCT(SIOM!$C$48:$AR$89*(SIOM!$B$48:$B$89='FoGPbEaIC-isic'!$A17)*(SIOM!$C$47:$AR$47='FoGPbEaIC-isic'!J$1))/SUMPRODUCT(SIOM!$C$48:$AR$89*(SIOM!$B$48:$B$89='FoGPbEaIC-isic'!$A17))</f>
        <v>3.0503545576195646E-3</v>
      </c>
      <c r="K17" cm="1">
        <f t="array" ref="K17">SUMPRODUCT(SIOM!$C$48:$AR$89*(SIOM!$B$48:$B$89='FoGPbEaIC-isic'!$A17)*(SIOM!$C$47:$AR$47='FoGPbEaIC-isic'!K$1))/SUMPRODUCT(SIOM!$C$48:$AR$89*(SIOM!$B$48:$B$89='FoGPbEaIC-isic'!$A17))</f>
        <v>6.8501269663986857E-3</v>
      </c>
      <c r="L17" cm="1">
        <f t="array" ref="L17">SUMPRODUCT(SIOM!$C$48:$AR$89*(SIOM!$B$48:$B$89='FoGPbEaIC-isic'!$A17)*(SIOM!$C$47:$AR$47='FoGPbEaIC-isic'!L$1))/SUMPRODUCT(SIOM!$C$48:$AR$89*(SIOM!$B$48:$B$89='FoGPbEaIC-isic'!$A17))</f>
        <v>1.4378275084796553E-2</v>
      </c>
      <c r="M17" cm="1">
        <f t="array" ref="M17">SUMPRODUCT(SIOM!$C$48:$AR$89*(SIOM!$B$48:$B$89='FoGPbEaIC-isic'!$A17)*(SIOM!$C$47:$AR$47='FoGPbEaIC-isic'!M$1))/SUMPRODUCT(SIOM!$C$48:$AR$89*(SIOM!$B$48:$B$89='FoGPbEaIC-isic'!$A17))</f>
        <v>4.3716590612622192E-3</v>
      </c>
      <c r="N17" cm="1">
        <f t="array" ref="N17">SUMPRODUCT(SIOM!$C$48:$AR$89*(SIOM!$B$48:$B$89='FoGPbEaIC-isic'!$A17)*(SIOM!$C$47:$AR$47='FoGPbEaIC-isic'!N$1))/SUMPRODUCT(SIOM!$C$48:$AR$89*(SIOM!$B$48:$B$89='FoGPbEaIC-isic'!$A17))</f>
        <v>1.6854657717555083E-2</v>
      </c>
      <c r="O17" cm="1">
        <f t="array" ref="O17">SUMPRODUCT(SIOM!$C$48:$AR$89*(SIOM!$B$48:$B$89='FoGPbEaIC-isic'!$A17)*(SIOM!$C$47:$AR$47='FoGPbEaIC-isic'!O$1))/SUMPRODUCT(SIOM!$C$48:$AR$89*(SIOM!$B$48:$B$89='FoGPbEaIC-isic'!$A17))</f>
        <v>4.9680200143165064E-3</v>
      </c>
      <c r="P17" cm="1">
        <f t="array" ref="P17">SUMPRODUCT(SIOM!$C$48:$AR$89*(SIOM!$B$48:$B$89='FoGPbEaIC-isic'!$A17)*(SIOM!$C$47:$AR$47='FoGPbEaIC-isic'!P$1))/SUMPRODUCT(SIOM!$C$48:$AR$89*(SIOM!$B$48:$B$89='FoGPbEaIC-isic'!$A17))</f>
        <v>5.202462668731111E-3</v>
      </c>
      <c r="Q17" cm="1">
        <f t="array" ref="Q17">SUMPRODUCT(SIOM!$C$48:$AR$89*(SIOM!$B$48:$B$89='FoGPbEaIC-isic'!$A17)*(SIOM!$C$47:$AR$47='FoGPbEaIC-isic'!Q$1))/SUMPRODUCT(SIOM!$C$48:$AR$89*(SIOM!$B$48:$B$89='FoGPbEaIC-isic'!$A17))</f>
        <v>5.1888777891469756E-2</v>
      </c>
      <c r="R17" cm="1">
        <f t="array" ref="R17">SUMPRODUCT(SIOM!$C$48:$AR$89*(SIOM!$B$48:$B$89='FoGPbEaIC-isic'!$A17)*(SIOM!$C$47:$AR$47='FoGPbEaIC-isic'!R$1))/SUMPRODUCT(SIOM!$C$48:$AR$89*(SIOM!$B$48:$B$89='FoGPbEaIC-isic'!$A17))</f>
        <v>1.9708944088995341E-2</v>
      </c>
      <c r="S17" cm="1">
        <f t="array" ref="S17">SUMPRODUCT(SIOM!$C$48:$AR$89*(SIOM!$B$48:$B$89='FoGPbEaIC-isic'!$A17)*(SIOM!$C$47:$AR$47='FoGPbEaIC-isic'!S$1))/SUMPRODUCT(SIOM!$C$48:$AR$89*(SIOM!$B$48:$B$89='FoGPbEaIC-isic'!$A17))</f>
        <v>0.17569568103511859</v>
      </c>
      <c r="T17" cm="1">
        <f t="array" ref="T17">SUMPRODUCT(SIOM!$C$48:$AR$89*(SIOM!$B$48:$B$89='FoGPbEaIC-isic'!$A17)*(SIOM!$C$47:$AR$47='FoGPbEaIC-isic'!T$1))/SUMPRODUCT(SIOM!$C$48:$AR$89*(SIOM!$B$48:$B$89='FoGPbEaIC-isic'!$A17))</f>
        <v>5.463374672047374E-2</v>
      </c>
      <c r="U17" cm="1">
        <f t="array" ref="U17">SUMPRODUCT(SIOM!$C$48:$AR$89*(SIOM!$B$48:$B$89='FoGPbEaIC-isic'!$A17)*(SIOM!$C$47:$AR$47='FoGPbEaIC-isic'!U$1))/SUMPRODUCT(SIOM!$C$48:$AR$89*(SIOM!$B$48:$B$89='FoGPbEaIC-isic'!$A17))</f>
        <v>4.1902862802533011E-2</v>
      </c>
      <c r="V17" cm="1">
        <f t="array" ref="V17">SUMPRODUCT(SIOM!$C$48:$AR$89*(SIOM!$B$48:$B$89='FoGPbEaIC-isic'!$A17)*(SIOM!$C$47:$AR$47='FoGPbEaIC-isic'!V$1))/SUMPRODUCT(SIOM!$C$48:$AR$89*(SIOM!$B$48:$B$89='FoGPbEaIC-isic'!$A17))</f>
        <v>0.13128641722949835</v>
      </c>
      <c r="W17" cm="1">
        <f t="array" ref="W17">SUMPRODUCT(SIOM!$C$48:$AR$89*(SIOM!$B$48:$B$89='FoGPbEaIC-isic'!$A17)*(SIOM!$C$47:$AR$47='FoGPbEaIC-isic'!W$1))/SUMPRODUCT(SIOM!$C$48:$AR$89*(SIOM!$B$48:$B$89='FoGPbEaIC-isic'!$A17))</f>
        <v>8.7837303886963036E-2</v>
      </c>
      <c r="X17" cm="1">
        <f t="array" ref="X17">SUMPRODUCT(SIOM!$C$48:$AR$89*(SIOM!$B$48:$B$89='FoGPbEaIC-isic'!$A17)*(SIOM!$C$47:$AR$47='FoGPbEaIC-isic'!X$1))/SUMPRODUCT(SIOM!$C$48:$AR$89*(SIOM!$B$48:$B$89='FoGPbEaIC-isic'!$A17))</f>
        <v>7.381304856333043E-2</v>
      </c>
      <c r="Y17" cm="1">
        <f t="array" ref="Y17">SUMPRODUCT(SIOM!$C$48:$AR$89*(SIOM!$B$48:$B$89='FoGPbEaIC-isic'!$A17)*(SIOM!$C$47:$AR$47='FoGPbEaIC-isic'!Y$1))/SUMPRODUCT(SIOM!$C$48:$AR$89*(SIOM!$B$48:$B$89='FoGPbEaIC-isic'!$A17))</f>
        <v>1.6402899680740095E-2</v>
      </c>
      <c r="Z17" cm="1">
        <f t="array" ref="Z17">SUMPRODUCT(SIOM!$C$48:$AR$89*(SIOM!$B$48:$B$89='FoGPbEaIC-isic'!$A17)*(SIOM!$C$47:$AR$47='FoGPbEaIC-isic'!Z$1))/SUMPRODUCT(SIOM!$C$48:$AR$89*(SIOM!$B$48:$B$89='FoGPbEaIC-isic'!$A17))</f>
        <v>7.4089101114522635E-3</v>
      </c>
      <c r="AA17" cm="1">
        <f t="array" ref="AA17">SUMPRODUCT(SIOM!$C$48:$AR$89*(SIOM!$B$48:$B$89='FoGPbEaIC-isic'!$A17)*(SIOM!$C$47:$AR$47='FoGPbEaIC-isic'!AA$1))/SUMPRODUCT(SIOM!$C$48:$AR$89*(SIOM!$B$48:$B$89='FoGPbEaIC-isic'!$A17))</f>
        <v>0</v>
      </c>
      <c r="AB17" cm="1">
        <f t="array" ref="AB17">SUMPRODUCT(SIOM!$C$48:$AR$89*(SIOM!$B$48:$B$89='FoGPbEaIC-isic'!$A17)*(SIOM!$C$47:$AR$47='FoGPbEaIC-isic'!AB$1))/SUMPRODUCT(SIOM!$C$48:$AR$89*(SIOM!$B$48:$B$89='FoGPbEaIC-isic'!$A17))</f>
        <v>5.4958282113268808E-3</v>
      </c>
      <c r="AC17" cm="1">
        <f t="array" ref="AC17">SUMPRODUCT(SIOM!$C$48:$AR$89*(SIOM!$B$48:$B$89='FoGPbEaIC-isic'!$A17)*(SIOM!$C$47:$AR$47='FoGPbEaIC-isic'!AC$1))/SUMPRODUCT(SIOM!$C$48:$AR$89*(SIOM!$B$48:$B$89='FoGPbEaIC-isic'!$A17))</f>
        <v>0.16955019123984535</v>
      </c>
      <c r="AD17" cm="1">
        <f t="array" ref="AD17">SUMPRODUCT(SIOM!$C$48:$AR$89*(SIOM!$B$48:$B$89='FoGPbEaIC-isic'!$A17)*(SIOM!$C$47:$AR$47='FoGPbEaIC-isic'!AD$1))/SUMPRODUCT(SIOM!$C$48:$AR$89*(SIOM!$B$48:$B$89='FoGPbEaIC-isic'!$A17))</f>
        <v>2.0214525798940015E-2</v>
      </c>
      <c r="AE17" cm="1">
        <f t="array" ref="AE17">SUMPRODUCT(SIOM!$C$48:$AR$89*(SIOM!$B$48:$B$89='FoGPbEaIC-isic'!$A17)*(SIOM!$C$47:$AR$47='FoGPbEaIC-isic'!AE$1))/SUMPRODUCT(SIOM!$C$48:$AR$89*(SIOM!$B$48:$B$89='FoGPbEaIC-isic'!$A17))</f>
        <v>8.3423772745951311E-3</v>
      </c>
      <c r="AF17" cm="1">
        <f t="array" ref="AF17">SUMPRODUCT(SIOM!$C$48:$AR$89*(SIOM!$B$48:$B$89='FoGPbEaIC-isic'!$A17)*(SIOM!$C$47:$AR$47='FoGPbEaIC-isic'!AF$1))/SUMPRODUCT(SIOM!$C$48:$AR$89*(SIOM!$B$48:$B$89='FoGPbEaIC-isic'!$A17))</f>
        <v>4.9245577249307218E-3</v>
      </c>
      <c r="AG17" cm="1">
        <f t="array" ref="AG17">SUMPRODUCT(SIOM!$C$48:$AR$89*(SIOM!$B$48:$B$89='FoGPbEaIC-isic'!$A17)*(SIOM!$C$47:$AR$47='FoGPbEaIC-isic'!AG$1))/SUMPRODUCT(SIOM!$C$48:$AR$89*(SIOM!$B$48:$B$89='FoGPbEaIC-isic'!$A17))</f>
        <v>8.2317426533343174E-4</v>
      </c>
      <c r="AH17" cm="1">
        <f t="array" ref="AH17">SUMPRODUCT(SIOM!$C$48:$AR$89*(SIOM!$B$48:$B$89='FoGPbEaIC-isic'!$A17)*(SIOM!$C$47:$AR$47='FoGPbEaIC-isic'!AH$1))/SUMPRODUCT(SIOM!$C$48:$AR$89*(SIOM!$B$48:$B$89='FoGPbEaIC-isic'!$A17))</f>
        <v>1.30917635158629E-3</v>
      </c>
      <c r="AI17" cm="1">
        <f t="array" ref="AI17">SUMPRODUCT(SIOM!$C$48:$AR$89*(SIOM!$B$48:$B$89='FoGPbEaIC-isic'!$A17)*(SIOM!$C$47:$AR$47='FoGPbEaIC-isic'!AI$1))/SUMPRODUCT(SIOM!$C$48:$AR$89*(SIOM!$B$48:$B$89='FoGPbEaIC-isic'!$A17))</f>
        <v>2.2943513123373409E-3</v>
      </c>
      <c r="AJ17" cm="1">
        <f t="array" ref="AJ17">SUMPRODUCT(SIOM!$C$48:$AR$89*(SIOM!$B$48:$B$89='FoGPbEaIC-isic'!$A17)*(SIOM!$C$47:$AR$47='FoGPbEaIC-isic'!AJ$1))/SUMPRODUCT(SIOM!$C$48:$AR$89*(SIOM!$B$48:$B$89='FoGPbEaIC-isic'!$A17))</f>
        <v>2.4418641406850922E-3</v>
      </c>
      <c r="AK17" cm="1">
        <f t="array" ref="AK17">SUMPRODUCT(SIOM!$C$48:$AR$89*(SIOM!$B$48:$B$89='FoGPbEaIC-isic'!$A17)*(SIOM!$C$47:$AR$47='FoGPbEaIC-isic'!AK$1))/SUMPRODUCT(SIOM!$C$48:$AR$89*(SIOM!$B$48:$B$89='FoGPbEaIC-isic'!$A17))</f>
        <v>6.2587585741831486E-3</v>
      </c>
      <c r="AL17" cm="1">
        <f t="array" ref="AL17">SUMPRODUCT(SIOM!$C$48:$AR$89*(SIOM!$B$48:$B$89='FoGPbEaIC-isic'!$A17)*(SIOM!$C$47:$AR$47='FoGPbEaIC-isic'!AL$1))/SUMPRODUCT(SIOM!$C$48:$AR$89*(SIOM!$B$48:$B$89='FoGPbEaIC-isic'!$A17))</f>
        <v>1.2109222712760914E-2</v>
      </c>
      <c r="AM17" cm="1">
        <f t="array" ref="AM17">SUMPRODUCT(SIOM!$C$48:$AR$89*(SIOM!$B$48:$B$89='FoGPbEaIC-isic'!$A17)*(SIOM!$C$47:$AR$47='FoGPbEaIC-isic'!AM$1))/SUMPRODUCT(SIOM!$C$48:$AR$89*(SIOM!$B$48:$B$89='FoGPbEaIC-isic'!$A17))</f>
        <v>1.0356190797306838E-2</v>
      </c>
      <c r="AN17" cm="1">
        <f t="array" ref="AN17">SUMPRODUCT(SIOM!$C$48:$AR$89*(SIOM!$B$48:$B$89='FoGPbEaIC-isic'!$A17)*(SIOM!$C$47:$AR$47='FoGPbEaIC-isic'!AN$1))/SUMPRODUCT(SIOM!$C$48:$AR$89*(SIOM!$B$48:$B$89='FoGPbEaIC-isic'!$A17))</f>
        <v>4.6229466741125524E-3</v>
      </c>
      <c r="AO17" cm="1">
        <f t="array" ref="AO17">SUMPRODUCT(SIOM!$C$48:$AR$89*(SIOM!$B$48:$B$89='FoGPbEaIC-isic'!$A17)*(SIOM!$C$47:$AR$47='FoGPbEaIC-isic'!AO$1))/SUMPRODUCT(SIOM!$C$48:$AR$89*(SIOM!$B$48:$B$89='FoGPbEaIC-isic'!$A17))</f>
        <v>3.2479163812995883E-3</v>
      </c>
      <c r="AP17" cm="1">
        <f t="array" ref="AP17">SUMPRODUCT(SIOM!$C$48:$AR$89*(SIOM!$B$48:$B$89='FoGPbEaIC-isic'!$A17)*(SIOM!$C$47:$AR$47='FoGPbEaIC-isic'!AP$1))/SUMPRODUCT(SIOM!$C$48:$AR$89*(SIOM!$B$48:$B$89='FoGPbEaIC-isic'!$A17))</f>
        <v>4.9667042473157943E-3</v>
      </c>
      <c r="AQ17" cm="1">
        <f t="array" ref="AQ17">SUMPRODUCT(SIOM!$C$48:$AR$89*(SIOM!$B$48:$B$89='FoGPbEaIC-isic'!$A17)*(SIOM!$C$47:$AR$47='FoGPbEaIC-isic'!AQ$1))/SUMPRODUCT(SIOM!$C$48:$AR$89*(SIOM!$B$48:$B$89='FoGPbEaIC-isic'!$A17))</f>
        <v>0</v>
      </c>
    </row>
    <row r="18" spans="1:43" x14ac:dyDescent="0.3">
      <c r="A18" t="s">
        <v>105</v>
      </c>
      <c r="B18" cm="1">
        <f t="array" ref="B18">SUMPRODUCT(SIOM!$C$48:$AR$89*(SIOM!$B$48:$B$89='FoGPbEaIC-isic'!$A18)*(SIOM!$C$47:$AR$47='FoGPbEaIC-isic'!B$1))/SUMPRODUCT(SIOM!$C$48:$AR$89*(SIOM!$B$48:$B$89='FoGPbEaIC-isic'!$A18))</f>
        <v>1.1785756945094142E-3</v>
      </c>
      <c r="C18" cm="1">
        <f t="array" ref="C18">SUMPRODUCT(SIOM!$C$48:$AR$89*(SIOM!$B$48:$B$89='FoGPbEaIC-isic'!$A18)*(SIOM!$C$47:$AR$47='FoGPbEaIC-isic'!C$1))/SUMPRODUCT(SIOM!$C$48:$AR$89*(SIOM!$B$48:$B$89='FoGPbEaIC-isic'!$A18))</f>
        <v>0</v>
      </c>
      <c r="D18" cm="1">
        <f t="array" ref="D18">SUMPRODUCT(SIOM!$C$48:$AR$89*(SIOM!$B$48:$B$89='FoGPbEaIC-isic'!$A18)*(SIOM!$C$47:$AR$47='FoGPbEaIC-isic'!D$1))/SUMPRODUCT(SIOM!$C$48:$AR$89*(SIOM!$B$48:$B$89='FoGPbEaIC-isic'!$A18))</f>
        <v>0</v>
      </c>
      <c r="E18" cm="1">
        <f t="array" ref="E18">SUMPRODUCT(SIOM!$C$48:$AR$89*(SIOM!$B$48:$B$89='FoGPbEaIC-isic'!$A18)*(SIOM!$C$47:$AR$47='FoGPbEaIC-isic'!E$1))/SUMPRODUCT(SIOM!$C$48:$AR$89*(SIOM!$B$48:$B$89='FoGPbEaIC-isic'!$A18))</f>
        <v>1.0238251165483677E-4</v>
      </c>
      <c r="F18" cm="1">
        <f t="array" ref="F18">SUMPRODUCT(SIOM!$C$48:$AR$89*(SIOM!$B$48:$B$89='FoGPbEaIC-isic'!$A18)*(SIOM!$C$47:$AR$47='FoGPbEaIC-isic'!F$1))/SUMPRODUCT(SIOM!$C$48:$AR$89*(SIOM!$B$48:$B$89='FoGPbEaIC-isic'!$A18))</f>
        <v>0</v>
      </c>
      <c r="G18" cm="1">
        <f t="array" ref="G18">SUMPRODUCT(SIOM!$C$48:$AR$89*(SIOM!$B$48:$B$89='FoGPbEaIC-isic'!$A18)*(SIOM!$C$47:$AR$47='FoGPbEaIC-isic'!G$1))/SUMPRODUCT(SIOM!$C$48:$AR$89*(SIOM!$B$48:$B$89='FoGPbEaIC-isic'!$A18))</f>
        <v>4.9537837104716717E-3</v>
      </c>
      <c r="H18" cm="1">
        <f t="array" ref="H18">SUMPRODUCT(SIOM!$C$48:$AR$89*(SIOM!$B$48:$B$89='FoGPbEaIC-isic'!$A18)*(SIOM!$C$47:$AR$47='FoGPbEaIC-isic'!H$1))/SUMPRODUCT(SIOM!$C$48:$AR$89*(SIOM!$B$48:$B$89='FoGPbEaIC-isic'!$A18))</f>
        <v>2.7149017745713615E-3</v>
      </c>
      <c r="I18" cm="1">
        <f t="array" ref="I18">SUMPRODUCT(SIOM!$C$48:$AR$89*(SIOM!$B$48:$B$89='FoGPbEaIC-isic'!$A18)*(SIOM!$C$47:$AR$47='FoGPbEaIC-isic'!I$1))/SUMPRODUCT(SIOM!$C$48:$AR$89*(SIOM!$B$48:$B$89='FoGPbEaIC-isic'!$A18))</f>
        <v>4.8013867534682075E-4</v>
      </c>
      <c r="J18" cm="1">
        <f t="array" ref="J18">SUMPRODUCT(SIOM!$C$48:$AR$89*(SIOM!$B$48:$B$89='FoGPbEaIC-isic'!$A18)*(SIOM!$C$47:$AR$47='FoGPbEaIC-isic'!J$1))/SUMPRODUCT(SIOM!$C$48:$AR$89*(SIOM!$B$48:$B$89='FoGPbEaIC-isic'!$A18))</f>
        <v>2.0806009265028902E-3</v>
      </c>
      <c r="K18" cm="1">
        <f t="array" ref="K18">SUMPRODUCT(SIOM!$C$48:$AR$89*(SIOM!$B$48:$B$89='FoGPbEaIC-isic'!$A18)*(SIOM!$C$47:$AR$47='FoGPbEaIC-isic'!K$1))/SUMPRODUCT(SIOM!$C$48:$AR$89*(SIOM!$B$48:$B$89='FoGPbEaIC-isic'!$A18))</f>
        <v>1.7828678753687094E-3</v>
      </c>
      <c r="L18" cm="1">
        <f t="array" ref="L18">SUMPRODUCT(SIOM!$C$48:$AR$89*(SIOM!$B$48:$B$89='FoGPbEaIC-isic'!$A18)*(SIOM!$C$47:$AR$47='FoGPbEaIC-isic'!L$1))/SUMPRODUCT(SIOM!$C$48:$AR$89*(SIOM!$B$48:$B$89='FoGPbEaIC-isic'!$A18))</f>
        <v>6.3261201526559254E-3</v>
      </c>
      <c r="M18" cm="1">
        <f t="array" ref="M18">SUMPRODUCT(SIOM!$C$48:$AR$89*(SIOM!$B$48:$B$89='FoGPbEaIC-isic'!$A18)*(SIOM!$C$47:$AR$47='FoGPbEaIC-isic'!M$1))/SUMPRODUCT(SIOM!$C$48:$AR$89*(SIOM!$B$48:$B$89='FoGPbEaIC-isic'!$A18))</f>
        <v>1.2431248469292498E-3</v>
      </c>
      <c r="N18" cm="1">
        <f t="array" ref="N18">SUMPRODUCT(SIOM!$C$48:$AR$89*(SIOM!$B$48:$B$89='FoGPbEaIC-isic'!$A18)*(SIOM!$C$47:$AR$47='FoGPbEaIC-isic'!N$1))/SUMPRODUCT(SIOM!$C$48:$AR$89*(SIOM!$B$48:$B$89='FoGPbEaIC-isic'!$A18))</f>
        <v>5.0249807444385413E-3</v>
      </c>
      <c r="O18" cm="1">
        <f t="array" ref="O18">SUMPRODUCT(SIOM!$C$48:$AR$89*(SIOM!$B$48:$B$89='FoGPbEaIC-isic'!$A18)*(SIOM!$C$47:$AR$47='FoGPbEaIC-isic'!O$1))/SUMPRODUCT(SIOM!$C$48:$AR$89*(SIOM!$B$48:$B$89='FoGPbEaIC-isic'!$A18))</f>
        <v>0</v>
      </c>
      <c r="P18" cm="1">
        <f t="array" ref="P18">SUMPRODUCT(SIOM!$C$48:$AR$89*(SIOM!$B$48:$B$89='FoGPbEaIC-isic'!$A18)*(SIOM!$C$47:$AR$47='FoGPbEaIC-isic'!P$1))/SUMPRODUCT(SIOM!$C$48:$AR$89*(SIOM!$B$48:$B$89='FoGPbEaIC-isic'!$A18))</f>
        <v>0</v>
      </c>
      <c r="Q18" cm="1">
        <f t="array" ref="Q18">SUMPRODUCT(SIOM!$C$48:$AR$89*(SIOM!$B$48:$B$89='FoGPbEaIC-isic'!$A18)*(SIOM!$C$47:$AR$47='FoGPbEaIC-isic'!Q$1))/SUMPRODUCT(SIOM!$C$48:$AR$89*(SIOM!$B$48:$B$89='FoGPbEaIC-isic'!$A18))</f>
        <v>3.3968634470308776E-3</v>
      </c>
      <c r="R18" cm="1">
        <f t="array" ref="R18">SUMPRODUCT(SIOM!$C$48:$AR$89*(SIOM!$B$48:$B$89='FoGPbEaIC-isic'!$A18)*(SIOM!$C$47:$AR$47='FoGPbEaIC-isic'!R$1))/SUMPRODUCT(SIOM!$C$48:$AR$89*(SIOM!$B$48:$B$89='FoGPbEaIC-isic'!$A18))</f>
        <v>0</v>
      </c>
      <c r="S18" cm="1">
        <f t="array" ref="S18">SUMPRODUCT(SIOM!$C$48:$AR$89*(SIOM!$B$48:$B$89='FoGPbEaIC-isic'!$A18)*(SIOM!$C$47:$AR$47='FoGPbEaIC-isic'!S$1))/SUMPRODUCT(SIOM!$C$48:$AR$89*(SIOM!$B$48:$B$89='FoGPbEaIC-isic'!$A18))</f>
        <v>7.0349730422139571E-3</v>
      </c>
      <c r="T18" cm="1">
        <f t="array" ref="T18">SUMPRODUCT(SIOM!$C$48:$AR$89*(SIOM!$B$48:$B$89='FoGPbEaIC-isic'!$A18)*(SIOM!$C$47:$AR$47='FoGPbEaIC-isic'!T$1))/SUMPRODUCT(SIOM!$C$48:$AR$89*(SIOM!$B$48:$B$89='FoGPbEaIC-isic'!$A18))</f>
        <v>0.66247722136216991</v>
      </c>
      <c r="U18" cm="1">
        <f t="array" ref="U18">SUMPRODUCT(SIOM!$C$48:$AR$89*(SIOM!$B$48:$B$89='FoGPbEaIC-isic'!$A18)*(SIOM!$C$47:$AR$47='FoGPbEaIC-isic'!U$1))/SUMPRODUCT(SIOM!$C$48:$AR$89*(SIOM!$B$48:$B$89='FoGPbEaIC-isic'!$A18))</f>
        <v>3.879061540715583E-2</v>
      </c>
      <c r="V18" cm="1">
        <f t="array" ref="V18">SUMPRODUCT(SIOM!$C$48:$AR$89*(SIOM!$B$48:$B$89='FoGPbEaIC-isic'!$A18)*(SIOM!$C$47:$AR$47='FoGPbEaIC-isic'!V$1))/SUMPRODUCT(SIOM!$C$48:$AR$89*(SIOM!$B$48:$B$89='FoGPbEaIC-isic'!$A18))</f>
        <v>2.874124232351815E-2</v>
      </c>
      <c r="W18" cm="1">
        <f t="array" ref="W18">SUMPRODUCT(SIOM!$C$48:$AR$89*(SIOM!$B$48:$B$89='FoGPbEaIC-isic'!$A18)*(SIOM!$C$47:$AR$47='FoGPbEaIC-isic'!W$1))/SUMPRODUCT(SIOM!$C$48:$AR$89*(SIOM!$B$48:$B$89='FoGPbEaIC-isic'!$A18))</f>
        <v>2.464476504684588E-2</v>
      </c>
      <c r="X18" cm="1">
        <f t="array" ref="X18">SUMPRODUCT(SIOM!$C$48:$AR$89*(SIOM!$B$48:$B$89='FoGPbEaIC-isic'!$A18)*(SIOM!$C$47:$AR$47='FoGPbEaIC-isic'!X$1))/SUMPRODUCT(SIOM!$C$48:$AR$89*(SIOM!$B$48:$B$89='FoGPbEaIC-isic'!$A18))</f>
        <v>1.4341789305028689E-2</v>
      </c>
      <c r="Y18" cm="1">
        <f t="array" ref="Y18">SUMPRODUCT(SIOM!$C$48:$AR$89*(SIOM!$B$48:$B$89='FoGPbEaIC-isic'!$A18)*(SIOM!$C$47:$AR$47='FoGPbEaIC-isic'!Y$1))/SUMPRODUCT(SIOM!$C$48:$AR$89*(SIOM!$B$48:$B$89='FoGPbEaIC-isic'!$A18))</f>
        <v>5.272110944984699E-3</v>
      </c>
      <c r="Z18" cm="1">
        <f t="array" ref="Z18">SUMPRODUCT(SIOM!$C$48:$AR$89*(SIOM!$B$48:$B$89='FoGPbEaIC-isic'!$A18)*(SIOM!$C$47:$AR$47='FoGPbEaIC-isic'!Z$1))/SUMPRODUCT(SIOM!$C$48:$AR$89*(SIOM!$B$48:$B$89='FoGPbEaIC-isic'!$A18))</f>
        <v>0</v>
      </c>
      <c r="AA18" cm="1">
        <f t="array" ref="AA18">SUMPRODUCT(SIOM!$C$48:$AR$89*(SIOM!$B$48:$B$89='FoGPbEaIC-isic'!$A18)*(SIOM!$C$47:$AR$47='FoGPbEaIC-isic'!AA$1))/SUMPRODUCT(SIOM!$C$48:$AR$89*(SIOM!$B$48:$B$89='FoGPbEaIC-isic'!$A18))</f>
        <v>0</v>
      </c>
      <c r="AB18" cm="1">
        <f t="array" ref="AB18">SUMPRODUCT(SIOM!$C$48:$AR$89*(SIOM!$B$48:$B$89='FoGPbEaIC-isic'!$A18)*(SIOM!$C$47:$AR$47='FoGPbEaIC-isic'!AB$1))/SUMPRODUCT(SIOM!$C$48:$AR$89*(SIOM!$B$48:$B$89='FoGPbEaIC-isic'!$A18))</f>
        <v>6.1011739272931187E-3</v>
      </c>
      <c r="AC18" cm="1">
        <f t="array" ref="AC18">SUMPRODUCT(SIOM!$C$48:$AR$89*(SIOM!$B$48:$B$89='FoGPbEaIC-isic'!$A18)*(SIOM!$C$47:$AR$47='FoGPbEaIC-isic'!AC$1))/SUMPRODUCT(SIOM!$C$48:$AR$89*(SIOM!$B$48:$B$89='FoGPbEaIC-isic'!$A18))</f>
        <v>1.9272036805924535E-2</v>
      </c>
      <c r="AD18" cm="1">
        <f t="array" ref="AD18">SUMPRODUCT(SIOM!$C$48:$AR$89*(SIOM!$B$48:$B$89='FoGPbEaIC-isic'!$A18)*(SIOM!$C$47:$AR$47='FoGPbEaIC-isic'!AD$1))/SUMPRODUCT(SIOM!$C$48:$AR$89*(SIOM!$B$48:$B$89='FoGPbEaIC-isic'!$A18))</f>
        <v>2.4367037773851154E-2</v>
      </c>
      <c r="AE18" cm="1">
        <f t="array" ref="AE18">SUMPRODUCT(SIOM!$C$48:$AR$89*(SIOM!$B$48:$B$89='FoGPbEaIC-isic'!$A18)*(SIOM!$C$47:$AR$47='FoGPbEaIC-isic'!AE$1))/SUMPRODUCT(SIOM!$C$48:$AR$89*(SIOM!$B$48:$B$89='FoGPbEaIC-isic'!$A18))</f>
        <v>4.8196273158894716E-3</v>
      </c>
      <c r="AF18" cm="1">
        <f t="array" ref="AF18">SUMPRODUCT(SIOM!$C$48:$AR$89*(SIOM!$B$48:$B$89='FoGPbEaIC-isic'!$A18)*(SIOM!$C$47:$AR$47='FoGPbEaIC-isic'!AF$1))/SUMPRODUCT(SIOM!$C$48:$AR$89*(SIOM!$B$48:$B$89='FoGPbEaIC-isic'!$A18))</f>
        <v>4.1694395263573185E-3</v>
      </c>
      <c r="AG18" cm="1">
        <f t="array" ref="AG18">SUMPRODUCT(SIOM!$C$48:$AR$89*(SIOM!$B$48:$B$89='FoGPbEaIC-isic'!$A18)*(SIOM!$C$47:$AR$47='FoGPbEaIC-isic'!AG$1))/SUMPRODUCT(SIOM!$C$48:$AR$89*(SIOM!$B$48:$B$89='FoGPbEaIC-isic'!$A18))</f>
        <v>4.3859726544549045E-3</v>
      </c>
      <c r="AH18" cm="1">
        <f t="array" ref="AH18">SUMPRODUCT(SIOM!$C$48:$AR$89*(SIOM!$B$48:$B$89='FoGPbEaIC-isic'!$A18)*(SIOM!$C$47:$AR$47='FoGPbEaIC-isic'!AH$1))/SUMPRODUCT(SIOM!$C$48:$AR$89*(SIOM!$B$48:$B$89='FoGPbEaIC-isic'!$A18))</f>
        <v>2.657826466349987E-2</v>
      </c>
      <c r="AI18" cm="1">
        <f t="array" ref="AI18">SUMPRODUCT(SIOM!$C$48:$AR$89*(SIOM!$B$48:$B$89='FoGPbEaIC-isic'!$A18)*(SIOM!$C$47:$AR$47='FoGPbEaIC-isic'!AI$1))/SUMPRODUCT(SIOM!$C$48:$AR$89*(SIOM!$B$48:$B$89='FoGPbEaIC-isic'!$A18))</f>
        <v>2.1253197246969568E-2</v>
      </c>
      <c r="AJ18" cm="1">
        <f t="array" ref="AJ18">SUMPRODUCT(SIOM!$C$48:$AR$89*(SIOM!$B$48:$B$89='FoGPbEaIC-isic'!$A18)*(SIOM!$C$47:$AR$47='FoGPbEaIC-isic'!AJ$1))/SUMPRODUCT(SIOM!$C$48:$AR$89*(SIOM!$B$48:$B$89='FoGPbEaIC-isic'!$A18))</f>
        <v>8.5412904550667273E-3</v>
      </c>
      <c r="AK18" cm="1">
        <f t="array" ref="AK18">SUMPRODUCT(SIOM!$C$48:$AR$89*(SIOM!$B$48:$B$89='FoGPbEaIC-isic'!$A18)*(SIOM!$C$47:$AR$47='FoGPbEaIC-isic'!AK$1))/SUMPRODUCT(SIOM!$C$48:$AR$89*(SIOM!$B$48:$B$89='FoGPbEaIC-isic'!$A18))</f>
        <v>1.095022150515237E-3</v>
      </c>
      <c r="AL18" cm="1">
        <f t="array" ref="AL18">SUMPRODUCT(SIOM!$C$48:$AR$89*(SIOM!$B$48:$B$89='FoGPbEaIC-isic'!$A18)*(SIOM!$C$47:$AR$47='FoGPbEaIC-isic'!AL$1))/SUMPRODUCT(SIOM!$C$48:$AR$89*(SIOM!$B$48:$B$89='FoGPbEaIC-isic'!$A18))</f>
        <v>1.9076097861205794E-2</v>
      </c>
      <c r="AM18" cm="1">
        <f t="array" ref="AM18">SUMPRODUCT(SIOM!$C$48:$AR$89*(SIOM!$B$48:$B$89='FoGPbEaIC-isic'!$A18)*(SIOM!$C$47:$AR$47='FoGPbEaIC-isic'!AM$1))/SUMPRODUCT(SIOM!$C$48:$AR$89*(SIOM!$B$48:$B$89='FoGPbEaIC-isic'!$A18))</f>
        <v>1.3138500590464659E-2</v>
      </c>
      <c r="AN18" cm="1">
        <f t="array" ref="AN18">SUMPRODUCT(SIOM!$C$48:$AR$89*(SIOM!$B$48:$B$89='FoGPbEaIC-isic'!$A18)*(SIOM!$C$47:$AR$47='FoGPbEaIC-isic'!AN$1))/SUMPRODUCT(SIOM!$C$48:$AR$89*(SIOM!$B$48:$B$89='FoGPbEaIC-isic'!$A18))</f>
        <v>7.5521812476427022E-3</v>
      </c>
      <c r="AO18" cm="1">
        <f t="array" ref="AO18">SUMPRODUCT(SIOM!$C$48:$AR$89*(SIOM!$B$48:$B$89='FoGPbEaIC-isic'!$A18)*(SIOM!$C$47:$AR$47='FoGPbEaIC-isic'!AO$1))/SUMPRODUCT(SIOM!$C$48:$AR$89*(SIOM!$B$48:$B$89='FoGPbEaIC-isic'!$A18))</f>
        <v>1.9972239040805317E-2</v>
      </c>
      <c r="AP18" cm="1">
        <f t="array" ref="AP18">SUMPRODUCT(SIOM!$C$48:$AR$89*(SIOM!$B$48:$B$89='FoGPbEaIC-isic'!$A18)*(SIOM!$C$47:$AR$47='FoGPbEaIC-isic'!AP$1))/SUMPRODUCT(SIOM!$C$48:$AR$89*(SIOM!$B$48:$B$89='FoGPbEaIC-isic'!$A18))</f>
        <v>9.0908609486622313E-3</v>
      </c>
      <c r="AQ18" cm="1">
        <f t="array" ref="AQ18">SUMPRODUCT(SIOM!$C$48:$AR$89*(SIOM!$B$48:$B$89='FoGPbEaIC-isic'!$A18)*(SIOM!$C$47:$AR$47='FoGPbEaIC-isic'!AQ$1))/SUMPRODUCT(SIOM!$C$48:$AR$89*(SIOM!$B$48:$B$89='FoGPbEaIC-isic'!$A18))</f>
        <v>0</v>
      </c>
    </row>
    <row r="19" spans="1:43" x14ac:dyDescent="0.3">
      <c r="A19" t="s">
        <v>106</v>
      </c>
      <c r="B19" cm="1">
        <f t="array" ref="B19">SUMPRODUCT(SIOM!$C$48:$AR$89*(SIOM!$B$48:$B$89='FoGPbEaIC-isic'!$A19)*(SIOM!$C$47:$AR$47='FoGPbEaIC-isic'!B$1))/SUMPRODUCT(SIOM!$C$48:$AR$89*(SIOM!$B$48:$B$89='FoGPbEaIC-isic'!$A19))</f>
        <v>1.1704024279045714E-3</v>
      </c>
      <c r="C19" cm="1">
        <f t="array" ref="C19">SUMPRODUCT(SIOM!$C$48:$AR$89*(SIOM!$B$48:$B$89='FoGPbEaIC-isic'!$A19)*(SIOM!$C$47:$AR$47='FoGPbEaIC-isic'!C$1))/SUMPRODUCT(SIOM!$C$48:$AR$89*(SIOM!$B$48:$B$89='FoGPbEaIC-isic'!$A19))</f>
        <v>1.983073881167214E-4</v>
      </c>
      <c r="D19" cm="1">
        <f t="array" ref="D19">SUMPRODUCT(SIOM!$C$48:$AR$89*(SIOM!$B$48:$B$89='FoGPbEaIC-isic'!$A19)*(SIOM!$C$47:$AR$47='FoGPbEaIC-isic'!D$1))/SUMPRODUCT(SIOM!$C$48:$AR$89*(SIOM!$B$48:$B$89='FoGPbEaIC-isic'!$A19))</f>
        <v>0</v>
      </c>
      <c r="E19" cm="1">
        <f t="array" ref="E19">SUMPRODUCT(SIOM!$C$48:$AR$89*(SIOM!$B$48:$B$89='FoGPbEaIC-isic'!$A19)*(SIOM!$C$47:$AR$47='FoGPbEaIC-isic'!E$1))/SUMPRODUCT(SIOM!$C$48:$AR$89*(SIOM!$B$48:$B$89='FoGPbEaIC-isic'!$A19))</f>
        <v>2.52744710344841E-4</v>
      </c>
      <c r="F19" cm="1">
        <f t="array" ref="F19">SUMPRODUCT(SIOM!$C$48:$AR$89*(SIOM!$B$48:$B$89='FoGPbEaIC-isic'!$A19)*(SIOM!$C$47:$AR$47='FoGPbEaIC-isic'!F$1))/SUMPRODUCT(SIOM!$C$48:$AR$89*(SIOM!$B$48:$B$89='FoGPbEaIC-isic'!$A19))</f>
        <v>0</v>
      </c>
      <c r="G19" cm="1">
        <f t="array" ref="G19">SUMPRODUCT(SIOM!$C$48:$AR$89*(SIOM!$B$48:$B$89='FoGPbEaIC-isic'!$A19)*(SIOM!$C$47:$AR$47='FoGPbEaIC-isic'!G$1))/SUMPRODUCT(SIOM!$C$48:$AR$89*(SIOM!$B$48:$B$89='FoGPbEaIC-isic'!$A19))</f>
        <v>2.2669256327852664E-3</v>
      </c>
      <c r="H19" cm="1">
        <f t="array" ref="H19">SUMPRODUCT(SIOM!$C$48:$AR$89*(SIOM!$B$48:$B$89='FoGPbEaIC-isic'!$A19)*(SIOM!$C$47:$AR$47='FoGPbEaIC-isic'!H$1))/SUMPRODUCT(SIOM!$C$48:$AR$89*(SIOM!$B$48:$B$89='FoGPbEaIC-isic'!$A19))</f>
        <v>1.7847664930504927E-3</v>
      </c>
      <c r="I19" cm="1">
        <f t="array" ref="I19">SUMPRODUCT(SIOM!$C$48:$AR$89*(SIOM!$B$48:$B$89='FoGPbEaIC-isic'!$A19)*(SIOM!$C$47:$AR$47='FoGPbEaIC-isic'!I$1))/SUMPRODUCT(SIOM!$C$48:$AR$89*(SIOM!$B$48:$B$89='FoGPbEaIC-isic'!$A19))</f>
        <v>5.6770350323610439E-4</v>
      </c>
      <c r="J19" cm="1">
        <f t="array" ref="J19">SUMPRODUCT(SIOM!$C$48:$AR$89*(SIOM!$B$48:$B$89='FoGPbEaIC-isic'!$A19)*(SIOM!$C$47:$AR$47='FoGPbEaIC-isic'!J$1))/SUMPRODUCT(SIOM!$C$48:$AR$89*(SIOM!$B$48:$B$89='FoGPbEaIC-isic'!$A19))</f>
        <v>1.4600867497613506E-3</v>
      </c>
      <c r="K19" cm="1">
        <f t="array" ref="K19">SUMPRODUCT(SIOM!$C$48:$AR$89*(SIOM!$B$48:$B$89='FoGPbEaIC-isic'!$A19)*(SIOM!$C$47:$AR$47='FoGPbEaIC-isic'!K$1))/SUMPRODUCT(SIOM!$C$48:$AR$89*(SIOM!$B$48:$B$89='FoGPbEaIC-isic'!$A19))</f>
        <v>2.2766465831831448E-3</v>
      </c>
      <c r="L19" cm="1">
        <f t="array" ref="L19">SUMPRODUCT(SIOM!$C$48:$AR$89*(SIOM!$B$48:$B$89='FoGPbEaIC-isic'!$A19)*(SIOM!$C$47:$AR$47='FoGPbEaIC-isic'!L$1))/SUMPRODUCT(SIOM!$C$48:$AR$89*(SIOM!$B$48:$B$89='FoGPbEaIC-isic'!$A19))</f>
        <v>6.8794450948829883E-3</v>
      </c>
      <c r="M19" cm="1">
        <f t="array" ref="M19">SUMPRODUCT(SIOM!$C$48:$AR$89*(SIOM!$B$48:$B$89='FoGPbEaIC-isic'!$A19)*(SIOM!$C$47:$AR$47='FoGPbEaIC-isic'!M$1))/SUMPRODUCT(SIOM!$C$48:$AR$89*(SIOM!$B$48:$B$89='FoGPbEaIC-isic'!$A19))</f>
        <v>1.1656134544012595E-3</v>
      </c>
      <c r="N19" cm="1">
        <f t="array" ref="N19">SUMPRODUCT(SIOM!$C$48:$AR$89*(SIOM!$B$48:$B$89='FoGPbEaIC-isic'!$A19)*(SIOM!$C$47:$AR$47='FoGPbEaIC-isic'!N$1))/SUMPRODUCT(SIOM!$C$48:$AR$89*(SIOM!$B$48:$B$89='FoGPbEaIC-isic'!$A19))</f>
        <v>5.579825528382259E-3</v>
      </c>
      <c r="O19" cm="1">
        <f t="array" ref="O19">SUMPRODUCT(SIOM!$C$48:$AR$89*(SIOM!$B$48:$B$89='FoGPbEaIC-isic'!$A19)*(SIOM!$C$47:$AR$47='FoGPbEaIC-isic'!O$1))/SUMPRODUCT(SIOM!$C$48:$AR$89*(SIOM!$B$48:$B$89='FoGPbEaIC-isic'!$A19))</f>
        <v>3.4023326392574752E-3</v>
      </c>
      <c r="P19" cm="1">
        <f t="array" ref="P19">SUMPRODUCT(SIOM!$C$48:$AR$89*(SIOM!$B$48:$B$89='FoGPbEaIC-isic'!$A19)*(SIOM!$C$47:$AR$47='FoGPbEaIC-isic'!P$1))/SUMPRODUCT(SIOM!$C$48:$AR$89*(SIOM!$B$48:$B$89='FoGPbEaIC-isic'!$A19))</f>
        <v>0</v>
      </c>
      <c r="Q19" cm="1">
        <f t="array" ref="Q19">SUMPRODUCT(SIOM!$C$48:$AR$89*(SIOM!$B$48:$B$89='FoGPbEaIC-isic'!$A19)*(SIOM!$C$47:$AR$47='FoGPbEaIC-isic'!Q$1))/SUMPRODUCT(SIOM!$C$48:$AR$89*(SIOM!$B$48:$B$89='FoGPbEaIC-isic'!$A19))</f>
        <v>2.1615105670100186E-2</v>
      </c>
      <c r="R19" cm="1">
        <f t="array" ref="R19">SUMPRODUCT(SIOM!$C$48:$AR$89*(SIOM!$B$48:$B$89='FoGPbEaIC-isic'!$A19)*(SIOM!$C$47:$AR$47='FoGPbEaIC-isic'!R$1))/SUMPRODUCT(SIOM!$C$48:$AR$89*(SIOM!$B$48:$B$89='FoGPbEaIC-isic'!$A19))</f>
        <v>1.3632768804050174E-3</v>
      </c>
      <c r="S19" cm="1">
        <f t="array" ref="S19">SUMPRODUCT(SIOM!$C$48:$AR$89*(SIOM!$B$48:$B$89='FoGPbEaIC-isic'!$A19)*(SIOM!$C$47:$AR$47='FoGPbEaIC-isic'!S$1))/SUMPRODUCT(SIOM!$C$48:$AR$89*(SIOM!$B$48:$B$89='FoGPbEaIC-isic'!$A19))</f>
        <v>1.8670057334165449E-2</v>
      </c>
      <c r="T19" cm="1">
        <f t="array" ref="T19">SUMPRODUCT(SIOM!$C$48:$AR$89*(SIOM!$B$48:$B$89='FoGPbEaIC-isic'!$A19)*(SIOM!$C$47:$AR$47='FoGPbEaIC-isic'!T$1))/SUMPRODUCT(SIOM!$C$48:$AR$89*(SIOM!$B$48:$B$89='FoGPbEaIC-isic'!$A19))</f>
        <v>0.20826164132414901</v>
      </c>
      <c r="U19" cm="1">
        <f t="array" ref="U19">SUMPRODUCT(SIOM!$C$48:$AR$89*(SIOM!$B$48:$B$89='FoGPbEaIC-isic'!$A19)*(SIOM!$C$47:$AR$47='FoGPbEaIC-isic'!U$1))/SUMPRODUCT(SIOM!$C$48:$AR$89*(SIOM!$B$48:$B$89='FoGPbEaIC-isic'!$A19))</f>
        <v>0.25359043302945644</v>
      </c>
      <c r="V19" cm="1">
        <f t="array" ref="V19">SUMPRODUCT(SIOM!$C$48:$AR$89*(SIOM!$B$48:$B$89='FoGPbEaIC-isic'!$A19)*(SIOM!$C$47:$AR$47='FoGPbEaIC-isic'!V$1))/SUMPRODUCT(SIOM!$C$48:$AR$89*(SIOM!$B$48:$B$89='FoGPbEaIC-isic'!$A19))</f>
        <v>8.6040131971622608E-2</v>
      </c>
      <c r="W19" cm="1">
        <f t="array" ref="W19">SUMPRODUCT(SIOM!$C$48:$AR$89*(SIOM!$B$48:$B$89='FoGPbEaIC-isic'!$A19)*(SIOM!$C$47:$AR$47='FoGPbEaIC-isic'!W$1))/SUMPRODUCT(SIOM!$C$48:$AR$89*(SIOM!$B$48:$B$89='FoGPbEaIC-isic'!$A19))</f>
        <v>8.0827758368280156E-2</v>
      </c>
      <c r="X19" cm="1">
        <f t="array" ref="X19">SUMPRODUCT(SIOM!$C$48:$AR$89*(SIOM!$B$48:$B$89='FoGPbEaIC-isic'!$A19)*(SIOM!$C$47:$AR$47='FoGPbEaIC-isic'!X$1))/SUMPRODUCT(SIOM!$C$48:$AR$89*(SIOM!$B$48:$B$89='FoGPbEaIC-isic'!$A19))</f>
        <v>4.1609556083079133E-2</v>
      </c>
      <c r="Y19" cm="1">
        <f t="array" ref="Y19">SUMPRODUCT(SIOM!$C$48:$AR$89*(SIOM!$B$48:$B$89='FoGPbEaIC-isic'!$A19)*(SIOM!$C$47:$AR$47='FoGPbEaIC-isic'!Y$1))/SUMPRODUCT(SIOM!$C$48:$AR$89*(SIOM!$B$48:$B$89='FoGPbEaIC-isic'!$A19))</f>
        <v>7.9556258056237648E-3</v>
      </c>
      <c r="Z19" cm="1">
        <f t="array" ref="Z19">SUMPRODUCT(SIOM!$C$48:$AR$89*(SIOM!$B$48:$B$89='FoGPbEaIC-isic'!$A19)*(SIOM!$C$47:$AR$47='FoGPbEaIC-isic'!Z$1))/SUMPRODUCT(SIOM!$C$48:$AR$89*(SIOM!$B$48:$B$89='FoGPbEaIC-isic'!$A19))</f>
        <v>2.5588821876207195E-2</v>
      </c>
      <c r="AA19" cm="1">
        <f t="array" ref="AA19">SUMPRODUCT(SIOM!$C$48:$AR$89*(SIOM!$B$48:$B$89='FoGPbEaIC-isic'!$A19)*(SIOM!$C$47:$AR$47='FoGPbEaIC-isic'!AA$1))/SUMPRODUCT(SIOM!$C$48:$AR$89*(SIOM!$B$48:$B$89='FoGPbEaIC-isic'!$A19))</f>
        <v>0</v>
      </c>
      <c r="AB19" cm="1">
        <f t="array" ref="AB19">SUMPRODUCT(SIOM!$C$48:$AR$89*(SIOM!$B$48:$B$89='FoGPbEaIC-isic'!$A19)*(SIOM!$C$47:$AR$47='FoGPbEaIC-isic'!AB$1))/SUMPRODUCT(SIOM!$C$48:$AR$89*(SIOM!$B$48:$B$89='FoGPbEaIC-isic'!$A19))</f>
        <v>6.6341845026804602E-3</v>
      </c>
      <c r="AC19" cm="1">
        <f t="array" ref="AC19">SUMPRODUCT(SIOM!$C$48:$AR$89*(SIOM!$B$48:$B$89='FoGPbEaIC-isic'!$A19)*(SIOM!$C$47:$AR$47='FoGPbEaIC-isic'!AC$1))/SUMPRODUCT(SIOM!$C$48:$AR$89*(SIOM!$B$48:$B$89='FoGPbEaIC-isic'!$A19))</f>
        <v>0.11677388874955529</v>
      </c>
      <c r="AD19" cm="1">
        <f t="array" ref="AD19">SUMPRODUCT(SIOM!$C$48:$AR$89*(SIOM!$B$48:$B$89='FoGPbEaIC-isic'!$A19)*(SIOM!$C$47:$AR$47='FoGPbEaIC-isic'!AD$1))/SUMPRODUCT(SIOM!$C$48:$AR$89*(SIOM!$B$48:$B$89='FoGPbEaIC-isic'!$A19))</f>
        <v>2.1388035065412276E-2</v>
      </c>
      <c r="AE19" cm="1">
        <f t="array" ref="AE19">SUMPRODUCT(SIOM!$C$48:$AR$89*(SIOM!$B$48:$B$89='FoGPbEaIC-isic'!$A19)*(SIOM!$C$47:$AR$47='FoGPbEaIC-isic'!AE$1))/SUMPRODUCT(SIOM!$C$48:$AR$89*(SIOM!$B$48:$B$89='FoGPbEaIC-isic'!$A19))</f>
        <v>8.9568836966052497E-3</v>
      </c>
      <c r="AF19" cm="1">
        <f t="array" ref="AF19">SUMPRODUCT(SIOM!$C$48:$AR$89*(SIOM!$B$48:$B$89='FoGPbEaIC-isic'!$A19)*(SIOM!$C$47:$AR$47='FoGPbEaIC-isic'!AF$1))/SUMPRODUCT(SIOM!$C$48:$AR$89*(SIOM!$B$48:$B$89='FoGPbEaIC-isic'!$A19))</f>
        <v>3.0057178630240322E-3</v>
      </c>
      <c r="AG19" cm="1">
        <f t="array" ref="AG19">SUMPRODUCT(SIOM!$C$48:$AR$89*(SIOM!$B$48:$B$89='FoGPbEaIC-isic'!$A19)*(SIOM!$C$47:$AR$47='FoGPbEaIC-isic'!AG$1))/SUMPRODUCT(SIOM!$C$48:$AR$89*(SIOM!$B$48:$B$89='FoGPbEaIC-isic'!$A19))</f>
        <v>1.9577994101327299E-3</v>
      </c>
      <c r="AH19" cm="1">
        <f t="array" ref="AH19">SUMPRODUCT(SIOM!$C$48:$AR$89*(SIOM!$B$48:$B$89='FoGPbEaIC-isic'!$A19)*(SIOM!$C$47:$AR$47='FoGPbEaIC-isic'!AH$1))/SUMPRODUCT(SIOM!$C$48:$AR$89*(SIOM!$B$48:$B$89='FoGPbEaIC-isic'!$A19))</f>
        <v>1.2071476204085522E-2</v>
      </c>
      <c r="AI19" cm="1">
        <f t="array" ref="AI19">SUMPRODUCT(SIOM!$C$48:$AR$89*(SIOM!$B$48:$B$89='FoGPbEaIC-isic'!$A19)*(SIOM!$C$47:$AR$47='FoGPbEaIC-isic'!AI$1))/SUMPRODUCT(SIOM!$C$48:$AR$89*(SIOM!$B$48:$B$89='FoGPbEaIC-isic'!$A19))</f>
        <v>7.1701730134751821E-3</v>
      </c>
      <c r="AJ19" cm="1">
        <f t="array" ref="AJ19">SUMPRODUCT(SIOM!$C$48:$AR$89*(SIOM!$B$48:$B$89='FoGPbEaIC-isic'!$A19)*(SIOM!$C$47:$AR$47='FoGPbEaIC-isic'!AJ$1))/SUMPRODUCT(SIOM!$C$48:$AR$89*(SIOM!$B$48:$B$89='FoGPbEaIC-isic'!$A19))</f>
        <v>3.3167882757561442E-3</v>
      </c>
      <c r="AK19" cm="1">
        <f t="array" ref="AK19">SUMPRODUCT(SIOM!$C$48:$AR$89*(SIOM!$B$48:$B$89='FoGPbEaIC-isic'!$A19)*(SIOM!$C$47:$AR$47='FoGPbEaIC-isic'!AK$1))/SUMPRODUCT(SIOM!$C$48:$AR$89*(SIOM!$B$48:$B$89='FoGPbEaIC-isic'!$A19))</f>
        <v>5.8150725280109198E-3</v>
      </c>
      <c r="AL19" cm="1">
        <f t="array" ref="AL19">SUMPRODUCT(SIOM!$C$48:$AR$89*(SIOM!$B$48:$B$89='FoGPbEaIC-isic'!$A19)*(SIOM!$C$47:$AR$47='FoGPbEaIC-isic'!AL$1))/SUMPRODUCT(SIOM!$C$48:$AR$89*(SIOM!$B$48:$B$89='FoGPbEaIC-isic'!$A19))</f>
        <v>1.3700707490769959E-2</v>
      </c>
      <c r="AM19" cm="1">
        <f t="array" ref="AM19">SUMPRODUCT(SIOM!$C$48:$AR$89*(SIOM!$B$48:$B$89='FoGPbEaIC-isic'!$A19)*(SIOM!$C$47:$AR$47='FoGPbEaIC-isic'!AM$1))/SUMPRODUCT(SIOM!$C$48:$AR$89*(SIOM!$B$48:$B$89='FoGPbEaIC-isic'!$A19))</f>
        <v>7.1021263606900328E-3</v>
      </c>
      <c r="AN19" cm="1">
        <f t="array" ref="AN19">SUMPRODUCT(SIOM!$C$48:$AR$89*(SIOM!$B$48:$B$89='FoGPbEaIC-isic'!$A19)*(SIOM!$C$47:$AR$47='FoGPbEaIC-isic'!AN$1))/SUMPRODUCT(SIOM!$C$48:$AR$89*(SIOM!$B$48:$B$89='FoGPbEaIC-isic'!$A19))</f>
        <v>5.4884485946422017E-3</v>
      </c>
      <c r="AO19" cm="1">
        <f t="array" ref="AO19">SUMPRODUCT(SIOM!$C$48:$AR$89*(SIOM!$B$48:$B$89='FoGPbEaIC-isic'!$A19)*(SIOM!$C$47:$AR$47='FoGPbEaIC-isic'!AO$1))/SUMPRODUCT(SIOM!$C$48:$AR$89*(SIOM!$B$48:$B$89='FoGPbEaIC-isic'!$A19))</f>
        <v>5.643983801008258E-3</v>
      </c>
      <c r="AP19" cm="1">
        <f t="array" ref="AP19">SUMPRODUCT(SIOM!$C$48:$AR$89*(SIOM!$B$48:$B$89='FoGPbEaIC-isic'!$A19)*(SIOM!$C$47:$AR$47='FoGPbEaIC-isic'!AP$1))/SUMPRODUCT(SIOM!$C$48:$AR$89*(SIOM!$B$48:$B$89='FoGPbEaIC-isic'!$A19))</f>
        <v>8.4475058957564162E-3</v>
      </c>
      <c r="AQ19" cm="1">
        <f t="array" ref="AQ19">SUMPRODUCT(SIOM!$C$48:$AR$89*(SIOM!$B$48:$B$89='FoGPbEaIC-isic'!$A19)*(SIOM!$C$47:$AR$47='FoGPbEaIC-isic'!AQ$1))/SUMPRODUCT(SIOM!$C$48:$AR$89*(SIOM!$B$48:$B$89='FoGPbEaIC-isic'!$A19))</f>
        <v>0</v>
      </c>
    </row>
    <row r="20" spans="1:43" x14ac:dyDescent="0.3">
      <c r="A20" t="s">
        <v>107</v>
      </c>
      <c r="B20" cm="1">
        <f t="array" ref="B20">SUMPRODUCT(SIOM!$C$48:$AR$89*(SIOM!$B$48:$B$89='FoGPbEaIC-isic'!$A20)*(SIOM!$C$47:$AR$47='FoGPbEaIC-isic'!B$1))/SUMPRODUCT(SIOM!$C$48:$AR$89*(SIOM!$B$48:$B$89='FoGPbEaIC-isic'!$A20))</f>
        <v>7.6985170740555978E-3</v>
      </c>
      <c r="C20" cm="1">
        <f t="array" ref="C20">SUMPRODUCT(SIOM!$C$48:$AR$89*(SIOM!$B$48:$B$89='FoGPbEaIC-isic'!$A20)*(SIOM!$C$47:$AR$47='FoGPbEaIC-isic'!C$1))/SUMPRODUCT(SIOM!$C$48:$AR$89*(SIOM!$B$48:$B$89='FoGPbEaIC-isic'!$A20))</f>
        <v>1.2099224524964854E-3</v>
      </c>
      <c r="D20" cm="1">
        <f t="array" ref="D20">SUMPRODUCT(SIOM!$C$48:$AR$89*(SIOM!$B$48:$B$89='FoGPbEaIC-isic'!$A20)*(SIOM!$C$47:$AR$47='FoGPbEaIC-isic'!D$1))/SUMPRODUCT(SIOM!$C$48:$AR$89*(SIOM!$B$48:$B$89='FoGPbEaIC-isic'!$A20))</f>
        <v>0</v>
      </c>
      <c r="E20" cm="1">
        <f t="array" ref="E20">SUMPRODUCT(SIOM!$C$48:$AR$89*(SIOM!$B$48:$B$89='FoGPbEaIC-isic'!$A20)*(SIOM!$C$47:$AR$47='FoGPbEaIC-isic'!E$1))/SUMPRODUCT(SIOM!$C$48:$AR$89*(SIOM!$B$48:$B$89='FoGPbEaIC-isic'!$A20))</f>
        <v>2.0552355902226658E-3</v>
      </c>
      <c r="F20" cm="1">
        <f t="array" ref="F20">SUMPRODUCT(SIOM!$C$48:$AR$89*(SIOM!$B$48:$B$89='FoGPbEaIC-isic'!$A20)*(SIOM!$C$47:$AR$47='FoGPbEaIC-isic'!F$1))/SUMPRODUCT(SIOM!$C$48:$AR$89*(SIOM!$B$48:$B$89='FoGPbEaIC-isic'!$A20))</f>
        <v>1.6325790213595754E-5</v>
      </c>
      <c r="G20" cm="1">
        <f t="array" ref="G20">SUMPRODUCT(SIOM!$C$48:$AR$89*(SIOM!$B$48:$B$89='FoGPbEaIC-isic'!$A20)*(SIOM!$C$47:$AR$47='FoGPbEaIC-isic'!G$1))/SUMPRODUCT(SIOM!$C$48:$AR$89*(SIOM!$B$48:$B$89='FoGPbEaIC-isic'!$A20))</f>
        <v>6.5684095959366922E-3</v>
      </c>
      <c r="H20" cm="1">
        <f t="array" ref="H20">SUMPRODUCT(SIOM!$C$48:$AR$89*(SIOM!$B$48:$B$89='FoGPbEaIC-isic'!$A20)*(SIOM!$C$47:$AR$47='FoGPbEaIC-isic'!H$1))/SUMPRODUCT(SIOM!$C$48:$AR$89*(SIOM!$B$48:$B$89='FoGPbEaIC-isic'!$A20))</f>
        <v>8.0050791347331188E-3</v>
      </c>
      <c r="I20" cm="1">
        <f t="array" ref="I20">SUMPRODUCT(SIOM!$C$48:$AR$89*(SIOM!$B$48:$B$89='FoGPbEaIC-isic'!$A20)*(SIOM!$C$47:$AR$47='FoGPbEaIC-isic'!I$1))/SUMPRODUCT(SIOM!$C$48:$AR$89*(SIOM!$B$48:$B$89='FoGPbEaIC-isic'!$A20))</f>
        <v>2.2801686998322073E-3</v>
      </c>
      <c r="J20" cm="1">
        <f t="array" ref="J20">SUMPRODUCT(SIOM!$C$48:$AR$89*(SIOM!$B$48:$B$89='FoGPbEaIC-isic'!$A20)*(SIOM!$C$47:$AR$47='FoGPbEaIC-isic'!J$1))/SUMPRODUCT(SIOM!$C$48:$AR$89*(SIOM!$B$48:$B$89='FoGPbEaIC-isic'!$A20))</f>
        <v>7.2577207382885133E-3</v>
      </c>
      <c r="K20" cm="1">
        <f t="array" ref="K20">SUMPRODUCT(SIOM!$C$48:$AR$89*(SIOM!$B$48:$B$89='FoGPbEaIC-isic'!$A20)*(SIOM!$C$47:$AR$47='FoGPbEaIC-isic'!K$1))/SUMPRODUCT(SIOM!$C$48:$AR$89*(SIOM!$B$48:$B$89='FoGPbEaIC-isic'!$A20))</f>
        <v>9.8390095687270421E-3</v>
      </c>
      <c r="L20" cm="1">
        <f t="array" ref="L20">SUMPRODUCT(SIOM!$C$48:$AR$89*(SIOM!$B$48:$B$89='FoGPbEaIC-isic'!$A20)*(SIOM!$C$47:$AR$47='FoGPbEaIC-isic'!L$1))/SUMPRODUCT(SIOM!$C$48:$AR$89*(SIOM!$B$48:$B$89='FoGPbEaIC-isic'!$A20))</f>
        <v>9.4018762616032026E-3</v>
      </c>
      <c r="M20" cm="1">
        <f t="array" ref="M20">SUMPRODUCT(SIOM!$C$48:$AR$89*(SIOM!$B$48:$B$89='FoGPbEaIC-isic'!$A20)*(SIOM!$C$47:$AR$47='FoGPbEaIC-isic'!M$1))/SUMPRODUCT(SIOM!$C$48:$AR$89*(SIOM!$B$48:$B$89='FoGPbEaIC-isic'!$A20))</f>
        <v>7.3846640313540322E-3</v>
      </c>
      <c r="N20" cm="1">
        <f t="array" ref="N20">SUMPRODUCT(SIOM!$C$48:$AR$89*(SIOM!$B$48:$B$89='FoGPbEaIC-isic'!$A20)*(SIOM!$C$47:$AR$47='FoGPbEaIC-isic'!N$1))/SUMPRODUCT(SIOM!$C$48:$AR$89*(SIOM!$B$48:$B$89='FoGPbEaIC-isic'!$A20))</f>
        <v>1.4954423835653711E-2</v>
      </c>
      <c r="O20" cm="1">
        <f t="array" ref="O20">SUMPRODUCT(SIOM!$C$48:$AR$89*(SIOM!$B$48:$B$89='FoGPbEaIC-isic'!$A20)*(SIOM!$C$47:$AR$47='FoGPbEaIC-isic'!O$1))/SUMPRODUCT(SIOM!$C$48:$AR$89*(SIOM!$B$48:$B$89='FoGPbEaIC-isic'!$A20))</f>
        <v>9.6387288332366178E-3</v>
      </c>
      <c r="P20" cm="1">
        <f t="array" ref="P20">SUMPRODUCT(SIOM!$C$48:$AR$89*(SIOM!$B$48:$B$89='FoGPbEaIC-isic'!$A20)*(SIOM!$C$47:$AR$47='FoGPbEaIC-isic'!P$1))/SUMPRODUCT(SIOM!$C$48:$AR$89*(SIOM!$B$48:$B$89='FoGPbEaIC-isic'!$A20))</f>
        <v>3.5525096593487541E-3</v>
      </c>
      <c r="Q20" cm="1">
        <f t="array" ref="Q20">SUMPRODUCT(SIOM!$C$48:$AR$89*(SIOM!$B$48:$B$89='FoGPbEaIC-isic'!$A20)*(SIOM!$C$47:$AR$47='FoGPbEaIC-isic'!Q$1))/SUMPRODUCT(SIOM!$C$48:$AR$89*(SIOM!$B$48:$B$89='FoGPbEaIC-isic'!$A20))</f>
        <v>3.4415707720661222E-2</v>
      </c>
      <c r="R20" cm="1">
        <f t="array" ref="R20">SUMPRODUCT(SIOM!$C$48:$AR$89*(SIOM!$B$48:$B$89='FoGPbEaIC-isic'!$A20)*(SIOM!$C$47:$AR$47='FoGPbEaIC-isic'!R$1))/SUMPRODUCT(SIOM!$C$48:$AR$89*(SIOM!$B$48:$B$89='FoGPbEaIC-isic'!$A20))</f>
        <v>8.1637671330869136E-3</v>
      </c>
      <c r="S20" cm="1">
        <f t="array" ref="S20">SUMPRODUCT(SIOM!$C$48:$AR$89*(SIOM!$B$48:$B$89='FoGPbEaIC-isic'!$A20)*(SIOM!$C$47:$AR$47='FoGPbEaIC-isic'!S$1))/SUMPRODUCT(SIOM!$C$48:$AR$89*(SIOM!$B$48:$B$89='FoGPbEaIC-isic'!$A20))</f>
        <v>3.7600108838601425E-2</v>
      </c>
      <c r="T20" cm="1">
        <f t="array" ref="T20">SUMPRODUCT(SIOM!$C$48:$AR$89*(SIOM!$B$48:$B$89='FoGPbEaIC-isic'!$A20)*(SIOM!$C$47:$AR$47='FoGPbEaIC-isic'!T$1))/SUMPRODUCT(SIOM!$C$48:$AR$89*(SIOM!$B$48:$B$89='FoGPbEaIC-isic'!$A20))</f>
        <v>7.2310552809396397E-2</v>
      </c>
      <c r="U20" cm="1">
        <f t="array" ref="U20">SUMPRODUCT(SIOM!$C$48:$AR$89*(SIOM!$B$48:$B$89='FoGPbEaIC-isic'!$A20)*(SIOM!$C$47:$AR$47='FoGPbEaIC-isic'!U$1))/SUMPRODUCT(SIOM!$C$48:$AR$89*(SIOM!$B$48:$B$89='FoGPbEaIC-isic'!$A20))</f>
        <v>3.8808217314407513E-2</v>
      </c>
      <c r="V20" cm="1">
        <f t="array" ref="V20">SUMPRODUCT(SIOM!$C$48:$AR$89*(SIOM!$B$48:$B$89='FoGPbEaIC-isic'!$A20)*(SIOM!$C$47:$AR$47='FoGPbEaIC-isic'!V$1))/SUMPRODUCT(SIOM!$C$48:$AR$89*(SIOM!$B$48:$B$89='FoGPbEaIC-isic'!$A20))</f>
        <v>0.27978595075053286</v>
      </c>
      <c r="W20" cm="1">
        <f t="array" ref="W20">SUMPRODUCT(SIOM!$C$48:$AR$89*(SIOM!$B$48:$B$89='FoGPbEaIC-isic'!$A20)*(SIOM!$C$47:$AR$47='FoGPbEaIC-isic'!W$1))/SUMPRODUCT(SIOM!$C$48:$AR$89*(SIOM!$B$48:$B$89='FoGPbEaIC-isic'!$A20))</f>
        <v>0.10886943902770849</v>
      </c>
      <c r="X20" cm="1">
        <f t="array" ref="X20">SUMPRODUCT(SIOM!$C$48:$AR$89*(SIOM!$B$48:$B$89='FoGPbEaIC-isic'!$A20)*(SIOM!$C$47:$AR$47='FoGPbEaIC-isic'!X$1))/SUMPRODUCT(SIOM!$C$48:$AR$89*(SIOM!$B$48:$B$89='FoGPbEaIC-isic'!$A20))</f>
        <v>9.7388780554169885E-2</v>
      </c>
      <c r="Y20" cm="1">
        <f t="array" ref="Y20">SUMPRODUCT(SIOM!$C$48:$AR$89*(SIOM!$B$48:$B$89='FoGPbEaIC-isic'!$A20)*(SIOM!$C$47:$AR$47='FoGPbEaIC-isic'!Y$1))/SUMPRODUCT(SIOM!$C$48:$AR$89*(SIOM!$B$48:$B$89='FoGPbEaIC-isic'!$A20))</f>
        <v>1.0918325699514762E-2</v>
      </c>
      <c r="Z20" cm="1">
        <f t="array" ref="Z20">SUMPRODUCT(SIOM!$C$48:$AR$89*(SIOM!$B$48:$B$89='FoGPbEaIC-isic'!$A20)*(SIOM!$C$47:$AR$47='FoGPbEaIC-isic'!Z$1))/SUMPRODUCT(SIOM!$C$48:$AR$89*(SIOM!$B$48:$B$89='FoGPbEaIC-isic'!$A20))</f>
        <v>9.230473208621753E-3</v>
      </c>
      <c r="AA20" cm="1">
        <f t="array" ref="AA20">SUMPRODUCT(SIOM!$C$48:$AR$89*(SIOM!$B$48:$B$89='FoGPbEaIC-isic'!$A20)*(SIOM!$C$47:$AR$47='FoGPbEaIC-isic'!AA$1))/SUMPRODUCT(SIOM!$C$48:$AR$89*(SIOM!$B$48:$B$89='FoGPbEaIC-isic'!$A20))</f>
        <v>0</v>
      </c>
      <c r="AB20" cm="1">
        <f t="array" ref="AB20">SUMPRODUCT(SIOM!$C$48:$AR$89*(SIOM!$B$48:$B$89='FoGPbEaIC-isic'!$A20)*(SIOM!$C$47:$AR$47='FoGPbEaIC-isic'!AB$1))/SUMPRODUCT(SIOM!$C$48:$AR$89*(SIOM!$B$48:$B$89='FoGPbEaIC-isic'!$A20))</f>
        <v>9.3138104973326252E-3</v>
      </c>
      <c r="AC20" cm="1">
        <f t="array" ref="AC20">SUMPRODUCT(SIOM!$C$48:$AR$89*(SIOM!$B$48:$B$89='FoGPbEaIC-isic'!$A20)*(SIOM!$C$47:$AR$47='FoGPbEaIC-isic'!AC$1))/SUMPRODUCT(SIOM!$C$48:$AR$89*(SIOM!$B$48:$B$89='FoGPbEaIC-isic'!$A20))</f>
        <v>8.6194730397714386E-2</v>
      </c>
      <c r="AD20" cm="1">
        <f t="array" ref="AD20">SUMPRODUCT(SIOM!$C$48:$AR$89*(SIOM!$B$48:$B$89='FoGPbEaIC-isic'!$A20)*(SIOM!$C$47:$AR$47='FoGPbEaIC-isic'!AD$1))/SUMPRODUCT(SIOM!$C$48:$AR$89*(SIOM!$B$48:$B$89='FoGPbEaIC-isic'!$A20))</f>
        <v>2.6899460341934609E-2</v>
      </c>
      <c r="AE20" cm="1">
        <f t="array" ref="AE20">SUMPRODUCT(SIOM!$C$48:$AR$89*(SIOM!$B$48:$B$89='FoGPbEaIC-isic'!$A20)*(SIOM!$C$47:$AR$47='FoGPbEaIC-isic'!AE$1))/SUMPRODUCT(SIOM!$C$48:$AR$89*(SIOM!$B$48:$B$89='FoGPbEaIC-isic'!$A20))</f>
        <v>1.4319531994013876E-2</v>
      </c>
      <c r="AF20" cm="1">
        <f t="array" ref="AF20">SUMPRODUCT(SIOM!$C$48:$AR$89*(SIOM!$B$48:$B$89='FoGPbEaIC-isic'!$A20)*(SIOM!$C$47:$AR$47='FoGPbEaIC-isic'!AF$1))/SUMPRODUCT(SIOM!$C$48:$AR$89*(SIOM!$B$48:$B$89='FoGPbEaIC-isic'!$A20))</f>
        <v>2.6592898281257086E-3</v>
      </c>
      <c r="AG20" cm="1">
        <f t="array" ref="AG20">SUMPRODUCT(SIOM!$C$48:$AR$89*(SIOM!$B$48:$B$89='FoGPbEaIC-isic'!$A20)*(SIOM!$C$47:$AR$47='FoGPbEaIC-isic'!AG$1))/SUMPRODUCT(SIOM!$C$48:$AR$89*(SIOM!$B$48:$B$89='FoGPbEaIC-isic'!$A20))</f>
        <v>1.5600199537435945E-3</v>
      </c>
      <c r="AH20" cm="1">
        <f t="array" ref="AH20">SUMPRODUCT(SIOM!$C$48:$AR$89*(SIOM!$B$48:$B$89='FoGPbEaIC-isic'!$A20)*(SIOM!$C$47:$AR$47='FoGPbEaIC-isic'!AH$1))/SUMPRODUCT(SIOM!$C$48:$AR$89*(SIOM!$B$48:$B$89='FoGPbEaIC-isic'!$A20))</f>
        <v>3.4773933154958955E-3</v>
      </c>
      <c r="AI20" cm="1">
        <f t="array" ref="AI20">SUMPRODUCT(SIOM!$C$48:$AR$89*(SIOM!$B$48:$B$89='FoGPbEaIC-isic'!$A20)*(SIOM!$C$47:$AR$47='FoGPbEaIC-isic'!AI$1))/SUMPRODUCT(SIOM!$C$48:$AR$89*(SIOM!$B$48:$B$89='FoGPbEaIC-isic'!$A20))</f>
        <v>4.6546641875651901E-3</v>
      </c>
      <c r="AJ20" cm="1">
        <f t="array" ref="AJ20">SUMPRODUCT(SIOM!$C$48:$AR$89*(SIOM!$B$48:$B$89='FoGPbEaIC-isic'!$A20)*(SIOM!$C$47:$AR$47='FoGPbEaIC-isic'!AJ$1))/SUMPRODUCT(SIOM!$C$48:$AR$89*(SIOM!$B$48:$B$89='FoGPbEaIC-isic'!$A20))</f>
        <v>3.803909119767811E-3</v>
      </c>
      <c r="AK20" cm="1">
        <f t="array" ref="AK20">SUMPRODUCT(SIOM!$C$48:$AR$89*(SIOM!$B$48:$B$89='FoGPbEaIC-isic'!$A20)*(SIOM!$C$47:$AR$47='FoGPbEaIC-isic'!AK$1))/SUMPRODUCT(SIOM!$C$48:$AR$89*(SIOM!$B$48:$B$89='FoGPbEaIC-isic'!$A20))</f>
        <v>3.5281846628270825E-3</v>
      </c>
      <c r="AL20" cm="1">
        <f t="array" ref="AL20">SUMPRODUCT(SIOM!$C$48:$AR$89*(SIOM!$B$48:$B$89='FoGPbEaIC-isic'!$A20)*(SIOM!$C$47:$AR$47='FoGPbEaIC-isic'!AL$1))/SUMPRODUCT(SIOM!$C$48:$AR$89*(SIOM!$B$48:$B$89='FoGPbEaIC-isic'!$A20))</f>
        <v>1.4210693392589905E-2</v>
      </c>
      <c r="AM20" cm="1">
        <f t="array" ref="AM20">SUMPRODUCT(SIOM!$C$48:$AR$89*(SIOM!$B$48:$B$89='FoGPbEaIC-isic'!$A20)*(SIOM!$C$47:$AR$47='FoGPbEaIC-isic'!AM$1))/SUMPRODUCT(SIOM!$C$48:$AR$89*(SIOM!$B$48:$B$89='FoGPbEaIC-isic'!$A20))</f>
        <v>2.4350823091923272E-2</v>
      </c>
      <c r="AN20" cm="1">
        <f t="array" ref="AN20">SUMPRODUCT(SIOM!$C$48:$AR$89*(SIOM!$B$48:$B$89='FoGPbEaIC-isic'!$A20)*(SIOM!$C$47:$AR$47='FoGPbEaIC-isic'!AN$1))/SUMPRODUCT(SIOM!$C$48:$AR$89*(SIOM!$B$48:$B$89='FoGPbEaIC-isic'!$A20))</f>
        <v>6.321708766042356E-3</v>
      </c>
      <c r="AO20" cm="1">
        <f t="array" ref="AO20">SUMPRODUCT(SIOM!$C$48:$AR$89*(SIOM!$B$48:$B$89='FoGPbEaIC-isic'!$A20)*(SIOM!$C$47:$AR$47='FoGPbEaIC-isic'!AO$1))/SUMPRODUCT(SIOM!$C$48:$AR$89*(SIOM!$B$48:$B$89='FoGPbEaIC-isic'!$A20))</f>
        <v>5.0120175955738972E-3</v>
      </c>
      <c r="AP20" cm="1">
        <f t="array" ref="AP20">SUMPRODUCT(SIOM!$C$48:$AR$89*(SIOM!$B$48:$B$89='FoGPbEaIC-isic'!$A20)*(SIOM!$C$47:$AR$47='FoGPbEaIC-isic'!AP$1))/SUMPRODUCT(SIOM!$C$48:$AR$89*(SIOM!$B$48:$B$89='FoGPbEaIC-isic'!$A20))</f>
        <v>6.3398485329463515E-3</v>
      </c>
      <c r="AQ20" cm="1">
        <f t="array" ref="AQ20">SUMPRODUCT(SIOM!$C$48:$AR$89*(SIOM!$B$48:$B$89='FoGPbEaIC-isic'!$A20)*(SIOM!$C$47:$AR$47='FoGPbEaIC-isic'!AQ$1))/SUMPRODUCT(SIOM!$C$48:$AR$89*(SIOM!$B$48:$B$89='FoGPbEaIC-isic'!$A20))</f>
        <v>0</v>
      </c>
    </row>
    <row r="21" spans="1:43" x14ac:dyDescent="0.3">
      <c r="A21" t="s">
        <v>108</v>
      </c>
      <c r="B21" cm="1">
        <f t="array" ref="B21">SUMPRODUCT(SIOM!$C$48:$AR$89*(SIOM!$B$48:$B$89='FoGPbEaIC-isic'!$A21)*(SIOM!$C$47:$AR$47='FoGPbEaIC-isic'!B$1))/SUMPRODUCT(SIOM!$C$48:$AR$89*(SIOM!$B$48:$B$89='FoGPbEaIC-isic'!$A21))</f>
        <v>1.5912095567570995E-3</v>
      </c>
      <c r="C21" cm="1">
        <f t="array" ref="C21">SUMPRODUCT(SIOM!$C$48:$AR$89*(SIOM!$B$48:$B$89='FoGPbEaIC-isic'!$A21)*(SIOM!$C$47:$AR$47='FoGPbEaIC-isic'!C$1))/SUMPRODUCT(SIOM!$C$48:$AR$89*(SIOM!$B$48:$B$89='FoGPbEaIC-isic'!$A21))</f>
        <v>0</v>
      </c>
      <c r="D21" cm="1">
        <f t="array" ref="D21">SUMPRODUCT(SIOM!$C$48:$AR$89*(SIOM!$B$48:$B$89='FoGPbEaIC-isic'!$A21)*(SIOM!$C$47:$AR$47='FoGPbEaIC-isic'!D$1))/SUMPRODUCT(SIOM!$C$48:$AR$89*(SIOM!$B$48:$B$89='FoGPbEaIC-isic'!$A21))</f>
        <v>0</v>
      </c>
      <c r="E21" cm="1">
        <f t="array" ref="E21">SUMPRODUCT(SIOM!$C$48:$AR$89*(SIOM!$B$48:$B$89='FoGPbEaIC-isic'!$A21)*(SIOM!$C$47:$AR$47='FoGPbEaIC-isic'!E$1))/SUMPRODUCT(SIOM!$C$48:$AR$89*(SIOM!$B$48:$B$89='FoGPbEaIC-isic'!$A21))</f>
        <v>2.7575688006818721E-4</v>
      </c>
      <c r="F21" cm="1">
        <f t="array" ref="F21">SUMPRODUCT(SIOM!$C$48:$AR$89*(SIOM!$B$48:$B$89='FoGPbEaIC-isic'!$A21)*(SIOM!$C$47:$AR$47='FoGPbEaIC-isic'!F$1))/SUMPRODUCT(SIOM!$C$48:$AR$89*(SIOM!$B$48:$B$89='FoGPbEaIC-isic'!$A21))</f>
        <v>0</v>
      </c>
      <c r="G21" cm="1">
        <f t="array" ref="G21">SUMPRODUCT(SIOM!$C$48:$AR$89*(SIOM!$B$48:$B$89='FoGPbEaIC-isic'!$A21)*(SIOM!$C$47:$AR$47='FoGPbEaIC-isic'!G$1))/SUMPRODUCT(SIOM!$C$48:$AR$89*(SIOM!$B$48:$B$89='FoGPbEaIC-isic'!$A21))</f>
        <v>2.0912662914262044E-3</v>
      </c>
      <c r="H21" cm="1">
        <f t="array" ref="H21">SUMPRODUCT(SIOM!$C$48:$AR$89*(SIOM!$B$48:$B$89='FoGPbEaIC-isic'!$A21)*(SIOM!$C$47:$AR$47='FoGPbEaIC-isic'!H$1))/SUMPRODUCT(SIOM!$C$48:$AR$89*(SIOM!$B$48:$B$89='FoGPbEaIC-isic'!$A21))</f>
        <v>1.7429418113400733E-3</v>
      </c>
      <c r="I21" cm="1">
        <f t="array" ref="I21">SUMPRODUCT(SIOM!$C$48:$AR$89*(SIOM!$B$48:$B$89='FoGPbEaIC-isic'!$A21)*(SIOM!$C$47:$AR$47='FoGPbEaIC-isic'!I$1))/SUMPRODUCT(SIOM!$C$48:$AR$89*(SIOM!$B$48:$B$89='FoGPbEaIC-isic'!$A21))</f>
        <v>7.1248189108526845E-4</v>
      </c>
      <c r="J21" cm="1">
        <f t="array" ref="J21">SUMPRODUCT(SIOM!$C$48:$AR$89*(SIOM!$B$48:$B$89='FoGPbEaIC-isic'!$A21)*(SIOM!$C$47:$AR$47='FoGPbEaIC-isic'!J$1))/SUMPRODUCT(SIOM!$C$48:$AR$89*(SIOM!$B$48:$B$89='FoGPbEaIC-isic'!$A21))</f>
        <v>9.8559994933462131E-4</v>
      </c>
      <c r="K21" cm="1">
        <f t="array" ref="K21">SUMPRODUCT(SIOM!$C$48:$AR$89*(SIOM!$B$48:$B$89='FoGPbEaIC-isic'!$A21)*(SIOM!$C$47:$AR$47='FoGPbEaIC-isic'!K$1))/SUMPRODUCT(SIOM!$C$48:$AR$89*(SIOM!$B$48:$B$89='FoGPbEaIC-isic'!$A21))</f>
        <v>1.5041284367355667E-3</v>
      </c>
      <c r="L21" cm="1">
        <f t="array" ref="L21">SUMPRODUCT(SIOM!$C$48:$AR$89*(SIOM!$B$48:$B$89='FoGPbEaIC-isic'!$A21)*(SIOM!$C$47:$AR$47='FoGPbEaIC-isic'!L$1))/SUMPRODUCT(SIOM!$C$48:$AR$89*(SIOM!$B$48:$B$89='FoGPbEaIC-isic'!$A21))</f>
        <v>4.0208456339212943E-3</v>
      </c>
      <c r="M21" cm="1">
        <f t="array" ref="M21">SUMPRODUCT(SIOM!$C$48:$AR$89*(SIOM!$B$48:$B$89='FoGPbEaIC-isic'!$A21)*(SIOM!$C$47:$AR$47='FoGPbEaIC-isic'!M$1))/SUMPRODUCT(SIOM!$C$48:$AR$89*(SIOM!$B$48:$B$89='FoGPbEaIC-isic'!$A21))</f>
        <v>7.1583953088632374E-4</v>
      </c>
      <c r="N21" cm="1">
        <f t="array" ref="N21">SUMPRODUCT(SIOM!$C$48:$AR$89*(SIOM!$B$48:$B$89='FoGPbEaIC-isic'!$A21)*(SIOM!$C$47:$AR$47='FoGPbEaIC-isic'!N$1))/SUMPRODUCT(SIOM!$C$48:$AR$89*(SIOM!$B$48:$B$89='FoGPbEaIC-isic'!$A21))</f>
        <v>5.6167322413888656E-3</v>
      </c>
      <c r="O21" cm="1">
        <f t="array" ref="O21">SUMPRODUCT(SIOM!$C$48:$AR$89*(SIOM!$B$48:$B$89='FoGPbEaIC-isic'!$A21)*(SIOM!$C$47:$AR$47='FoGPbEaIC-isic'!O$1))/SUMPRODUCT(SIOM!$C$48:$AR$89*(SIOM!$B$48:$B$89='FoGPbEaIC-isic'!$A21))</f>
        <v>2.9153281178183999E-4</v>
      </c>
      <c r="P21" cm="1">
        <f t="array" ref="P21">SUMPRODUCT(SIOM!$C$48:$AR$89*(SIOM!$B$48:$B$89='FoGPbEaIC-isic'!$A21)*(SIOM!$C$47:$AR$47='FoGPbEaIC-isic'!P$1))/SUMPRODUCT(SIOM!$C$48:$AR$89*(SIOM!$B$48:$B$89='FoGPbEaIC-isic'!$A21))</f>
        <v>2.685058199863281E-3</v>
      </c>
      <c r="Q21" cm="1">
        <f t="array" ref="Q21">SUMPRODUCT(SIOM!$C$48:$AR$89*(SIOM!$B$48:$B$89='FoGPbEaIC-isic'!$A21)*(SIOM!$C$47:$AR$47='FoGPbEaIC-isic'!Q$1))/SUMPRODUCT(SIOM!$C$48:$AR$89*(SIOM!$B$48:$B$89='FoGPbEaIC-isic'!$A21))</f>
        <v>2.008641152736362E-3</v>
      </c>
      <c r="R21" cm="1">
        <f t="array" ref="R21">SUMPRODUCT(SIOM!$C$48:$AR$89*(SIOM!$B$48:$B$89='FoGPbEaIC-isic'!$A21)*(SIOM!$C$47:$AR$47='FoGPbEaIC-isic'!R$1))/SUMPRODUCT(SIOM!$C$48:$AR$89*(SIOM!$B$48:$B$89='FoGPbEaIC-isic'!$A21))</f>
        <v>1.6870288045411142E-3</v>
      </c>
      <c r="S21" cm="1">
        <f t="array" ref="S21">SUMPRODUCT(SIOM!$C$48:$AR$89*(SIOM!$B$48:$B$89='FoGPbEaIC-isic'!$A21)*(SIOM!$C$47:$AR$47='FoGPbEaIC-isic'!S$1))/SUMPRODUCT(SIOM!$C$48:$AR$89*(SIOM!$B$48:$B$89='FoGPbEaIC-isic'!$A21))</f>
        <v>8.2172911438500949E-3</v>
      </c>
      <c r="T21" cm="1">
        <f t="array" ref="T21">SUMPRODUCT(SIOM!$C$48:$AR$89*(SIOM!$B$48:$B$89='FoGPbEaIC-isic'!$A21)*(SIOM!$C$47:$AR$47='FoGPbEaIC-isic'!T$1))/SUMPRODUCT(SIOM!$C$48:$AR$89*(SIOM!$B$48:$B$89='FoGPbEaIC-isic'!$A21))</f>
        <v>1.2563430679470234E-2</v>
      </c>
      <c r="U21" cm="1">
        <f t="array" ref="U21">SUMPRODUCT(SIOM!$C$48:$AR$89*(SIOM!$B$48:$B$89='FoGPbEaIC-isic'!$A21)*(SIOM!$C$47:$AR$47='FoGPbEaIC-isic'!U$1))/SUMPRODUCT(SIOM!$C$48:$AR$89*(SIOM!$B$48:$B$89='FoGPbEaIC-isic'!$A21))</f>
        <v>1.3399937196040716E-2</v>
      </c>
      <c r="V21" cm="1">
        <f t="array" ref="V21">SUMPRODUCT(SIOM!$C$48:$AR$89*(SIOM!$B$48:$B$89='FoGPbEaIC-isic'!$A21)*(SIOM!$C$47:$AR$47='FoGPbEaIC-isic'!V$1))/SUMPRODUCT(SIOM!$C$48:$AR$89*(SIOM!$B$48:$B$89='FoGPbEaIC-isic'!$A21))</f>
        <v>3.3750531062891047E-2</v>
      </c>
      <c r="W21" cm="1">
        <f t="array" ref="W21">SUMPRODUCT(SIOM!$C$48:$AR$89*(SIOM!$B$48:$B$89='FoGPbEaIC-isic'!$A21)*(SIOM!$C$47:$AR$47='FoGPbEaIC-isic'!W$1))/SUMPRODUCT(SIOM!$C$48:$AR$89*(SIOM!$B$48:$B$89='FoGPbEaIC-isic'!$A21))</f>
        <v>0.77423427987871996</v>
      </c>
      <c r="X21" cm="1">
        <f t="array" ref="X21">SUMPRODUCT(SIOM!$C$48:$AR$89*(SIOM!$B$48:$B$89='FoGPbEaIC-isic'!$A21)*(SIOM!$C$47:$AR$47='FoGPbEaIC-isic'!X$1))/SUMPRODUCT(SIOM!$C$48:$AR$89*(SIOM!$B$48:$B$89='FoGPbEaIC-isic'!$A21))</f>
        <v>9.8942624097193115E-3</v>
      </c>
      <c r="Y21" cm="1">
        <f t="array" ref="Y21">SUMPRODUCT(SIOM!$C$48:$AR$89*(SIOM!$B$48:$B$89='FoGPbEaIC-isic'!$A21)*(SIOM!$C$47:$AR$47='FoGPbEaIC-isic'!Y$1))/SUMPRODUCT(SIOM!$C$48:$AR$89*(SIOM!$B$48:$B$89='FoGPbEaIC-isic'!$A21))</f>
        <v>3.2615837680792289E-3</v>
      </c>
      <c r="Z21" cm="1">
        <f t="array" ref="Z21">SUMPRODUCT(SIOM!$C$48:$AR$89*(SIOM!$B$48:$B$89='FoGPbEaIC-isic'!$A21)*(SIOM!$C$47:$AR$47='FoGPbEaIC-isic'!Z$1))/SUMPRODUCT(SIOM!$C$48:$AR$89*(SIOM!$B$48:$B$89='FoGPbEaIC-isic'!$A21))</f>
        <v>2.8582661166345712E-4</v>
      </c>
      <c r="AA21" cm="1">
        <f t="array" ref="AA21">SUMPRODUCT(SIOM!$C$48:$AR$89*(SIOM!$B$48:$B$89='FoGPbEaIC-isic'!$A21)*(SIOM!$C$47:$AR$47='FoGPbEaIC-isic'!AA$1))/SUMPRODUCT(SIOM!$C$48:$AR$89*(SIOM!$B$48:$B$89='FoGPbEaIC-isic'!$A21))</f>
        <v>4.3300489006700654E-5</v>
      </c>
      <c r="AB21" cm="1">
        <f t="array" ref="AB21">SUMPRODUCT(SIOM!$C$48:$AR$89*(SIOM!$B$48:$B$89='FoGPbEaIC-isic'!$A21)*(SIOM!$C$47:$AR$47='FoGPbEaIC-isic'!AB$1))/SUMPRODUCT(SIOM!$C$48:$AR$89*(SIOM!$B$48:$B$89='FoGPbEaIC-isic'!$A21))</f>
        <v>5.2387869370702734E-3</v>
      </c>
      <c r="AC21" cm="1">
        <f t="array" ref="AC21">SUMPRODUCT(SIOM!$C$48:$AR$89*(SIOM!$B$48:$B$89='FoGPbEaIC-isic'!$A21)*(SIOM!$C$47:$AR$47='FoGPbEaIC-isic'!AC$1))/SUMPRODUCT(SIOM!$C$48:$AR$89*(SIOM!$B$48:$B$89='FoGPbEaIC-isic'!$A21))</f>
        <v>1.3294384323287342E-2</v>
      </c>
      <c r="AD21" cm="1">
        <f t="array" ref="AD21">SUMPRODUCT(SIOM!$C$48:$AR$89*(SIOM!$B$48:$B$89='FoGPbEaIC-isic'!$A21)*(SIOM!$C$47:$AR$47='FoGPbEaIC-isic'!AD$1))/SUMPRODUCT(SIOM!$C$48:$AR$89*(SIOM!$B$48:$B$89='FoGPbEaIC-isic'!$A21))</f>
        <v>3.79053560166457E-2</v>
      </c>
      <c r="AE21" cm="1">
        <f t="array" ref="AE21">SUMPRODUCT(SIOM!$C$48:$AR$89*(SIOM!$B$48:$B$89='FoGPbEaIC-isic'!$A21)*(SIOM!$C$47:$AR$47='FoGPbEaIC-isic'!AE$1))/SUMPRODUCT(SIOM!$C$48:$AR$89*(SIOM!$B$48:$B$89='FoGPbEaIC-isic'!$A21))</f>
        <v>2.9008568254445762E-2</v>
      </c>
      <c r="AF21" cm="1">
        <f t="array" ref="AF21">SUMPRODUCT(SIOM!$C$48:$AR$89*(SIOM!$B$48:$B$89='FoGPbEaIC-isic'!$A21)*(SIOM!$C$47:$AR$47='FoGPbEaIC-isic'!AF$1))/SUMPRODUCT(SIOM!$C$48:$AR$89*(SIOM!$B$48:$B$89='FoGPbEaIC-isic'!$A21))</f>
        <v>1.7943988368073428E-3</v>
      </c>
      <c r="AG21" cm="1">
        <f t="array" ref="AG21">SUMPRODUCT(SIOM!$C$48:$AR$89*(SIOM!$B$48:$B$89='FoGPbEaIC-isic'!$A21)*(SIOM!$C$47:$AR$47='FoGPbEaIC-isic'!AG$1))/SUMPRODUCT(SIOM!$C$48:$AR$89*(SIOM!$B$48:$B$89='FoGPbEaIC-isic'!$A21))</f>
        <v>7.9296595655971541E-4</v>
      </c>
      <c r="AH21" cm="1">
        <f t="array" ref="AH21">SUMPRODUCT(SIOM!$C$48:$AR$89*(SIOM!$B$48:$B$89='FoGPbEaIC-isic'!$A21)*(SIOM!$C$47:$AR$47='FoGPbEaIC-isic'!AH$1))/SUMPRODUCT(SIOM!$C$48:$AR$89*(SIOM!$B$48:$B$89='FoGPbEaIC-isic'!$A21))</f>
        <v>1.2653150621310602E-3</v>
      </c>
      <c r="AI21" cm="1">
        <f t="array" ref="AI21">SUMPRODUCT(SIOM!$C$48:$AR$89*(SIOM!$B$48:$B$89='FoGPbEaIC-isic'!$A21)*(SIOM!$C$47:$AR$47='FoGPbEaIC-isic'!AI$1))/SUMPRODUCT(SIOM!$C$48:$AR$89*(SIOM!$B$48:$B$89='FoGPbEaIC-isic'!$A21))</f>
        <v>1.4909343276413951E-3</v>
      </c>
      <c r="AJ21" cm="1">
        <f t="array" ref="AJ21">SUMPRODUCT(SIOM!$C$48:$AR$89*(SIOM!$B$48:$B$89='FoGPbEaIC-isic'!$A21)*(SIOM!$C$47:$AR$47='FoGPbEaIC-isic'!AJ$1))/SUMPRODUCT(SIOM!$C$48:$AR$89*(SIOM!$B$48:$B$89='FoGPbEaIC-isic'!$A21))</f>
        <v>2.1677921241724002E-3</v>
      </c>
      <c r="AK21" cm="1">
        <f t="array" ref="AK21">SUMPRODUCT(SIOM!$C$48:$AR$89*(SIOM!$B$48:$B$89='FoGPbEaIC-isic'!$A21)*(SIOM!$C$47:$AR$47='FoGPbEaIC-isic'!AK$1))/SUMPRODUCT(SIOM!$C$48:$AR$89*(SIOM!$B$48:$B$89='FoGPbEaIC-isic'!$A21))</f>
        <v>1.1637204221059386E-3</v>
      </c>
      <c r="AL21" cm="1">
        <f t="array" ref="AL21">SUMPRODUCT(SIOM!$C$48:$AR$89*(SIOM!$B$48:$B$89='FoGPbEaIC-isic'!$A21)*(SIOM!$C$47:$AR$47='FoGPbEaIC-isic'!AL$1))/SUMPRODUCT(SIOM!$C$48:$AR$89*(SIOM!$B$48:$B$89='FoGPbEaIC-isic'!$A21))</f>
        <v>9.196294038637632E-3</v>
      </c>
      <c r="AM21" cm="1">
        <f t="array" ref="AM21">SUMPRODUCT(SIOM!$C$48:$AR$89*(SIOM!$B$48:$B$89='FoGPbEaIC-isic'!$A21)*(SIOM!$C$47:$AR$47='FoGPbEaIC-isic'!AM$1))/SUMPRODUCT(SIOM!$C$48:$AR$89*(SIOM!$B$48:$B$89='FoGPbEaIC-isic'!$A21))</f>
        <v>7.8636890201262966E-3</v>
      </c>
      <c r="AN21" cm="1">
        <f t="array" ref="AN21">SUMPRODUCT(SIOM!$C$48:$AR$89*(SIOM!$B$48:$B$89='FoGPbEaIC-isic'!$A21)*(SIOM!$C$47:$AR$47='FoGPbEaIC-isic'!AN$1))/SUMPRODUCT(SIOM!$C$48:$AR$89*(SIOM!$B$48:$B$89='FoGPbEaIC-isic'!$A21))</f>
        <v>1.7930794258979256E-3</v>
      </c>
      <c r="AO21" cm="1">
        <f t="array" ref="AO21">SUMPRODUCT(SIOM!$C$48:$AR$89*(SIOM!$B$48:$B$89='FoGPbEaIC-isic'!$A21)*(SIOM!$C$47:$AR$47='FoGPbEaIC-isic'!AO$1))/SUMPRODUCT(SIOM!$C$48:$AR$89*(SIOM!$B$48:$B$89='FoGPbEaIC-isic'!$A21))</f>
        <v>2.2944555714764477E-3</v>
      </c>
      <c r="AP21" cm="1">
        <f t="array" ref="AP21">SUMPRODUCT(SIOM!$C$48:$AR$89*(SIOM!$B$48:$B$89='FoGPbEaIC-isic'!$A21)*(SIOM!$C$47:$AR$47='FoGPbEaIC-isic'!AP$1))/SUMPRODUCT(SIOM!$C$48:$AR$89*(SIOM!$B$48:$B$89='FoGPbEaIC-isic'!$A21))</f>
        <v>3.1507532516881873E-3</v>
      </c>
      <c r="AQ21" cm="1">
        <f t="array" ref="AQ21">SUMPRODUCT(SIOM!$C$48:$AR$89*(SIOM!$B$48:$B$89='FoGPbEaIC-isic'!$A21)*(SIOM!$C$47:$AR$47='FoGPbEaIC-isic'!AQ$1))/SUMPRODUCT(SIOM!$C$48:$AR$89*(SIOM!$B$48:$B$89='FoGPbEaIC-isic'!$A21))</f>
        <v>0</v>
      </c>
    </row>
    <row r="22" spans="1:43" x14ac:dyDescent="0.3">
      <c r="A22" t="s">
        <v>109</v>
      </c>
      <c r="B22" cm="1">
        <f t="array" ref="B22">SUMPRODUCT(SIOM!$C$48:$AR$89*(SIOM!$B$48:$B$89='FoGPbEaIC-isic'!$A22)*(SIOM!$C$47:$AR$47='FoGPbEaIC-isic'!B$1))/SUMPRODUCT(SIOM!$C$48:$AR$89*(SIOM!$B$48:$B$89='FoGPbEaIC-isic'!$A22))</f>
        <v>3.8020586184877307E-3</v>
      </c>
      <c r="C22" cm="1">
        <f t="array" ref="C22">SUMPRODUCT(SIOM!$C$48:$AR$89*(SIOM!$B$48:$B$89='FoGPbEaIC-isic'!$A22)*(SIOM!$C$47:$AR$47='FoGPbEaIC-isic'!C$1))/SUMPRODUCT(SIOM!$C$48:$AR$89*(SIOM!$B$48:$B$89='FoGPbEaIC-isic'!$A22))</f>
        <v>4.2109184758989498E-4</v>
      </c>
      <c r="D22" cm="1">
        <f t="array" ref="D22">SUMPRODUCT(SIOM!$C$48:$AR$89*(SIOM!$B$48:$B$89='FoGPbEaIC-isic'!$A22)*(SIOM!$C$47:$AR$47='FoGPbEaIC-isic'!D$1))/SUMPRODUCT(SIOM!$C$48:$AR$89*(SIOM!$B$48:$B$89='FoGPbEaIC-isic'!$A22))</f>
        <v>7.0818404510744093E-7</v>
      </c>
      <c r="E22" cm="1">
        <f t="array" ref="E22">SUMPRODUCT(SIOM!$C$48:$AR$89*(SIOM!$B$48:$B$89='FoGPbEaIC-isic'!$A22)*(SIOM!$C$47:$AR$47='FoGPbEaIC-isic'!E$1))/SUMPRODUCT(SIOM!$C$48:$AR$89*(SIOM!$B$48:$B$89='FoGPbEaIC-isic'!$A22))</f>
        <v>4.9210003690750286E-4</v>
      </c>
      <c r="F22" cm="1">
        <f t="array" ref="F22">SUMPRODUCT(SIOM!$C$48:$AR$89*(SIOM!$B$48:$B$89='FoGPbEaIC-isic'!$A22)*(SIOM!$C$47:$AR$47='FoGPbEaIC-isic'!F$1))/SUMPRODUCT(SIOM!$C$48:$AR$89*(SIOM!$B$48:$B$89='FoGPbEaIC-isic'!$A22))</f>
        <v>5.8583337727083673E-6</v>
      </c>
      <c r="G22" cm="1">
        <f t="array" ref="G22">SUMPRODUCT(SIOM!$C$48:$AR$89*(SIOM!$B$48:$B$89='FoGPbEaIC-isic'!$A22)*(SIOM!$C$47:$AR$47='FoGPbEaIC-isic'!G$1))/SUMPRODUCT(SIOM!$C$48:$AR$89*(SIOM!$B$48:$B$89='FoGPbEaIC-isic'!$A22))</f>
        <v>3.9133669601691895E-3</v>
      </c>
      <c r="H22" cm="1">
        <f t="array" ref="H22">SUMPRODUCT(SIOM!$C$48:$AR$89*(SIOM!$B$48:$B$89='FoGPbEaIC-isic'!$A22)*(SIOM!$C$47:$AR$47='FoGPbEaIC-isic'!H$1))/SUMPRODUCT(SIOM!$C$48:$AR$89*(SIOM!$B$48:$B$89='FoGPbEaIC-isic'!$A22))</f>
        <v>2.0387001529025115E-3</v>
      </c>
      <c r="I22" cm="1">
        <f t="array" ref="I22">SUMPRODUCT(SIOM!$C$48:$AR$89*(SIOM!$B$48:$B$89='FoGPbEaIC-isic'!$A22)*(SIOM!$C$47:$AR$47='FoGPbEaIC-isic'!I$1))/SUMPRODUCT(SIOM!$C$48:$AR$89*(SIOM!$B$48:$B$89='FoGPbEaIC-isic'!$A22))</f>
        <v>1.2126750909506321E-3</v>
      </c>
      <c r="J22" cm="1">
        <f t="array" ref="J22">SUMPRODUCT(SIOM!$C$48:$AR$89*(SIOM!$B$48:$B$89='FoGPbEaIC-isic'!$A22)*(SIOM!$C$47:$AR$47='FoGPbEaIC-isic'!J$1))/SUMPRODUCT(SIOM!$C$48:$AR$89*(SIOM!$B$48:$B$89='FoGPbEaIC-isic'!$A22))</f>
        <v>1.7750751331306353E-3</v>
      </c>
      <c r="K22" cm="1">
        <f t="array" ref="K22">SUMPRODUCT(SIOM!$C$48:$AR$89*(SIOM!$B$48:$B$89='FoGPbEaIC-isic'!$A22)*(SIOM!$C$47:$AR$47='FoGPbEaIC-isic'!K$1))/SUMPRODUCT(SIOM!$C$48:$AR$89*(SIOM!$B$48:$B$89='FoGPbEaIC-isic'!$A22))</f>
        <v>3.5560086000339789E-3</v>
      </c>
      <c r="L22" cm="1">
        <f t="array" ref="L22">SUMPRODUCT(SIOM!$C$48:$AR$89*(SIOM!$B$48:$B$89='FoGPbEaIC-isic'!$A22)*(SIOM!$C$47:$AR$47='FoGPbEaIC-isic'!L$1))/SUMPRODUCT(SIOM!$C$48:$AR$89*(SIOM!$B$48:$B$89='FoGPbEaIC-isic'!$A22))</f>
        <v>0</v>
      </c>
      <c r="M22" cm="1">
        <f t="array" ref="M22">SUMPRODUCT(SIOM!$C$48:$AR$89*(SIOM!$B$48:$B$89='FoGPbEaIC-isic'!$A22)*(SIOM!$C$47:$AR$47='FoGPbEaIC-isic'!M$1))/SUMPRODUCT(SIOM!$C$48:$AR$89*(SIOM!$B$48:$B$89='FoGPbEaIC-isic'!$A22))</f>
        <v>7.2233255417494171E-3</v>
      </c>
      <c r="N22" cm="1">
        <f t="array" ref="N22">SUMPRODUCT(SIOM!$C$48:$AR$89*(SIOM!$B$48:$B$89='FoGPbEaIC-isic'!$A22)*(SIOM!$C$47:$AR$47='FoGPbEaIC-isic'!N$1))/SUMPRODUCT(SIOM!$C$48:$AR$89*(SIOM!$B$48:$B$89='FoGPbEaIC-isic'!$A22))</f>
        <v>6.4676004850700375E-3</v>
      </c>
      <c r="O22" cm="1">
        <f t="array" ref="O22">SUMPRODUCT(SIOM!$C$48:$AR$89*(SIOM!$B$48:$B$89='FoGPbEaIC-isic'!$A22)*(SIOM!$C$47:$AR$47='FoGPbEaIC-isic'!O$1))/SUMPRODUCT(SIOM!$C$48:$AR$89*(SIOM!$B$48:$B$89='FoGPbEaIC-isic'!$A22))</f>
        <v>4.6573753493031516E-3</v>
      </c>
      <c r="P22" cm="1">
        <f t="array" ref="P22">SUMPRODUCT(SIOM!$C$48:$AR$89*(SIOM!$B$48:$B$89='FoGPbEaIC-isic'!$A22)*(SIOM!$C$47:$AR$47='FoGPbEaIC-isic'!P$1))/SUMPRODUCT(SIOM!$C$48:$AR$89*(SIOM!$B$48:$B$89='FoGPbEaIC-isic'!$A22))</f>
        <v>0</v>
      </c>
      <c r="Q22" cm="1">
        <f t="array" ref="Q22">SUMPRODUCT(SIOM!$C$48:$AR$89*(SIOM!$B$48:$B$89='FoGPbEaIC-isic'!$A22)*(SIOM!$C$47:$AR$47='FoGPbEaIC-isic'!Q$1))/SUMPRODUCT(SIOM!$C$48:$AR$89*(SIOM!$B$48:$B$89='FoGPbEaIC-isic'!$A22))</f>
        <v>2.2331968341564295E-2</v>
      </c>
      <c r="R22" cm="1">
        <f t="array" ref="R22">SUMPRODUCT(SIOM!$C$48:$AR$89*(SIOM!$B$48:$B$89='FoGPbEaIC-isic'!$A22)*(SIOM!$C$47:$AR$47='FoGPbEaIC-isic'!R$1))/SUMPRODUCT(SIOM!$C$48:$AR$89*(SIOM!$B$48:$B$89='FoGPbEaIC-isic'!$A22))</f>
        <v>0</v>
      </c>
      <c r="S22" cm="1">
        <f t="array" ref="S22">SUMPRODUCT(SIOM!$C$48:$AR$89*(SIOM!$B$48:$B$89='FoGPbEaIC-isic'!$A22)*(SIOM!$C$47:$AR$47='FoGPbEaIC-isic'!S$1))/SUMPRODUCT(SIOM!$C$48:$AR$89*(SIOM!$B$48:$B$89='FoGPbEaIC-isic'!$A22))</f>
        <v>4.1986678149000874E-2</v>
      </c>
      <c r="T22" cm="1">
        <f t="array" ref="T22">SUMPRODUCT(SIOM!$C$48:$AR$89*(SIOM!$B$48:$B$89='FoGPbEaIC-isic'!$A22)*(SIOM!$C$47:$AR$47='FoGPbEaIC-isic'!T$1))/SUMPRODUCT(SIOM!$C$48:$AR$89*(SIOM!$B$48:$B$89='FoGPbEaIC-isic'!$A22))</f>
        <v>4.5630561755625472E-2</v>
      </c>
      <c r="U22" cm="1">
        <f t="array" ref="U22">SUMPRODUCT(SIOM!$C$48:$AR$89*(SIOM!$B$48:$B$89='FoGPbEaIC-isic'!$A22)*(SIOM!$C$47:$AR$47='FoGPbEaIC-isic'!U$1))/SUMPRODUCT(SIOM!$C$48:$AR$89*(SIOM!$B$48:$B$89='FoGPbEaIC-isic'!$A22))</f>
        <v>4.3779328283449624E-2</v>
      </c>
      <c r="V22" cm="1">
        <f t="array" ref="V22">SUMPRODUCT(SIOM!$C$48:$AR$89*(SIOM!$B$48:$B$89='FoGPbEaIC-isic'!$A22)*(SIOM!$C$47:$AR$47='FoGPbEaIC-isic'!V$1))/SUMPRODUCT(SIOM!$C$48:$AR$89*(SIOM!$B$48:$B$89='FoGPbEaIC-isic'!$A22))</f>
        <v>8.5754289764905081E-2</v>
      </c>
      <c r="W22" cm="1">
        <f t="array" ref="W22">SUMPRODUCT(SIOM!$C$48:$AR$89*(SIOM!$B$48:$B$89='FoGPbEaIC-isic'!$A22)*(SIOM!$C$47:$AR$47='FoGPbEaIC-isic'!W$1))/SUMPRODUCT(SIOM!$C$48:$AR$89*(SIOM!$B$48:$B$89='FoGPbEaIC-isic'!$A22))</f>
        <v>4.1541444782275033E-2</v>
      </c>
      <c r="X22" cm="1">
        <f t="array" ref="X22">SUMPRODUCT(SIOM!$C$48:$AR$89*(SIOM!$B$48:$B$89='FoGPbEaIC-isic'!$A22)*(SIOM!$C$47:$AR$47='FoGPbEaIC-isic'!X$1))/SUMPRODUCT(SIOM!$C$48:$AR$89*(SIOM!$B$48:$B$89='FoGPbEaIC-isic'!$A22))</f>
        <v>0.41851936472228574</v>
      </c>
      <c r="Y22" cm="1">
        <f t="array" ref="Y22">SUMPRODUCT(SIOM!$C$48:$AR$89*(SIOM!$B$48:$B$89='FoGPbEaIC-isic'!$A22)*(SIOM!$C$47:$AR$47='FoGPbEaIC-isic'!Y$1))/SUMPRODUCT(SIOM!$C$48:$AR$89*(SIOM!$B$48:$B$89='FoGPbEaIC-isic'!$A22))</f>
        <v>5.729450429708783E-3</v>
      </c>
      <c r="Z22" cm="1">
        <f t="array" ref="Z22">SUMPRODUCT(SIOM!$C$48:$AR$89*(SIOM!$B$48:$B$89='FoGPbEaIC-isic'!$A22)*(SIOM!$C$47:$AR$47='FoGPbEaIC-isic'!Z$1))/SUMPRODUCT(SIOM!$C$48:$AR$89*(SIOM!$B$48:$B$89='FoGPbEaIC-isic'!$A22))</f>
        <v>3.5996889681198878E-3</v>
      </c>
      <c r="AA22" cm="1">
        <f t="array" ref="AA22">SUMPRODUCT(SIOM!$C$48:$AR$89*(SIOM!$B$48:$B$89='FoGPbEaIC-isic'!$A22)*(SIOM!$C$47:$AR$47='FoGPbEaIC-isic'!AA$1))/SUMPRODUCT(SIOM!$C$48:$AR$89*(SIOM!$B$48:$B$89='FoGPbEaIC-isic'!$A22))</f>
        <v>8.5271600709714047E-4</v>
      </c>
      <c r="AB22" cm="1">
        <f t="array" ref="AB22">SUMPRODUCT(SIOM!$C$48:$AR$89*(SIOM!$B$48:$B$89='FoGPbEaIC-isic'!$A22)*(SIOM!$C$47:$AR$47='FoGPbEaIC-isic'!AB$1))/SUMPRODUCT(SIOM!$C$48:$AR$89*(SIOM!$B$48:$B$89='FoGPbEaIC-isic'!$A22))</f>
        <v>4.5167040307994835E-3</v>
      </c>
      <c r="AC22" cm="1">
        <f t="array" ref="AC22">SUMPRODUCT(SIOM!$C$48:$AR$89*(SIOM!$B$48:$B$89='FoGPbEaIC-isic'!$A22)*(SIOM!$C$47:$AR$47='FoGPbEaIC-isic'!AC$1))/SUMPRODUCT(SIOM!$C$48:$AR$89*(SIOM!$B$48:$B$89='FoGPbEaIC-isic'!$A22))</f>
        <v>6.3598071436522033E-2</v>
      </c>
      <c r="AD22" cm="1">
        <f t="array" ref="AD22">SUMPRODUCT(SIOM!$C$48:$AR$89*(SIOM!$B$48:$B$89='FoGPbEaIC-isic'!$A22)*(SIOM!$C$47:$AR$47='FoGPbEaIC-isic'!AD$1))/SUMPRODUCT(SIOM!$C$48:$AR$89*(SIOM!$B$48:$B$89='FoGPbEaIC-isic'!$A22))</f>
        <v>1.4950467787951753E-2</v>
      </c>
      <c r="AE22" cm="1">
        <f t="array" ref="AE22">SUMPRODUCT(SIOM!$C$48:$AR$89*(SIOM!$B$48:$B$89='FoGPbEaIC-isic'!$A22)*(SIOM!$C$47:$AR$47='FoGPbEaIC-isic'!AE$1))/SUMPRODUCT(SIOM!$C$48:$AR$89*(SIOM!$B$48:$B$89='FoGPbEaIC-isic'!$A22))</f>
        <v>7.7915839177021287E-2</v>
      </c>
      <c r="AF22" cm="1">
        <f t="array" ref="AF22">SUMPRODUCT(SIOM!$C$48:$AR$89*(SIOM!$B$48:$B$89='FoGPbEaIC-isic'!$A22)*(SIOM!$C$47:$AR$47='FoGPbEaIC-isic'!AF$1))/SUMPRODUCT(SIOM!$C$48:$AR$89*(SIOM!$B$48:$B$89='FoGPbEaIC-isic'!$A22))</f>
        <v>1.8102251357668853E-3</v>
      </c>
      <c r="AG22" cm="1">
        <f t="array" ref="AG22">SUMPRODUCT(SIOM!$C$48:$AR$89*(SIOM!$B$48:$B$89='FoGPbEaIC-isic'!$A22)*(SIOM!$C$47:$AR$47='FoGPbEaIC-isic'!AG$1))/SUMPRODUCT(SIOM!$C$48:$AR$89*(SIOM!$B$48:$B$89='FoGPbEaIC-isic'!$A22))</f>
        <v>7.5572505667937935E-4</v>
      </c>
      <c r="AH22" cm="1">
        <f t="array" ref="AH22">SUMPRODUCT(SIOM!$C$48:$AR$89*(SIOM!$B$48:$B$89='FoGPbEaIC-isic'!$A22)*(SIOM!$C$47:$AR$47='FoGPbEaIC-isic'!AH$1))/SUMPRODUCT(SIOM!$C$48:$AR$89*(SIOM!$B$48:$B$89='FoGPbEaIC-isic'!$A22))</f>
        <v>2.7417002056275156E-3</v>
      </c>
      <c r="AI22" cm="1">
        <f t="array" ref="AI22">SUMPRODUCT(SIOM!$C$48:$AR$89*(SIOM!$B$48:$B$89='FoGPbEaIC-isic'!$A22)*(SIOM!$C$47:$AR$47='FoGPbEaIC-isic'!AI$1))/SUMPRODUCT(SIOM!$C$48:$AR$89*(SIOM!$B$48:$B$89='FoGPbEaIC-isic'!$A22))</f>
        <v>2.3550501766287637E-3</v>
      </c>
      <c r="AJ22" cm="1">
        <f t="array" ref="AJ22">SUMPRODUCT(SIOM!$C$48:$AR$89*(SIOM!$B$48:$B$89='FoGPbEaIC-isic'!$A22)*(SIOM!$C$47:$AR$47='FoGPbEaIC-isic'!AJ$1))/SUMPRODUCT(SIOM!$C$48:$AR$89*(SIOM!$B$48:$B$89='FoGPbEaIC-isic'!$A22))</f>
        <v>1.7809334669033436E-3</v>
      </c>
      <c r="AK22" cm="1">
        <f t="array" ref="AK22">SUMPRODUCT(SIOM!$C$48:$AR$89*(SIOM!$B$48:$B$89='FoGPbEaIC-isic'!$A22)*(SIOM!$C$47:$AR$47='FoGPbEaIC-isic'!AK$1))/SUMPRODUCT(SIOM!$C$48:$AR$89*(SIOM!$B$48:$B$89='FoGPbEaIC-isic'!$A22))</f>
        <v>2.6421085314914739E-3</v>
      </c>
      <c r="AL22" cm="1">
        <f t="array" ref="AL22">SUMPRODUCT(SIOM!$C$48:$AR$89*(SIOM!$B$48:$B$89='FoGPbEaIC-isic'!$A22)*(SIOM!$C$47:$AR$47='FoGPbEaIC-isic'!AL$1))/SUMPRODUCT(SIOM!$C$48:$AR$89*(SIOM!$B$48:$B$89='FoGPbEaIC-isic'!$A22))</f>
        <v>1.0339959108830269E-2</v>
      </c>
      <c r="AM22" cm="1">
        <f t="array" ref="AM22">SUMPRODUCT(SIOM!$C$48:$AR$89*(SIOM!$B$48:$B$89='FoGPbEaIC-isic'!$A22)*(SIOM!$C$47:$AR$47='FoGPbEaIC-isic'!AM$1))/SUMPRODUCT(SIOM!$C$48:$AR$89*(SIOM!$B$48:$B$89='FoGPbEaIC-isic'!$A22))</f>
        <v>6.1325037932711185E-2</v>
      </c>
      <c r="AN22" cm="1">
        <f t="array" ref="AN22">SUMPRODUCT(SIOM!$C$48:$AR$89*(SIOM!$B$48:$B$89='FoGPbEaIC-isic'!$A22)*(SIOM!$C$47:$AR$47='FoGPbEaIC-isic'!AN$1))/SUMPRODUCT(SIOM!$C$48:$AR$89*(SIOM!$B$48:$B$89='FoGPbEaIC-isic'!$A22))</f>
        <v>3.0346168942629341E-3</v>
      </c>
      <c r="AO22" cm="1">
        <f t="array" ref="AO22">SUMPRODUCT(SIOM!$C$48:$AR$89*(SIOM!$B$48:$B$89='FoGPbEaIC-isic'!$A22)*(SIOM!$C$47:$AR$47='FoGPbEaIC-isic'!AO$1))/SUMPRODUCT(SIOM!$C$48:$AR$89*(SIOM!$B$48:$B$89='FoGPbEaIC-isic'!$A22))</f>
        <v>2.7006918692185572E-3</v>
      </c>
      <c r="AP22" cm="1">
        <f t="array" ref="AP22">SUMPRODUCT(SIOM!$C$48:$AR$89*(SIOM!$B$48:$B$89='FoGPbEaIC-isic'!$A22)*(SIOM!$C$47:$AR$47='FoGPbEaIC-isic'!AP$1))/SUMPRODUCT(SIOM!$C$48:$AR$89*(SIOM!$B$48:$B$89='FoGPbEaIC-isic'!$A22))</f>
        <v>4.241433651440858E-3</v>
      </c>
      <c r="AQ22" cm="1">
        <f t="array" ref="AQ22">SUMPRODUCT(SIOM!$C$48:$AR$89*(SIOM!$B$48:$B$89='FoGPbEaIC-isic'!$A22)*(SIOM!$C$47:$AR$47='FoGPbEaIC-isic'!AQ$1))/SUMPRODUCT(SIOM!$C$48:$AR$89*(SIOM!$B$48:$B$89='FoGPbEaIC-isic'!$A22))</f>
        <v>0</v>
      </c>
    </row>
    <row r="23" spans="1:43" x14ac:dyDescent="0.3">
      <c r="A23" t="s">
        <v>110</v>
      </c>
      <c r="B23" cm="1">
        <f t="array" ref="B23">SUMPRODUCT(SIOM!$C$48:$AR$89*(SIOM!$B$48:$B$89='FoGPbEaIC-isic'!$A23)*(SIOM!$C$47:$AR$47='FoGPbEaIC-isic'!B$1))/SUMPRODUCT(SIOM!$C$48:$AR$89*(SIOM!$B$48:$B$89='FoGPbEaIC-isic'!$A23))</f>
        <v>1.2338655193258186E-2</v>
      </c>
      <c r="C23" cm="1">
        <f t="array" ref="C23">SUMPRODUCT(SIOM!$C$48:$AR$89*(SIOM!$B$48:$B$89='FoGPbEaIC-isic'!$A23)*(SIOM!$C$47:$AR$47='FoGPbEaIC-isic'!C$1))/SUMPRODUCT(SIOM!$C$48:$AR$89*(SIOM!$B$48:$B$89='FoGPbEaIC-isic'!$A23))</f>
        <v>0</v>
      </c>
      <c r="D23" cm="1">
        <f t="array" ref="D23">SUMPRODUCT(SIOM!$C$48:$AR$89*(SIOM!$B$48:$B$89='FoGPbEaIC-isic'!$A23)*(SIOM!$C$47:$AR$47='FoGPbEaIC-isic'!D$1))/SUMPRODUCT(SIOM!$C$48:$AR$89*(SIOM!$B$48:$B$89='FoGPbEaIC-isic'!$A23))</f>
        <v>0</v>
      </c>
      <c r="E23" cm="1">
        <f t="array" ref="E23">SUMPRODUCT(SIOM!$C$48:$AR$89*(SIOM!$B$48:$B$89='FoGPbEaIC-isic'!$A23)*(SIOM!$C$47:$AR$47='FoGPbEaIC-isic'!E$1))/SUMPRODUCT(SIOM!$C$48:$AR$89*(SIOM!$B$48:$B$89='FoGPbEaIC-isic'!$A23))</f>
        <v>8.8895210326067609E-4</v>
      </c>
      <c r="F23" cm="1">
        <f t="array" ref="F23">SUMPRODUCT(SIOM!$C$48:$AR$89*(SIOM!$B$48:$B$89='FoGPbEaIC-isic'!$A23)*(SIOM!$C$47:$AR$47='FoGPbEaIC-isic'!F$1))/SUMPRODUCT(SIOM!$C$48:$AR$89*(SIOM!$B$48:$B$89='FoGPbEaIC-isic'!$A23))</f>
        <v>0</v>
      </c>
      <c r="G23" cm="1">
        <f t="array" ref="G23">SUMPRODUCT(SIOM!$C$48:$AR$89*(SIOM!$B$48:$B$89='FoGPbEaIC-isic'!$A23)*(SIOM!$C$47:$AR$47='FoGPbEaIC-isic'!G$1))/SUMPRODUCT(SIOM!$C$48:$AR$89*(SIOM!$B$48:$B$89='FoGPbEaIC-isic'!$A23))</f>
        <v>1.7334566013583186E-2</v>
      </c>
      <c r="H23" cm="1">
        <f t="array" ref="H23">SUMPRODUCT(SIOM!$C$48:$AR$89*(SIOM!$B$48:$B$89='FoGPbEaIC-isic'!$A23)*(SIOM!$C$47:$AR$47='FoGPbEaIC-isic'!H$1))/SUMPRODUCT(SIOM!$C$48:$AR$89*(SIOM!$B$48:$B$89='FoGPbEaIC-isic'!$A23))</f>
        <v>1.7779042065213524E-2</v>
      </c>
      <c r="I23" cm="1">
        <f t="array" ref="I23">SUMPRODUCT(SIOM!$C$48:$AR$89*(SIOM!$B$48:$B$89='FoGPbEaIC-isic'!$A23)*(SIOM!$C$47:$AR$47='FoGPbEaIC-isic'!I$1))/SUMPRODUCT(SIOM!$C$48:$AR$89*(SIOM!$B$48:$B$89='FoGPbEaIC-isic'!$A23))</f>
        <v>4.1958539273903913E-3</v>
      </c>
      <c r="J23" cm="1">
        <f t="array" ref="J23">SUMPRODUCT(SIOM!$C$48:$AR$89*(SIOM!$B$48:$B$89='FoGPbEaIC-isic'!$A23)*(SIOM!$C$47:$AR$47='FoGPbEaIC-isic'!J$1))/SUMPRODUCT(SIOM!$C$48:$AR$89*(SIOM!$B$48:$B$89='FoGPbEaIC-isic'!$A23))</f>
        <v>1.0791878533584608E-2</v>
      </c>
      <c r="K23" cm="1">
        <f t="array" ref="K23">SUMPRODUCT(SIOM!$C$48:$AR$89*(SIOM!$B$48:$B$89='FoGPbEaIC-isic'!$A23)*(SIOM!$C$47:$AR$47='FoGPbEaIC-isic'!K$1))/SUMPRODUCT(SIOM!$C$48:$AR$89*(SIOM!$B$48:$B$89='FoGPbEaIC-isic'!$A23))</f>
        <v>1.3618746221953557E-2</v>
      </c>
      <c r="L23" cm="1">
        <f t="array" ref="L23">SUMPRODUCT(SIOM!$C$48:$AR$89*(SIOM!$B$48:$B$89='FoGPbEaIC-isic'!$A23)*(SIOM!$C$47:$AR$47='FoGPbEaIC-isic'!L$1))/SUMPRODUCT(SIOM!$C$48:$AR$89*(SIOM!$B$48:$B$89='FoGPbEaIC-isic'!$A23))</f>
        <v>2.6385662093098661E-2</v>
      </c>
      <c r="M23" cm="1">
        <f t="array" ref="M23">SUMPRODUCT(SIOM!$C$48:$AR$89*(SIOM!$B$48:$B$89='FoGPbEaIC-isic'!$A23)*(SIOM!$C$47:$AR$47='FoGPbEaIC-isic'!M$1))/SUMPRODUCT(SIOM!$C$48:$AR$89*(SIOM!$B$48:$B$89='FoGPbEaIC-isic'!$A23))</f>
        <v>5.9721944655899513E-3</v>
      </c>
      <c r="N23" cm="1">
        <f t="array" ref="N23">SUMPRODUCT(SIOM!$C$48:$AR$89*(SIOM!$B$48:$B$89='FoGPbEaIC-isic'!$A23)*(SIOM!$C$47:$AR$47='FoGPbEaIC-isic'!N$1))/SUMPRODUCT(SIOM!$C$48:$AR$89*(SIOM!$B$48:$B$89='FoGPbEaIC-isic'!$A23))</f>
        <v>1.6712299541300712E-2</v>
      </c>
      <c r="O23" cm="1">
        <f t="array" ref="O23">SUMPRODUCT(SIOM!$C$48:$AR$89*(SIOM!$B$48:$B$89='FoGPbEaIC-isic'!$A23)*(SIOM!$C$47:$AR$47='FoGPbEaIC-isic'!O$1))/SUMPRODUCT(SIOM!$C$48:$AR$89*(SIOM!$B$48:$B$89='FoGPbEaIC-isic'!$A23))</f>
        <v>1.6427834868257295E-2</v>
      </c>
      <c r="P23" cm="1">
        <f t="array" ref="P23">SUMPRODUCT(SIOM!$C$48:$AR$89*(SIOM!$B$48:$B$89='FoGPbEaIC-isic'!$A23)*(SIOM!$C$47:$AR$47='FoGPbEaIC-isic'!P$1))/SUMPRODUCT(SIOM!$C$48:$AR$89*(SIOM!$B$48:$B$89='FoGPbEaIC-isic'!$A23))</f>
        <v>0</v>
      </c>
      <c r="Q23" cm="1">
        <f t="array" ref="Q23">SUMPRODUCT(SIOM!$C$48:$AR$89*(SIOM!$B$48:$B$89='FoGPbEaIC-isic'!$A23)*(SIOM!$C$47:$AR$47='FoGPbEaIC-isic'!Q$1))/SUMPRODUCT(SIOM!$C$48:$AR$89*(SIOM!$B$48:$B$89='FoGPbEaIC-isic'!$A23))</f>
        <v>4.0489789520188522E-2</v>
      </c>
      <c r="R23" cm="1">
        <f t="array" ref="R23">SUMPRODUCT(SIOM!$C$48:$AR$89*(SIOM!$B$48:$B$89='FoGPbEaIC-isic'!$A23)*(SIOM!$C$47:$AR$47='FoGPbEaIC-isic'!R$1))/SUMPRODUCT(SIOM!$C$48:$AR$89*(SIOM!$B$48:$B$89='FoGPbEaIC-isic'!$A23))</f>
        <v>5.1338962746639322E-2</v>
      </c>
      <c r="S23" cm="1">
        <f t="array" ref="S23">SUMPRODUCT(SIOM!$C$48:$AR$89*(SIOM!$B$48:$B$89='FoGPbEaIC-isic'!$A23)*(SIOM!$C$47:$AR$47='FoGPbEaIC-isic'!S$1))/SUMPRODUCT(SIOM!$C$48:$AR$89*(SIOM!$B$48:$B$89='FoGPbEaIC-isic'!$A23))</f>
        <v>3.2748995484123307E-2</v>
      </c>
      <c r="T23" cm="1">
        <f t="array" ref="T23">SUMPRODUCT(SIOM!$C$48:$AR$89*(SIOM!$B$48:$B$89='FoGPbEaIC-isic'!$A23)*(SIOM!$C$47:$AR$47='FoGPbEaIC-isic'!T$1))/SUMPRODUCT(SIOM!$C$48:$AR$89*(SIOM!$B$48:$B$89='FoGPbEaIC-isic'!$A23))</f>
        <v>8.1019094691178017E-2</v>
      </c>
      <c r="U23" cm="1">
        <f t="array" ref="U23">SUMPRODUCT(SIOM!$C$48:$AR$89*(SIOM!$B$48:$B$89='FoGPbEaIC-isic'!$A23)*(SIOM!$C$47:$AR$47='FoGPbEaIC-isic'!U$1))/SUMPRODUCT(SIOM!$C$48:$AR$89*(SIOM!$B$48:$B$89='FoGPbEaIC-isic'!$A23))</f>
        <v>3.0597731394232469E-2</v>
      </c>
      <c r="V23" cm="1">
        <f t="array" ref="V23">SUMPRODUCT(SIOM!$C$48:$AR$89*(SIOM!$B$48:$B$89='FoGPbEaIC-isic'!$A23)*(SIOM!$C$47:$AR$47='FoGPbEaIC-isic'!V$1))/SUMPRODUCT(SIOM!$C$48:$AR$89*(SIOM!$B$48:$B$89='FoGPbEaIC-isic'!$A23))</f>
        <v>6.1248799914660583E-2</v>
      </c>
      <c r="W23" cm="1">
        <f t="array" ref="W23">SUMPRODUCT(SIOM!$C$48:$AR$89*(SIOM!$B$48:$B$89='FoGPbEaIC-isic'!$A23)*(SIOM!$C$47:$AR$47='FoGPbEaIC-isic'!W$1))/SUMPRODUCT(SIOM!$C$48:$AR$89*(SIOM!$B$48:$B$89='FoGPbEaIC-isic'!$A23))</f>
        <v>4.3896454859012189E-2</v>
      </c>
      <c r="X23" cm="1">
        <f t="array" ref="X23">SUMPRODUCT(SIOM!$C$48:$AR$89*(SIOM!$B$48:$B$89='FoGPbEaIC-isic'!$A23)*(SIOM!$C$47:$AR$47='FoGPbEaIC-isic'!X$1))/SUMPRODUCT(SIOM!$C$48:$AR$89*(SIOM!$B$48:$B$89='FoGPbEaIC-isic'!$A23))</f>
        <v>5.1985918998684336E-2</v>
      </c>
      <c r="Y23" cm="1">
        <f t="array" ref="Y23">SUMPRODUCT(SIOM!$C$48:$AR$89*(SIOM!$B$48:$B$89='FoGPbEaIC-isic'!$A23)*(SIOM!$C$47:$AR$47='FoGPbEaIC-isic'!Y$1))/SUMPRODUCT(SIOM!$C$48:$AR$89*(SIOM!$B$48:$B$89='FoGPbEaIC-isic'!$A23))</f>
        <v>3.4189097891405604E-2</v>
      </c>
      <c r="Z23" cm="1">
        <f t="array" ref="Z23">SUMPRODUCT(SIOM!$C$48:$AR$89*(SIOM!$B$48:$B$89='FoGPbEaIC-isic'!$A23)*(SIOM!$C$47:$AR$47='FoGPbEaIC-isic'!Z$1))/SUMPRODUCT(SIOM!$C$48:$AR$89*(SIOM!$B$48:$B$89='FoGPbEaIC-isic'!$A23))</f>
        <v>0</v>
      </c>
      <c r="AA23" cm="1">
        <f t="array" ref="AA23">SUMPRODUCT(SIOM!$C$48:$AR$89*(SIOM!$B$48:$B$89='FoGPbEaIC-isic'!$A23)*(SIOM!$C$47:$AR$47='FoGPbEaIC-isic'!AA$1))/SUMPRODUCT(SIOM!$C$48:$AR$89*(SIOM!$B$48:$B$89='FoGPbEaIC-isic'!$A23))</f>
        <v>0</v>
      </c>
      <c r="AB23" cm="1">
        <f t="array" ref="AB23">SUMPRODUCT(SIOM!$C$48:$AR$89*(SIOM!$B$48:$B$89='FoGPbEaIC-isic'!$A23)*(SIOM!$C$47:$AR$47='FoGPbEaIC-isic'!AB$1))/SUMPRODUCT(SIOM!$C$48:$AR$89*(SIOM!$B$48:$B$89='FoGPbEaIC-isic'!$A23))</f>
        <v>3.9647263805426151E-2</v>
      </c>
      <c r="AC23" cm="1">
        <f t="array" ref="AC23">SUMPRODUCT(SIOM!$C$48:$AR$89*(SIOM!$B$48:$B$89='FoGPbEaIC-isic'!$A23)*(SIOM!$C$47:$AR$47='FoGPbEaIC-isic'!AC$1))/SUMPRODUCT(SIOM!$C$48:$AR$89*(SIOM!$B$48:$B$89='FoGPbEaIC-isic'!$A23))</f>
        <v>6.6244710734985585E-2</v>
      </c>
      <c r="AD23" cm="1">
        <f t="array" ref="AD23">SUMPRODUCT(SIOM!$C$48:$AR$89*(SIOM!$B$48:$B$89='FoGPbEaIC-isic'!$A23)*(SIOM!$C$47:$AR$47='FoGPbEaIC-isic'!AD$1))/SUMPRODUCT(SIOM!$C$48:$AR$89*(SIOM!$B$48:$B$89='FoGPbEaIC-isic'!$A23))</f>
        <v>4.0340646445969484E-2</v>
      </c>
      <c r="AE23" cm="1">
        <f t="array" ref="AE23">SUMPRODUCT(SIOM!$C$48:$AR$89*(SIOM!$B$48:$B$89='FoGPbEaIC-isic'!$A23)*(SIOM!$C$47:$AR$47='FoGPbEaIC-isic'!AE$1))/SUMPRODUCT(SIOM!$C$48:$AR$89*(SIOM!$B$48:$B$89='FoGPbEaIC-isic'!$A23))</f>
        <v>6.0590975358247687E-2</v>
      </c>
      <c r="AF23" cm="1">
        <f t="array" ref="AF23">SUMPRODUCT(SIOM!$C$48:$AR$89*(SIOM!$B$48:$B$89='FoGPbEaIC-isic'!$A23)*(SIOM!$C$47:$AR$47='FoGPbEaIC-isic'!AF$1))/SUMPRODUCT(SIOM!$C$48:$AR$89*(SIOM!$B$48:$B$89='FoGPbEaIC-isic'!$A23))</f>
        <v>1.0702983323258541E-2</v>
      </c>
      <c r="AG23" cm="1">
        <f t="array" ref="AG23">SUMPRODUCT(SIOM!$C$48:$AR$89*(SIOM!$B$48:$B$89='FoGPbEaIC-isic'!$A23)*(SIOM!$C$47:$AR$47='FoGPbEaIC-isic'!AG$1))/SUMPRODUCT(SIOM!$C$48:$AR$89*(SIOM!$B$48:$B$89='FoGPbEaIC-isic'!$A23))</f>
        <v>5.0314689044554271E-3</v>
      </c>
      <c r="AH23" cm="1">
        <f t="array" ref="AH23">SUMPRODUCT(SIOM!$C$48:$AR$89*(SIOM!$B$48:$B$89='FoGPbEaIC-isic'!$A23)*(SIOM!$C$47:$AR$47='FoGPbEaIC-isic'!AH$1))/SUMPRODUCT(SIOM!$C$48:$AR$89*(SIOM!$B$48:$B$89='FoGPbEaIC-isic'!$A23))</f>
        <v>1.26231198663016E-2</v>
      </c>
      <c r="AI23" cm="1">
        <f t="array" ref="AI23">SUMPRODUCT(SIOM!$C$48:$AR$89*(SIOM!$B$48:$B$89='FoGPbEaIC-isic'!$A23)*(SIOM!$C$47:$AR$47='FoGPbEaIC-isic'!AI$1))/SUMPRODUCT(SIOM!$C$48:$AR$89*(SIOM!$B$48:$B$89='FoGPbEaIC-isic'!$A23))</f>
        <v>8.8184048643459075E-3</v>
      </c>
      <c r="AJ23" cm="1">
        <f t="array" ref="AJ23">SUMPRODUCT(SIOM!$C$48:$AR$89*(SIOM!$B$48:$B$89='FoGPbEaIC-isic'!$A23)*(SIOM!$C$47:$AR$47='FoGPbEaIC-isic'!AJ$1))/SUMPRODUCT(SIOM!$C$48:$AR$89*(SIOM!$B$48:$B$89='FoGPbEaIC-isic'!$A23))</f>
        <v>1.2960921665540659E-2</v>
      </c>
      <c r="AK23" cm="1">
        <f t="array" ref="AK23">SUMPRODUCT(SIOM!$C$48:$AR$89*(SIOM!$B$48:$B$89='FoGPbEaIC-isic'!$A23)*(SIOM!$C$47:$AR$47='FoGPbEaIC-isic'!AK$1))/SUMPRODUCT(SIOM!$C$48:$AR$89*(SIOM!$B$48:$B$89='FoGPbEaIC-isic'!$A23))</f>
        <v>4.1354051843686651E-2</v>
      </c>
      <c r="AL23" cm="1">
        <f t="array" ref="AL23">SUMPRODUCT(SIOM!$C$48:$AR$89*(SIOM!$B$48:$B$89='FoGPbEaIC-isic'!$A23)*(SIOM!$C$47:$AR$47='FoGPbEaIC-isic'!AL$1))/SUMPRODUCT(SIOM!$C$48:$AR$89*(SIOM!$B$48:$B$89='FoGPbEaIC-isic'!$A23))</f>
        <v>2.6277424172385589E-2</v>
      </c>
      <c r="AM23" cm="1">
        <f t="array" ref="AM23">SUMPRODUCT(SIOM!$C$48:$AR$89*(SIOM!$B$48:$B$89='FoGPbEaIC-isic'!$A23)*(SIOM!$C$47:$AR$47='FoGPbEaIC-isic'!AM$1))/SUMPRODUCT(SIOM!$C$48:$AR$89*(SIOM!$B$48:$B$89='FoGPbEaIC-isic'!$A23))</f>
        <v>2.3183870853038434E-2</v>
      </c>
      <c r="AN23" cm="1">
        <f t="array" ref="AN23">SUMPRODUCT(SIOM!$C$48:$AR$89*(SIOM!$B$48:$B$89='FoGPbEaIC-isic'!$A23)*(SIOM!$C$47:$AR$47='FoGPbEaIC-isic'!AN$1))/SUMPRODUCT(SIOM!$C$48:$AR$89*(SIOM!$B$48:$B$89='FoGPbEaIC-isic'!$A23))</f>
        <v>1.6285602531735586E-2</v>
      </c>
      <c r="AO23" cm="1">
        <f t="array" ref="AO23">SUMPRODUCT(SIOM!$C$48:$AR$89*(SIOM!$B$48:$B$89='FoGPbEaIC-isic'!$A23)*(SIOM!$C$47:$AR$47='FoGPbEaIC-isic'!AO$1))/SUMPRODUCT(SIOM!$C$48:$AR$89*(SIOM!$B$48:$B$89='FoGPbEaIC-isic'!$A23))</f>
        <v>5.0865839348575893E-2</v>
      </c>
      <c r="AP23" cm="1">
        <f t="array" ref="AP23">SUMPRODUCT(SIOM!$C$48:$AR$89*(SIOM!$B$48:$B$89='FoGPbEaIC-isic'!$A23)*(SIOM!$C$47:$AR$47='FoGPbEaIC-isic'!AP$1))/SUMPRODUCT(SIOM!$C$48:$AR$89*(SIOM!$B$48:$B$89='FoGPbEaIC-isic'!$A23))</f>
        <v>1.5112185755431494E-2</v>
      </c>
      <c r="AQ23" cm="1">
        <f t="array" ref="AQ23">SUMPRODUCT(SIOM!$C$48:$AR$89*(SIOM!$B$48:$B$89='FoGPbEaIC-isic'!$A23)*(SIOM!$C$47:$AR$47='FoGPbEaIC-isic'!AQ$1))/SUMPRODUCT(SIOM!$C$48:$AR$89*(SIOM!$B$48:$B$89='FoGPbEaIC-isic'!$A23))</f>
        <v>0</v>
      </c>
    </row>
    <row r="24" spans="1:43" x14ac:dyDescent="0.3">
      <c r="A24" t="s">
        <v>111</v>
      </c>
      <c r="B24" cm="1">
        <f t="array" ref="B24">SUMPRODUCT(SIOM!$C$48:$AR$89*(SIOM!$B$48:$B$89='FoGPbEaIC-isic'!$A24)*(SIOM!$C$47:$AR$47='FoGPbEaIC-isic'!B$1))/SUMPRODUCT(SIOM!$C$48:$AR$89*(SIOM!$B$48:$B$89='FoGPbEaIC-isic'!$A24))</f>
        <v>3.0446884149699371E-3</v>
      </c>
      <c r="C24" cm="1">
        <f t="array" ref="C24">SUMPRODUCT(SIOM!$C$48:$AR$89*(SIOM!$B$48:$B$89='FoGPbEaIC-isic'!$A24)*(SIOM!$C$47:$AR$47='FoGPbEaIC-isic'!C$1))/SUMPRODUCT(SIOM!$C$48:$AR$89*(SIOM!$B$48:$B$89='FoGPbEaIC-isic'!$A24))</f>
        <v>3.3319928450671779E-3</v>
      </c>
      <c r="D24" cm="1">
        <f t="array" ref="D24">SUMPRODUCT(SIOM!$C$48:$AR$89*(SIOM!$B$48:$B$89='FoGPbEaIC-isic'!$A24)*(SIOM!$C$47:$AR$47='FoGPbEaIC-isic'!D$1))/SUMPRODUCT(SIOM!$C$48:$AR$89*(SIOM!$B$48:$B$89='FoGPbEaIC-isic'!$A24))</f>
        <v>2.1890946648510639E-4</v>
      </c>
      <c r="E24" cm="1">
        <f t="array" ref="E24">SUMPRODUCT(SIOM!$C$48:$AR$89*(SIOM!$B$48:$B$89='FoGPbEaIC-isic'!$A24)*(SIOM!$C$47:$AR$47='FoGPbEaIC-isic'!E$1))/SUMPRODUCT(SIOM!$C$48:$AR$89*(SIOM!$B$48:$B$89='FoGPbEaIC-isic'!$A24))</f>
        <v>5.91368705673922E-3</v>
      </c>
      <c r="F24" cm="1">
        <f t="array" ref="F24">SUMPRODUCT(SIOM!$C$48:$AR$89*(SIOM!$B$48:$B$89='FoGPbEaIC-isic'!$A24)*(SIOM!$C$47:$AR$47='FoGPbEaIC-isic'!F$1))/SUMPRODUCT(SIOM!$C$48:$AR$89*(SIOM!$B$48:$B$89='FoGPbEaIC-isic'!$A24))</f>
        <v>0</v>
      </c>
      <c r="G24" cm="1">
        <f t="array" ref="G24">SUMPRODUCT(SIOM!$C$48:$AR$89*(SIOM!$B$48:$B$89='FoGPbEaIC-isic'!$A24)*(SIOM!$C$47:$AR$47='FoGPbEaIC-isic'!G$1))/SUMPRODUCT(SIOM!$C$48:$AR$89*(SIOM!$B$48:$B$89='FoGPbEaIC-isic'!$A24))</f>
        <v>0</v>
      </c>
      <c r="H24" cm="1">
        <f t="array" ref="H24">SUMPRODUCT(SIOM!$C$48:$AR$89*(SIOM!$B$48:$B$89='FoGPbEaIC-isic'!$A24)*(SIOM!$C$47:$AR$47='FoGPbEaIC-isic'!H$1))/SUMPRODUCT(SIOM!$C$48:$AR$89*(SIOM!$B$48:$B$89='FoGPbEaIC-isic'!$A24))</f>
        <v>1.8947024451987098E-3</v>
      </c>
      <c r="I24" cm="1">
        <f t="array" ref="I24">SUMPRODUCT(SIOM!$C$48:$AR$89*(SIOM!$B$48:$B$89='FoGPbEaIC-isic'!$A24)*(SIOM!$C$47:$AR$47='FoGPbEaIC-isic'!I$1))/SUMPRODUCT(SIOM!$C$48:$AR$89*(SIOM!$B$48:$B$89='FoGPbEaIC-isic'!$A24))</f>
        <v>2.2728653176875497E-3</v>
      </c>
      <c r="J24" cm="1">
        <f t="array" ref="J24">SUMPRODUCT(SIOM!$C$48:$AR$89*(SIOM!$B$48:$B$89='FoGPbEaIC-isic'!$A24)*(SIOM!$C$47:$AR$47='FoGPbEaIC-isic'!J$1))/SUMPRODUCT(SIOM!$C$48:$AR$89*(SIOM!$B$48:$B$89='FoGPbEaIC-isic'!$A24))</f>
        <v>9.8124432964985953E-3</v>
      </c>
      <c r="K24" cm="1">
        <f t="array" ref="K24">SUMPRODUCT(SIOM!$C$48:$AR$89*(SIOM!$B$48:$B$89='FoGPbEaIC-isic'!$A24)*(SIOM!$C$47:$AR$47='FoGPbEaIC-isic'!K$1))/SUMPRODUCT(SIOM!$C$48:$AR$89*(SIOM!$B$48:$B$89='FoGPbEaIC-isic'!$A24))</f>
        <v>4.2792089645282104E-3</v>
      </c>
      <c r="L24" cm="1">
        <f t="array" ref="L24">SUMPRODUCT(SIOM!$C$48:$AR$89*(SIOM!$B$48:$B$89='FoGPbEaIC-isic'!$A24)*(SIOM!$C$47:$AR$47='FoGPbEaIC-isic'!L$1))/SUMPRODUCT(SIOM!$C$48:$AR$89*(SIOM!$B$48:$B$89='FoGPbEaIC-isic'!$A24))</f>
        <v>2.6052780462961908E-3</v>
      </c>
      <c r="M24" cm="1">
        <f t="array" ref="M24">SUMPRODUCT(SIOM!$C$48:$AR$89*(SIOM!$B$48:$B$89='FoGPbEaIC-isic'!$A24)*(SIOM!$C$47:$AR$47='FoGPbEaIC-isic'!M$1))/SUMPRODUCT(SIOM!$C$48:$AR$89*(SIOM!$B$48:$B$89='FoGPbEaIC-isic'!$A24))</f>
        <v>1.0915161929467317E-4</v>
      </c>
      <c r="N24" cm="1">
        <f t="array" ref="N24">SUMPRODUCT(SIOM!$C$48:$AR$89*(SIOM!$B$48:$B$89='FoGPbEaIC-isic'!$A24)*(SIOM!$C$47:$AR$47='FoGPbEaIC-isic'!N$1))/SUMPRODUCT(SIOM!$C$48:$AR$89*(SIOM!$B$48:$B$89='FoGPbEaIC-isic'!$A24))</f>
        <v>8.950868542151227E-4</v>
      </c>
      <c r="O24" cm="1">
        <f t="array" ref="O24">SUMPRODUCT(SIOM!$C$48:$AR$89*(SIOM!$B$48:$B$89='FoGPbEaIC-isic'!$A24)*(SIOM!$C$47:$AR$47='FoGPbEaIC-isic'!O$1))/SUMPRODUCT(SIOM!$C$48:$AR$89*(SIOM!$B$48:$B$89='FoGPbEaIC-isic'!$A24))</f>
        <v>1.1036121493130621E-2</v>
      </c>
      <c r="P24" cm="1">
        <f t="array" ref="P24">SUMPRODUCT(SIOM!$C$48:$AR$89*(SIOM!$B$48:$B$89='FoGPbEaIC-isic'!$A24)*(SIOM!$C$47:$AR$47='FoGPbEaIC-isic'!P$1))/SUMPRODUCT(SIOM!$C$48:$AR$89*(SIOM!$B$48:$B$89='FoGPbEaIC-isic'!$A24))</f>
        <v>3.1847245319810463E-3</v>
      </c>
      <c r="Q24" cm="1">
        <f t="array" ref="Q24">SUMPRODUCT(SIOM!$C$48:$AR$89*(SIOM!$B$48:$B$89='FoGPbEaIC-isic'!$A24)*(SIOM!$C$47:$AR$47='FoGPbEaIC-isic'!Q$1))/SUMPRODUCT(SIOM!$C$48:$AR$89*(SIOM!$B$48:$B$89='FoGPbEaIC-isic'!$A24))</f>
        <v>0.16048683374809627</v>
      </c>
      <c r="R24" cm="1">
        <f t="array" ref="R24">SUMPRODUCT(SIOM!$C$48:$AR$89*(SIOM!$B$48:$B$89='FoGPbEaIC-isic'!$A24)*(SIOM!$C$47:$AR$47='FoGPbEaIC-isic'!R$1))/SUMPRODUCT(SIOM!$C$48:$AR$89*(SIOM!$B$48:$B$89='FoGPbEaIC-isic'!$A24))</f>
        <v>4.3313451358517725E-2</v>
      </c>
      <c r="S24" cm="1">
        <f t="array" ref="S24">SUMPRODUCT(SIOM!$C$48:$AR$89*(SIOM!$B$48:$B$89='FoGPbEaIC-isic'!$A24)*(SIOM!$C$47:$AR$47='FoGPbEaIC-isic'!S$1))/SUMPRODUCT(SIOM!$C$48:$AR$89*(SIOM!$B$48:$B$89='FoGPbEaIC-isic'!$A24))</f>
        <v>1.0218345080651968E-2</v>
      </c>
      <c r="T24" cm="1">
        <f t="array" ref="T24">SUMPRODUCT(SIOM!$C$48:$AR$89*(SIOM!$B$48:$B$89='FoGPbEaIC-isic'!$A24)*(SIOM!$C$47:$AR$47='FoGPbEaIC-isic'!T$1))/SUMPRODUCT(SIOM!$C$48:$AR$89*(SIOM!$B$48:$B$89='FoGPbEaIC-isic'!$A24))</f>
        <v>2.2531067860037213E-2</v>
      </c>
      <c r="U24" cm="1">
        <f t="array" ref="U24">SUMPRODUCT(SIOM!$C$48:$AR$89*(SIOM!$B$48:$B$89='FoGPbEaIC-isic'!$A24)*(SIOM!$C$47:$AR$47='FoGPbEaIC-isic'!U$1))/SUMPRODUCT(SIOM!$C$48:$AR$89*(SIOM!$B$48:$B$89='FoGPbEaIC-isic'!$A24))</f>
        <v>1.807081135609501E-2</v>
      </c>
      <c r="V24" cm="1">
        <f t="array" ref="V24">SUMPRODUCT(SIOM!$C$48:$AR$89*(SIOM!$B$48:$B$89='FoGPbEaIC-isic'!$A24)*(SIOM!$C$47:$AR$47='FoGPbEaIC-isic'!V$1))/SUMPRODUCT(SIOM!$C$48:$AR$89*(SIOM!$B$48:$B$89='FoGPbEaIC-isic'!$A24))</f>
        <v>2.259349139346006E-2</v>
      </c>
      <c r="W24" cm="1">
        <f t="array" ref="W24">SUMPRODUCT(SIOM!$C$48:$AR$89*(SIOM!$B$48:$B$89='FoGPbEaIC-isic'!$A24)*(SIOM!$C$47:$AR$47='FoGPbEaIC-isic'!W$1))/SUMPRODUCT(SIOM!$C$48:$AR$89*(SIOM!$B$48:$B$89='FoGPbEaIC-isic'!$A24))</f>
        <v>1.0501735240225888E-2</v>
      </c>
      <c r="X24" cm="1">
        <f t="array" ref="X24">SUMPRODUCT(SIOM!$C$48:$AR$89*(SIOM!$B$48:$B$89='FoGPbEaIC-isic'!$A24)*(SIOM!$C$47:$AR$47='FoGPbEaIC-isic'!X$1))/SUMPRODUCT(SIOM!$C$48:$AR$89*(SIOM!$B$48:$B$89='FoGPbEaIC-isic'!$A24))</f>
        <v>1.840073965518501E-2</v>
      </c>
      <c r="Y24" cm="1">
        <f t="array" ref="Y24">SUMPRODUCT(SIOM!$C$48:$AR$89*(SIOM!$B$48:$B$89='FoGPbEaIC-isic'!$A24)*(SIOM!$C$47:$AR$47='FoGPbEaIC-isic'!Y$1))/SUMPRODUCT(SIOM!$C$48:$AR$89*(SIOM!$B$48:$B$89='FoGPbEaIC-isic'!$A24))</f>
        <v>5.8781103279123698E-3</v>
      </c>
      <c r="Z24" cm="1">
        <f t="array" ref="Z24">SUMPRODUCT(SIOM!$C$48:$AR$89*(SIOM!$B$48:$B$89='FoGPbEaIC-isic'!$A24)*(SIOM!$C$47:$AR$47='FoGPbEaIC-isic'!Z$1))/SUMPRODUCT(SIOM!$C$48:$AR$89*(SIOM!$B$48:$B$89='FoGPbEaIC-isic'!$A24))</f>
        <v>0.53401093500451202</v>
      </c>
      <c r="AA24" cm="1">
        <f t="array" ref="AA24">SUMPRODUCT(SIOM!$C$48:$AR$89*(SIOM!$B$48:$B$89='FoGPbEaIC-isic'!$A24)*(SIOM!$C$47:$AR$47='FoGPbEaIC-isic'!AA$1))/SUMPRODUCT(SIOM!$C$48:$AR$89*(SIOM!$B$48:$B$89='FoGPbEaIC-isic'!$A24))</f>
        <v>4.1688179626456091E-3</v>
      </c>
      <c r="AB24" cm="1">
        <f t="array" ref="AB24">SUMPRODUCT(SIOM!$C$48:$AR$89*(SIOM!$B$48:$B$89='FoGPbEaIC-isic'!$A24)*(SIOM!$C$47:$AR$47='FoGPbEaIC-isic'!AB$1))/SUMPRODUCT(SIOM!$C$48:$AR$89*(SIOM!$B$48:$B$89='FoGPbEaIC-isic'!$A24))</f>
        <v>8.8399613716925347E-3</v>
      </c>
      <c r="AC24" cm="1">
        <f t="array" ref="AC24">SUMPRODUCT(SIOM!$C$48:$AR$89*(SIOM!$B$48:$B$89='FoGPbEaIC-isic'!$A24)*(SIOM!$C$47:$AR$47='FoGPbEaIC-isic'!AC$1))/SUMPRODUCT(SIOM!$C$48:$AR$89*(SIOM!$B$48:$B$89='FoGPbEaIC-isic'!$A24))</f>
        <v>1.9274973897346781E-3</v>
      </c>
      <c r="AD24" cm="1">
        <f t="array" ref="AD24">SUMPRODUCT(SIOM!$C$48:$AR$89*(SIOM!$B$48:$B$89='FoGPbEaIC-isic'!$A24)*(SIOM!$C$47:$AR$47='FoGPbEaIC-isic'!AD$1))/SUMPRODUCT(SIOM!$C$48:$AR$89*(SIOM!$B$48:$B$89='FoGPbEaIC-isic'!$A24))</f>
        <v>0</v>
      </c>
      <c r="AE24" cm="1">
        <f t="array" ref="AE24">SUMPRODUCT(SIOM!$C$48:$AR$89*(SIOM!$B$48:$B$89='FoGPbEaIC-isic'!$A24)*(SIOM!$C$47:$AR$47='FoGPbEaIC-isic'!AE$1))/SUMPRODUCT(SIOM!$C$48:$AR$89*(SIOM!$B$48:$B$89='FoGPbEaIC-isic'!$A24))</f>
        <v>7.8556652909413365E-3</v>
      </c>
      <c r="AF24" cm="1">
        <f t="array" ref="AF24">SUMPRODUCT(SIOM!$C$48:$AR$89*(SIOM!$B$48:$B$89='FoGPbEaIC-isic'!$A24)*(SIOM!$C$47:$AR$47='FoGPbEaIC-isic'!AF$1))/SUMPRODUCT(SIOM!$C$48:$AR$89*(SIOM!$B$48:$B$89='FoGPbEaIC-isic'!$A24))</f>
        <v>5.853045919335962E-2</v>
      </c>
      <c r="AG24" cm="1">
        <f t="array" ref="AG24">SUMPRODUCT(SIOM!$C$48:$AR$89*(SIOM!$B$48:$B$89='FoGPbEaIC-isic'!$A24)*(SIOM!$C$47:$AR$47='FoGPbEaIC-isic'!AG$1))/SUMPRODUCT(SIOM!$C$48:$AR$89*(SIOM!$B$48:$B$89='FoGPbEaIC-isic'!$A24))</f>
        <v>1.4723690897901135E-2</v>
      </c>
      <c r="AH24" cm="1">
        <f t="array" ref="AH24">SUMPRODUCT(SIOM!$C$48:$AR$89*(SIOM!$B$48:$B$89='FoGPbEaIC-isic'!$A24)*(SIOM!$C$47:$AR$47='FoGPbEaIC-isic'!AH$1))/SUMPRODUCT(SIOM!$C$48:$AR$89*(SIOM!$B$48:$B$89='FoGPbEaIC-isic'!$A24))</f>
        <v>1.9030487665617959E-3</v>
      </c>
      <c r="AI24" cm="1">
        <f t="array" ref="AI24">SUMPRODUCT(SIOM!$C$48:$AR$89*(SIOM!$B$48:$B$89='FoGPbEaIC-isic'!$A24)*(SIOM!$C$47:$AR$47='FoGPbEaIC-isic'!AI$1))/SUMPRODUCT(SIOM!$C$48:$AR$89*(SIOM!$B$48:$B$89='FoGPbEaIC-isic'!$A24))</f>
        <v>1.8551033798163148E-3</v>
      </c>
      <c r="AJ24" cm="1">
        <f t="array" ref="AJ24">SUMPRODUCT(SIOM!$C$48:$AR$89*(SIOM!$B$48:$B$89='FoGPbEaIC-isic'!$A24)*(SIOM!$C$47:$AR$47='FoGPbEaIC-isic'!AJ$1))/SUMPRODUCT(SIOM!$C$48:$AR$89*(SIOM!$B$48:$B$89='FoGPbEaIC-isic'!$A24))</f>
        <v>0</v>
      </c>
      <c r="AK24" cm="1">
        <f t="array" ref="AK24">SUMPRODUCT(SIOM!$C$48:$AR$89*(SIOM!$B$48:$B$89='FoGPbEaIC-isic'!$A24)*(SIOM!$C$47:$AR$47='FoGPbEaIC-isic'!AK$1))/SUMPRODUCT(SIOM!$C$48:$AR$89*(SIOM!$B$48:$B$89='FoGPbEaIC-isic'!$A24))</f>
        <v>0</v>
      </c>
      <c r="AL24" cm="1">
        <f t="array" ref="AL24">SUMPRODUCT(SIOM!$C$48:$AR$89*(SIOM!$B$48:$B$89='FoGPbEaIC-isic'!$A24)*(SIOM!$C$47:$AR$47='FoGPbEaIC-isic'!AL$1))/SUMPRODUCT(SIOM!$C$48:$AR$89*(SIOM!$B$48:$B$89='FoGPbEaIC-isic'!$A24))</f>
        <v>8.8439984360838227E-4</v>
      </c>
      <c r="AM24" cm="1">
        <f t="array" ref="AM24">SUMPRODUCT(SIOM!$C$48:$AR$89*(SIOM!$B$48:$B$89='FoGPbEaIC-isic'!$A24)*(SIOM!$C$47:$AR$47='FoGPbEaIC-isic'!AM$1))/SUMPRODUCT(SIOM!$C$48:$AR$89*(SIOM!$B$48:$B$89='FoGPbEaIC-isic'!$A24))</f>
        <v>0</v>
      </c>
      <c r="AN24" cm="1">
        <f t="array" ref="AN24">SUMPRODUCT(SIOM!$C$48:$AR$89*(SIOM!$B$48:$B$89='FoGPbEaIC-isic'!$A24)*(SIOM!$C$47:$AR$47='FoGPbEaIC-isic'!AN$1))/SUMPRODUCT(SIOM!$C$48:$AR$89*(SIOM!$B$48:$B$89='FoGPbEaIC-isic'!$A24))</f>
        <v>0</v>
      </c>
      <c r="AO24" cm="1">
        <f t="array" ref="AO24">SUMPRODUCT(SIOM!$C$48:$AR$89*(SIOM!$B$48:$B$89='FoGPbEaIC-isic'!$A24)*(SIOM!$C$47:$AR$47='FoGPbEaIC-isic'!AO$1))/SUMPRODUCT(SIOM!$C$48:$AR$89*(SIOM!$B$48:$B$89='FoGPbEaIC-isic'!$A24))</f>
        <v>0</v>
      </c>
      <c r="AP24" cm="1">
        <f t="array" ref="AP24">SUMPRODUCT(SIOM!$C$48:$AR$89*(SIOM!$B$48:$B$89='FoGPbEaIC-isic'!$A24)*(SIOM!$C$47:$AR$47='FoGPbEaIC-isic'!AP$1))/SUMPRODUCT(SIOM!$C$48:$AR$89*(SIOM!$B$48:$B$89='FoGPbEaIC-isic'!$A24))</f>
        <v>4.706974526953232E-3</v>
      </c>
      <c r="AQ24" cm="1">
        <f t="array" ref="AQ24">SUMPRODUCT(SIOM!$C$48:$AR$89*(SIOM!$B$48:$B$89='FoGPbEaIC-isic'!$A24)*(SIOM!$C$47:$AR$47='FoGPbEaIC-isic'!AQ$1))/SUMPRODUCT(SIOM!$C$48:$AR$89*(SIOM!$B$48:$B$89='FoGPbEaIC-isic'!$A24))</f>
        <v>0</v>
      </c>
    </row>
    <row r="25" spans="1:43" x14ac:dyDescent="0.3">
      <c r="A25" t="s">
        <v>112</v>
      </c>
      <c r="B25" cm="1">
        <f t="array" ref="B25">SUMPRODUCT(SIOM!$C$48:$AR$89*(SIOM!$B$48:$B$89='FoGPbEaIC-isic'!$A25)*(SIOM!$C$47:$AR$47='FoGPbEaIC-isic'!B$1))/SUMPRODUCT(SIOM!$C$48:$AR$89*(SIOM!$B$48:$B$89='FoGPbEaIC-isic'!$A25))</f>
        <v>0</v>
      </c>
      <c r="C25" cm="1">
        <f t="array" ref="C25">SUMPRODUCT(SIOM!$C$48:$AR$89*(SIOM!$B$48:$B$89='FoGPbEaIC-isic'!$A25)*(SIOM!$C$47:$AR$47='FoGPbEaIC-isic'!C$1))/SUMPRODUCT(SIOM!$C$48:$AR$89*(SIOM!$B$48:$B$89='FoGPbEaIC-isic'!$A25))</f>
        <v>0</v>
      </c>
      <c r="D25" cm="1">
        <f t="array" ref="D25">SUMPRODUCT(SIOM!$C$48:$AR$89*(SIOM!$B$48:$B$89='FoGPbEaIC-isic'!$A25)*(SIOM!$C$47:$AR$47='FoGPbEaIC-isic'!D$1))/SUMPRODUCT(SIOM!$C$48:$AR$89*(SIOM!$B$48:$B$89='FoGPbEaIC-isic'!$A25))</f>
        <v>0</v>
      </c>
      <c r="E25" cm="1">
        <f t="array" ref="E25">SUMPRODUCT(SIOM!$C$48:$AR$89*(SIOM!$B$48:$B$89='FoGPbEaIC-isic'!$A25)*(SIOM!$C$47:$AR$47='FoGPbEaIC-isic'!E$1))/SUMPRODUCT(SIOM!$C$48:$AR$89*(SIOM!$B$48:$B$89='FoGPbEaIC-isic'!$A25))</f>
        <v>0</v>
      </c>
      <c r="F25" cm="1">
        <f t="array" ref="F25">SUMPRODUCT(SIOM!$C$48:$AR$89*(SIOM!$B$48:$B$89='FoGPbEaIC-isic'!$A25)*(SIOM!$C$47:$AR$47='FoGPbEaIC-isic'!F$1))/SUMPRODUCT(SIOM!$C$48:$AR$89*(SIOM!$B$48:$B$89='FoGPbEaIC-isic'!$A25))</f>
        <v>8.0999137346345067E-6</v>
      </c>
      <c r="G25" cm="1">
        <f t="array" ref="G25">SUMPRODUCT(SIOM!$C$48:$AR$89*(SIOM!$B$48:$B$89='FoGPbEaIC-isic'!$A25)*(SIOM!$C$47:$AR$47='FoGPbEaIC-isic'!G$1))/SUMPRODUCT(SIOM!$C$48:$AR$89*(SIOM!$B$48:$B$89='FoGPbEaIC-isic'!$A25))</f>
        <v>2.9626784470048146E-2</v>
      </c>
      <c r="H25" cm="1">
        <f t="array" ref="H25">SUMPRODUCT(SIOM!$C$48:$AR$89*(SIOM!$B$48:$B$89='FoGPbEaIC-isic'!$A25)*(SIOM!$C$47:$AR$47='FoGPbEaIC-isic'!H$1))/SUMPRODUCT(SIOM!$C$48:$AR$89*(SIOM!$B$48:$B$89='FoGPbEaIC-isic'!$A25))</f>
        <v>2.5406314210297196E-2</v>
      </c>
      <c r="I25" cm="1">
        <f t="array" ref="I25">SUMPRODUCT(SIOM!$C$48:$AR$89*(SIOM!$B$48:$B$89='FoGPbEaIC-isic'!$A25)*(SIOM!$C$47:$AR$47='FoGPbEaIC-isic'!I$1))/SUMPRODUCT(SIOM!$C$48:$AR$89*(SIOM!$B$48:$B$89='FoGPbEaIC-isic'!$A25))</f>
        <v>2.9623440586245523E-3</v>
      </c>
      <c r="J25" cm="1">
        <f t="array" ref="J25">SUMPRODUCT(SIOM!$C$48:$AR$89*(SIOM!$B$48:$B$89='FoGPbEaIC-isic'!$A25)*(SIOM!$C$47:$AR$47='FoGPbEaIC-isic'!J$1))/SUMPRODUCT(SIOM!$C$48:$AR$89*(SIOM!$B$48:$B$89='FoGPbEaIC-isic'!$A25))</f>
        <v>1.613296874176598E-2</v>
      </c>
      <c r="K25" cm="1">
        <f t="array" ref="K25">SUMPRODUCT(SIOM!$C$48:$AR$89*(SIOM!$B$48:$B$89='FoGPbEaIC-isic'!$A25)*(SIOM!$C$47:$AR$47='FoGPbEaIC-isic'!K$1))/SUMPRODUCT(SIOM!$C$48:$AR$89*(SIOM!$B$48:$B$89='FoGPbEaIC-isic'!$A25))</f>
        <v>3.0544533981848348E-2</v>
      </c>
      <c r="L25" cm="1">
        <f t="array" ref="L25">SUMPRODUCT(SIOM!$C$48:$AR$89*(SIOM!$B$48:$B$89='FoGPbEaIC-isic'!$A25)*(SIOM!$C$47:$AR$47='FoGPbEaIC-isic'!L$1))/SUMPRODUCT(SIOM!$C$48:$AR$89*(SIOM!$B$48:$B$89='FoGPbEaIC-isic'!$A25))</f>
        <v>3.9690896339537401E-2</v>
      </c>
      <c r="M25" cm="1">
        <f t="array" ref="M25">SUMPRODUCT(SIOM!$C$48:$AR$89*(SIOM!$B$48:$B$89='FoGPbEaIC-isic'!$A25)*(SIOM!$C$47:$AR$47='FoGPbEaIC-isic'!M$1))/SUMPRODUCT(SIOM!$C$48:$AR$89*(SIOM!$B$48:$B$89='FoGPbEaIC-isic'!$A25))</f>
        <v>1.8256886141491979E-3</v>
      </c>
      <c r="N25" cm="1">
        <f t="array" ref="N25">SUMPRODUCT(SIOM!$C$48:$AR$89*(SIOM!$B$48:$B$89='FoGPbEaIC-isic'!$A25)*(SIOM!$C$47:$AR$47='FoGPbEaIC-isic'!N$1))/SUMPRODUCT(SIOM!$C$48:$AR$89*(SIOM!$B$48:$B$89='FoGPbEaIC-isic'!$A25))</f>
        <v>1.3636471391620537E-2</v>
      </c>
      <c r="O25" cm="1">
        <f t="array" ref="O25">SUMPRODUCT(SIOM!$C$48:$AR$89*(SIOM!$B$48:$B$89='FoGPbEaIC-isic'!$A25)*(SIOM!$C$47:$AR$47='FoGPbEaIC-isic'!O$1))/SUMPRODUCT(SIOM!$C$48:$AR$89*(SIOM!$B$48:$B$89='FoGPbEaIC-isic'!$A25))</f>
        <v>4.2549646641253713E-2</v>
      </c>
      <c r="P25" cm="1">
        <f t="array" ref="P25">SUMPRODUCT(SIOM!$C$48:$AR$89*(SIOM!$B$48:$B$89='FoGPbEaIC-isic'!$A25)*(SIOM!$C$47:$AR$47='FoGPbEaIC-isic'!P$1))/SUMPRODUCT(SIOM!$C$48:$AR$89*(SIOM!$B$48:$B$89='FoGPbEaIC-isic'!$A25))</f>
        <v>0</v>
      </c>
      <c r="Q25" cm="1">
        <f t="array" ref="Q25">SUMPRODUCT(SIOM!$C$48:$AR$89*(SIOM!$B$48:$B$89='FoGPbEaIC-isic'!$A25)*(SIOM!$C$47:$AR$47='FoGPbEaIC-isic'!Q$1))/SUMPRODUCT(SIOM!$C$48:$AR$89*(SIOM!$B$48:$B$89='FoGPbEaIC-isic'!$A25))</f>
        <v>3.3842728489632393E-2</v>
      </c>
      <c r="R25" cm="1">
        <f t="array" ref="R25">SUMPRODUCT(SIOM!$C$48:$AR$89*(SIOM!$B$48:$B$89='FoGPbEaIC-isic'!$A25)*(SIOM!$C$47:$AR$47='FoGPbEaIC-isic'!R$1))/SUMPRODUCT(SIOM!$C$48:$AR$89*(SIOM!$B$48:$B$89='FoGPbEaIC-isic'!$A25))</f>
        <v>1.8561707110155812E-2</v>
      </c>
      <c r="S25" cm="1">
        <f t="array" ref="S25">SUMPRODUCT(SIOM!$C$48:$AR$89*(SIOM!$B$48:$B$89='FoGPbEaIC-isic'!$A25)*(SIOM!$C$47:$AR$47='FoGPbEaIC-isic'!S$1))/SUMPRODUCT(SIOM!$C$48:$AR$89*(SIOM!$B$48:$B$89='FoGPbEaIC-isic'!$A25))</f>
        <v>3.9396718558305593E-2</v>
      </c>
      <c r="T25" cm="1">
        <f t="array" ref="T25">SUMPRODUCT(SIOM!$C$48:$AR$89*(SIOM!$B$48:$B$89='FoGPbEaIC-isic'!$A25)*(SIOM!$C$47:$AR$47='FoGPbEaIC-isic'!T$1))/SUMPRODUCT(SIOM!$C$48:$AR$89*(SIOM!$B$48:$B$89='FoGPbEaIC-isic'!$A25))</f>
        <v>0</v>
      </c>
      <c r="U25" cm="1">
        <f t="array" ref="U25">SUMPRODUCT(SIOM!$C$48:$AR$89*(SIOM!$B$48:$B$89='FoGPbEaIC-isic'!$A25)*(SIOM!$C$47:$AR$47='FoGPbEaIC-isic'!U$1))/SUMPRODUCT(SIOM!$C$48:$AR$89*(SIOM!$B$48:$B$89='FoGPbEaIC-isic'!$A25))</f>
        <v>3.810689936544054E-3</v>
      </c>
      <c r="V25" cm="1">
        <f t="array" ref="V25">SUMPRODUCT(SIOM!$C$48:$AR$89*(SIOM!$B$48:$B$89='FoGPbEaIC-isic'!$A25)*(SIOM!$C$47:$AR$47='FoGPbEaIC-isic'!V$1))/SUMPRODUCT(SIOM!$C$48:$AR$89*(SIOM!$B$48:$B$89='FoGPbEaIC-isic'!$A25))</f>
        <v>9.6822986090384748E-3</v>
      </c>
      <c r="W25" cm="1">
        <f t="array" ref="W25">SUMPRODUCT(SIOM!$C$48:$AR$89*(SIOM!$B$48:$B$89='FoGPbEaIC-isic'!$A25)*(SIOM!$C$47:$AR$47='FoGPbEaIC-isic'!W$1))/SUMPRODUCT(SIOM!$C$48:$AR$89*(SIOM!$B$48:$B$89='FoGPbEaIC-isic'!$A25))</f>
        <v>2.2415392982032711E-2</v>
      </c>
      <c r="X25" cm="1">
        <f t="array" ref="X25">SUMPRODUCT(SIOM!$C$48:$AR$89*(SIOM!$B$48:$B$89='FoGPbEaIC-isic'!$A25)*(SIOM!$C$47:$AR$47='FoGPbEaIC-isic'!X$1))/SUMPRODUCT(SIOM!$C$48:$AR$89*(SIOM!$B$48:$B$89='FoGPbEaIC-isic'!$A25))</f>
        <v>3.196222678024119E-4</v>
      </c>
      <c r="Y25" cm="1">
        <f t="array" ref="Y25">SUMPRODUCT(SIOM!$C$48:$AR$89*(SIOM!$B$48:$B$89='FoGPbEaIC-isic'!$A25)*(SIOM!$C$47:$AR$47='FoGPbEaIC-isic'!Y$1))/SUMPRODUCT(SIOM!$C$48:$AR$89*(SIOM!$B$48:$B$89='FoGPbEaIC-isic'!$A25))</f>
        <v>5.972310795008165E-3</v>
      </c>
      <c r="Z25" cm="1">
        <f t="array" ref="Z25">SUMPRODUCT(SIOM!$C$48:$AR$89*(SIOM!$B$48:$B$89='FoGPbEaIC-isic'!$A25)*(SIOM!$C$47:$AR$47='FoGPbEaIC-isic'!Z$1))/SUMPRODUCT(SIOM!$C$48:$AR$89*(SIOM!$B$48:$B$89='FoGPbEaIC-isic'!$A25))</f>
        <v>6.7536830435740727E-2</v>
      </c>
      <c r="AA25" cm="1">
        <f t="array" ref="AA25">SUMPRODUCT(SIOM!$C$48:$AR$89*(SIOM!$B$48:$B$89='FoGPbEaIC-isic'!$A25)*(SIOM!$C$47:$AR$47='FoGPbEaIC-isic'!AA$1))/SUMPRODUCT(SIOM!$C$48:$AR$89*(SIOM!$B$48:$B$89='FoGPbEaIC-isic'!$A25))</f>
        <v>0</v>
      </c>
      <c r="AB25" cm="1">
        <f t="array" ref="AB25">SUMPRODUCT(SIOM!$C$48:$AR$89*(SIOM!$B$48:$B$89='FoGPbEaIC-isic'!$A25)*(SIOM!$C$47:$AR$47='FoGPbEaIC-isic'!AB$1))/SUMPRODUCT(SIOM!$C$48:$AR$89*(SIOM!$B$48:$B$89='FoGPbEaIC-isic'!$A25))</f>
        <v>5.271698299087562E-2</v>
      </c>
      <c r="AC25" cm="1">
        <f t="array" ref="AC25">SUMPRODUCT(SIOM!$C$48:$AR$89*(SIOM!$B$48:$B$89='FoGPbEaIC-isic'!$A25)*(SIOM!$C$47:$AR$47='FoGPbEaIC-isic'!AC$1))/SUMPRODUCT(SIOM!$C$48:$AR$89*(SIOM!$B$48:$B$89='FoGPbEaIC-isic'!$A25))</f>
        <v>2.9948480067404817E-2</v>
      </c>
      <c r="AD25" cm="1">
        <f t="array" ref="AD25">SUMPRODUCT(SIOM!$C$48:$AR$89*(SIOM!$B$48:$B$89='FoGPbEaIC-isic'!$A25)*(SIOM!$C$47:$AR$47='FoGPbEaIC-isic'!AD$1))/SUMPRODUCT(SIOM!$C$48:$AR$89*(SIOM!$B$48:$B$89='FoGPbEaIC-isic'!$A25))</f>
        <v>0.10142441981384842</v>
      </c>
      <c r="AE25" cm="1">
        <f t="array" ref="AE25">SUMPRODUCT(SIOM!$C$48:$AR$89*(SIOM!$B$48:$B$89='FoGPbEaIC-isic'!$A25)*(SIOM!$C$47:$AR$47='FoGPbEaIC-isic'!AE$1))/SUMPRODUCT(SIOM!$C$48:$AR$89*(SIOM!$B$48:$B$89='FoGPbEaIC-isic'!$A25))</f>
        <v>2.8544974201555981E-2</v>
      </c>
      <c r="AF25" cm="1">
        <f t="array" ref="AF25">SUMPRODUCT(SIOM!$C$48:$AR$89*(SIOM!$B$48:$B$89='FoGPbEaIC-isic'!$A25)*(SIOM!$C$47:$AR$47='FoGPbEaIC-isic'!AF$1))/SUMPRODUCT(SIOM!$C$48:$AR$89*(SIOM!$B$48:$B$89='FoGPbEaIC-isic'!$A25))</f>
        <v>7.4023984131234531E-3</v>
      </c>
      <c r="AG25" cm="1">
        <f t="array" ref="AG25">SUMPRODUCT(SIOM!$C$48:$AR$89*(SIOM!$B$48:$B$89='FoGPbEaIC-isic'!$A25)*(SIOM!$C$47:$AR$47='FoGPbEaIC-isic'!AG$1))/SUMPRODUCT(SIOM!$C$48:$AR$89*(SIOM!$B$48:$B$89='FoGPbEaIC-isic'!$A25))</f>
        <v>0</v>
      </c>
      <c r="AH25" cm="1">
        <f t="array" ref="AH25">SUMPRODUCT(SIOM!$C$48:$AR$89*(SIOM!$B$48:$B$89='FoGPbEaIC-isic'!$A25)*(SIOM!$C$47:$AR$47='FoGPbEaIC-isic'!AH$1))/SUMPRODUCT(SIOM!$C$48:$AR$89*(SIOM!$B$48:$B$89='FoGPbEaIC-isic'!$A25))</f>
        <v>1.1348804054608305E-2</v>
      </c>
      <c r="AI25" cm="1">
        <f t="array" ref="AI25">SUMPRODUCT(SIOM!$C$48:$AR$89*(SIOM!$B$48:$B$89='FoGPbEaIC-isic'!$A25)*(SIOM!$C$47:$AR$47='FoGPbEaIC-isic'!AI$1))/SUMPRODUCT(SIOM!$C$48:$AR$89*(SIOM!$B$48:$B$89='FoGPbEaIC-isic'!$A25))</f>
        <v>1.0042080773481978E-2</v>
      </c>
      <c r="AJ25" cm="1">
        <f t="array" ref="AJ25">SUMPRODUCT(SIOM!$C$48:$AR$89*(SIOM!$B$48:$B$89='FoGPbEaIC-isic'!$A25)*(SIOM!$C$47:$AR$47='FoGPbEaIC-isic'!AJ$1))/SUMPRODUCT(SIOM!$C$48:$AR$89*(SIOM!$B$48:$B$89='FoGPbEaIC-isic'!$A25))</f>
        <v>3.1557263910136038E-2</v>
      </c>
      <c r="AK25" cm="1">
        <f t="array" ref="AK25">SUMPRODUCT(SIOM!$C$48:$AR$89*(SIOM!$B$48:$B$89='FoGPbEaIC-isic'!$A25)*(SIOM!$C$47:$AR$47='FoGPbEaIC-isic'!AK$1))/SUMPRODUCT(SIOM!$C$48:$AR$89*(SIOM!$B$48:$B$89='FoGPbEaIC-isic'!$A25))</f>
        <v>0</v>
      </c>
      <c r="AL25" cm="1">
        <f t="array" ref="AL25">SUMPRODUCT(SIOM!$C$48:$AR$89*(SIOM!$B$48:$B$89='FoGPbEaIC-isic'!$A25)*(SIOM!$C$47:$AR$47='FoGPbEaIC-isic'!AL$1))/SUMPRODUCT(SIOM!$C$48:$AR$89*(SIOM!$B$48:$B$89='FoGPbEaIC-isic'!$A25))</f>
        <v>5.0783362262341883E-2</v>
      </c>
      <c r="AM25" cm="1">
        <f t="array" ref="AM25">SUMPRODUCT(SIOM!$C$48:$AR$89*(SIOM!$B$48:$B$89='FoGPbEaIC-isic'!$A25)*(SIOM!$C$47:$AR$47='FoGPbEaIC-isic'!AM$1))/SUMPRODUCT(SIOM!$C$48:$AR$89*(SIOM!$B$48:$B$89='FoGPbEaIC-isic'!$A25))</f>
        <v>7.273452536577299E-2</v>
      </c>
      <c r="AN25" cm="1">
        <f t="array" ref="AN25">SUMPRODUCT(SIOM!$C$48:$AR$89*(SIOM!$B$48:$B$89='FoGPbEaIC-isic'!$A25)*(SIOM!$C$47:$AR$47='FoGPbEaIC-isic'!AN$1))/SUMPRODUCT(SIOM!$C$48:$AR$89*(SIOM!$B$48:$B$89='FoGPbEaIC-isic'!$A25))</f>
        <v>8.7676166234928785E-2</v>
      </c>
      <c r="AO25" cm="1">
        <f t="array" ref="AO25">SUMPRODUCT(SIOM!$C$48:$AR$89*(SIOM!$B$48:$B$89='FoGPbEaIC-isic'!$A25)*(SIOM!$C$47:$AR$47='FoGPbEaIC-isic'!AO$1))/SUMPRODUCT(SIOM!$C$48:$AR$89*(SIOM!$B$48:$B$89='FoGPbEaIC-isic'!$A25))</f>
        <v>7.2928923295404208E-2</v>
      </c>
      <c r="AP25" cm="1">
        <f t="array" ref="AP25">SUMPRODUCT(SIOM!$C$48:$AR$89*(SIOM!$B$48:$B$89='FoGPbEaIC-isic'!$A25)*(SIOM!$C$47:$AR$47='FoGPbEaIC-isic'!AP$1))/SUMPRODUCT(SIOM!$C$48:$AR$89*(SIOM!$B$48:$B$89='FoGPbEaIC-isic'!$A25))</f>
        <v>3.8969571069377699E-2</v>
      </c>
      <c r="AQ25" cm="1">
        <f t="array" ref="AQ25">SUMPRODUCT(SIOM!$C$48:$AR$89*(SIOM!$B$48:$B$89='FoGPbEaIC-isic'!$A25)*(SIOM!$C$47:$AR$47='FoGPbEaIC-isic'!AQ$1))/SUMPRODUCT(SIOM!$C$48:$AR$89*(SIOM!$B$48:$B$89='FoGPbEaIC-isic'!$A25))</f>
        <v>0</v>
      </c>
    </row>
    <row r="26" spans="1:43" x14ac:dyDescent="0.3">
      <c r="A26" t="s">
        <v>113</v>
      </c>
      <c r="B26" cm="1">
        <f t="array" ref="B26">SUMPRODUCT(SIOM!$C$48:$AR$89*(SIOM!$B$48:$B$89='FoGPbEaIC-isic'!$A26)*(SIOM!$C$47:$AR$47='FoGPbEaIC-isic'!B$1))/SUMPRODUCT(SIOM!$C$48:$AR$89*(SIOM!$B$48:$B$89='FoGPbEaIC-isic'!$A26))</f>
        <v>4.7060077071975287E-3</v>
      </c>
      <c r="C26" cm="1">
        <f t="array" ref="C26">SUMPRODUCT(SIOM!$C$48:$AR$89*(SIOM!$B$48:$B$89='FoGPbEaIC-isic'!$A26)*(SIOM!$C$47:$AR$47='FoGPbEaIC-isic'!C$1))/SUMPRODUCT(SIOM!$C$48:$AR$89*(SIOM!$B$48:$B$89='FoGPbEaIC-isic'!$A26))</f>
        <v>0</v>
      </c>
      <c r="D26" cm="1">
        <f t="array" ref="D26">SUMPRODUCT(SIOM!$C$48:$AR$89*(SIOM!$B$48:$B$89='FoGPbEaIC-isic'!$A26)*(SIOM!$C$47:$AR$47='FoGPbEaIC-isic'!D$1))/SUMPRODUCT(SIOM!$C$48:$AR$89*(SIOM!$B$48:$B$89='FoGPbEaIC-isic'!$A26))</f>
        <v>0</v>
      </c>
      <c r="E26" cm="1">
        <f t="array" ref="E26">SUMPRODUCT(SIOM!$C$48:$AR$89*(SIOM!$B$48:$B$89='FoGPbEaIC-isic'!$A26)*(SIOM!$C$47:$AR$47='FoGPbEaIC-isic'!E$1))/SUMPRODUCT(SIOM!$C$48:$AR$89*(SIOM!$B$48:$B$89='FoGPbEaIC-isic'!$A26))</f>
        <v>1.0655111789881196E-3</v>
      </c>
      <c r="F26" cm="1">
        <f t="array" ref="F26">SUMPRODUCT(SIOM!$C$48:$AR$89*(SIOM!$B$48:$B$89='FoGPbEaIC-isic'!$A26)*(SIOM!$C$47:$AR$47='FoGPbEaIC-isic'!F$1))/SUMPRODUCT(SIOM!$C$48:$AR$89*(SIOM!$B$48:$B$89='FoGPbEaIC-isic'!$A26))</f>
        <v>0</v>
      </c>
      <c r="G26" cm="1">
        <f t="array" ref="G26">SUMPRODUCT(SIOM!$C$48:$AR$89*(SIOM!$B$48:$B$89='FoGPbEaIC-isic'!$A26)*(SIOM!$C$47:$AR$47='FoGPbEaIC-isic'!G$1))/SUMPRODUCT(SIOM!$C$48:$AR$89*(SIOM!$B$48:$B$89='FoGPbEaIC-isic'!$A26))</f>
        <v>5.0079025412441622E-3</v>
      </c>
      <c r="H26" cm="1">
        <f t="array" ref="H26">SUMPRODUCT(SIOM!$C$48:$AR$89*(SIOM!$B$48:$B$89='FoGPbEaIC-isic'!$A26)*(SIOM!$C$47:$AR$47='FoGPbEaIC-isic'!H$1))/SUMPRODUCT(SIOM!$C$48:$AR$89*(SIOM!$B$48:$B$89='FoGPbEaIC-isic'!$A26))</f>
        <v>3.7825646854078251E-3</v>
      </c>
      <c r="I26" cm="1">
        <f t="array" ref="I26">SUMPRODUCT(SIOM!$C$48:$AR$89*(SIOM!$B$48:$B$89='FoGPbEaIC-isic'!$A26)*(SIOM!$C$47:$AR$47='FoGPbEaIC-isic'!I$1))/SUMPRODUCT(SIOM!$C$48:$AR$89*(SIOM!$B$48:$B$89='FoGPbEaIC-isic'!$A26))</f>
        <v>1.1720622968869315E-3</v>
      </c>
      <c r="J26" cm="1">
        <f t="array" ref="J26">SUMPRODUCT(SIOM!$C$48:$AR$89*(SIOM!$B$48:$B$89='FoGPbEaIC-isic'!$A26)*(SIOM!$C$47:$AR$47='FoGPbEaIC-isic'!J$1))/SUMPRODUCT(SIOM!$C$48:$AR$89*(SIOM!$B$48:$B$89='FoGPbEaIC-isic'!$A26))</f>
        <v>2.9479142618671311E-3</v>
      </c>
      <c r="K26" cm="1">
        <f t="array" ref="K26">SUMPRODUCT(SIOM!$C$48:$AR$89*(SIOM!$B$48:$B$89='FoGPbEaIC-isic'!$A26)*(SIOM!$C$47:$AR$47='FoGPbEaIC-isic'!K$1))/SUMPRODUCT(SIOM!$C$48:$AR$89*(SIOM!$B$48:$B$89='FoGPbEaIC-isic'!$A26))</f>
        <v>8.2399531175081243E-3</v>
      </c>
      <c r="L26" cm="1">
        <f t="array" ref="L26">SUMPRODUCT(SIOM!$C$48:$AR$89*(SIOM!$B$48:$B$89='FoGPbEaIC-isic'!$A26)*(SIOM!$C$47:$AR$47='FoGPbEaIC-isic'!L$1))/SUMPRODUCT(SIOM!$C$48:$AR$89*(SIOM!$B$48:$B$89='FoGPbEaIC-isic'!$A26))</f>
        <v>1.2862366712589579E-2</v>
      </c>
      <c r="M26" cm="1">
        <f t="array" ref="M26">SUMPRODUCT(SIOM!$C$48:$AR$89*(SIOM!$B$48:$B$89='FoGPbEaIC-isic'!$A26)*(SIOM!$C$47:$AR$47='FoGPbEaIC-isic'!M$1))/SUMPRODUCT(SIOM!$C$48:$AR$89*(SIOM!$B$48:$B$89='FoGPbEaIC-isic'!$A26))</f>
        <v>1.2911734483026104E-3</v>
      </c>
      <c r="N26" cm="1">
        <f t="array" ref="N26">SUMPRODUCT(SIOM!$C$48:$AR$89*(SIOM!$B$48:$B$89='FoGPbEaIC-isic'!$A26)*(SIOM!$C$47:$AR$47='FoGPbEaIC-isic'!N$1))/SUMPRODUCT(SIOM!$C$48:$AR$89*(SIOM!$B$48:$B$89='FoGPbEaIC-isic'!$A26))</f>
        <v>5.5406581307382219E-3</v>
      </c>
      <c r="O26" cm="1">
        <f t="array" ref="O26">SUMPRODUCT(SIOM!$C$48:$AR$89*(SIOM!$B$48:$B$89='FoGPbEaIC-isic'!$A26)*(SIOM!$C$47:$AR$47='FoGPbEaIC-isic'!O$1))/SUMPRODUCT(SIOM!$C$48:$AR$89*(SIOM!$B$48:$B$89='FoGPbEaIC-isic'!$A26))</f>
        <v>0</v>
      </c>
      <c r="P26" cm="1">
        <f t="array" ref="P26">SUMPRODUCT(SIOM!$C$48:$AR$89*(SIOM!$B$48:$B$89='FoGPbEaIC-isic'!$A26)*(SIOM!$C$47:$AR$47='FoGPbEaIC-isic'!P$1))/SUMPRODUCT(SIOM!$C$48:$AR$89*(SIOM!$B$48:$B$89='FoGPbEaIC-isic'!$A26))</f>
        <v>0</v>
      </c>
      <c r="Q26" cm="1">
        <f t="array" ref="Q26">SUMPRODUCT(SIOM!$C$48:$AR$89*(SIOM!$B$48:$B$89='FoGPbEaIC-isic'!$A26)*(SIOM!$C$47:$AR$47='FoGPbEaIC-isic'!Q$1))/SUMPRODUCT(SIOM!$C$48:$AR$89*(SIOM!$B$48:$B$89='FoGPbEaIC-isic'!$A26))</f>
        <v>0</v>
      </c>
      <c r="R26" cm="1">
        <f t="array" ref="R26">SUMPRODUCT(SIOM!$C$48:$AR$89*(SIOM!$B$48:$B$89='FoGPbEaIC-isic'!$A26)*(SIOM!$C$47:$AR$47='FoGPbEaIC-isic'!R$1))/SUMPRODUCT(SIOM!$C$48:$AR$89*(SIOM!$B$48:$B$89='FoGPbEaIC-isic'!$A26))</f>
        <v>1.6781801069062883E-2</v>
      </c>
      <c r="S26" cm="1">
        <f t="array" ref="S26">SUMPRODUCT(SIOM!$C$48:$AR$89*(SIOM!$B$48:$B$89='FoGPbEaIC-isic'!$A26)*(SIOM!$C$47:$AR$47='FoGPbEaIC-isic'!S$1))/SUMPRODUCT(SIOM!$C$48:$AR$89*(SIOM!$B$48:$B$89='FoGPbEaIC-isic'!$A26))</f>
        <v>1.0601836230931791E-2</v>
      </c>
      <c r="T26" cm="1">
        <f t="array" ref="T26">SUMPRODUCT(SIOM!$C$48:$AR$89*(SIOM!$B$48:$B$89='FoGPbEaIC-isic'!$A26)*(SIOM!$C$47:$AR$47='FoGPbEaIC-isic'!T$1))/SUMPRODUCT(SIOM!$C$48:$AR$89*(SIOM!$B$48:$B$89='FoGPbEaIC-isic'!$A26))</f>
        <v>1.497043206478308E-2</v>
      </c>
      <c r="U26" cm="1">
        <f t="array" ref="U26">SUMPRODUCT(SIOM!$C$48:$AR$89*(SIOM!$B$48:$B$89='FoGPbEaIC-isic'!$A26)*(SIOM!$C$47:$AR$47='FoGPbEaIC-isic'!U$1))/SUMPRODUCT(SIOM!$C$48:$AR$89*(SIOM!$B$48:$B$89='FoGPbEaIC-isic'!$A26))</f>
        <v>6.3397915149793127E-3</v>
      </c>
      <c r="V26" cm="1">
        <f t="array" ref="V26">SUMPRODUCT(SIOM!$C$48:$AR$89*(SIOM!$B$48:$B$89='FoGPbEaIC-isic'!$A26)*(SIOM!$C$47:$AR$47='FoGPbEaIC-isic'!V$1))/SUMPRODUCT(SIOM!$C$48:$AR$89*(SIOM!$B$48:$B$89='FoGPbEaIC-isic'!$A26))</f>
        <v>1.0282182877235355E-2</v>
      </c>
      <c r="W26" cm="1">
        <f t="array" ref="W26">SUMPRODUCT(SIOM!$C$48:$AR$89*(SIOM!$B$48:$B$89='FoGPbEaIC-isic'!$A26)*(SIOM!$C$47:$AR$47='FoGPbEaIC-isic'!W$1))/SUMPRODUCT(SIOM!$C$48:$AR$89*(SIOM!$B$48:$B$89='FoGPbEaIC-isic'!$A26))</f>
        <v>7.6539219690646594E-3</v>
      </c>
      <c r="X26" cm="1">
        <f t="array" ref="X26">SUMPRODUCT(SIOM!$C$48:$AR$89*(SIOM!$B$48:$B$89='FoGPbEaIC-isic'!$A26)*(SIOM!$C$47:$AR$47='FoGPbEaIC-isic'!X$1))/SUMPRODUCT(SIOM!$C$48:$AR$89*(SIOM!$B$48:$B$89='FoGPbEaIC-isic'!$A26))</f>
        <v>6.1089307595318856E-3</v>
      </c>
      <c r="Y26" cm="1">
        <f t="array" ref="Y26">SUMPRODUCT(SIOM!$C$48:$AR$89*(SIOM!$B$48:$B$89='FoGPbEaIC-isic'!$A26)*(SIOM!$C$47:$AR$47='FoGPbEaIC-isic'!Y$1))/SUMPRODUCT(SIOM!$C$48:$AR$89*(SIOM!$B$48:$B$89='FoGPbEaIC-isic'!$A26))</f>
        <v>3.7825646854078251E-3</v>
      </c>
      <c r="Z26" cm="1">
        <f t="array" ref="Z26">SUMPRODUCT(SIOM!$C$48:$AR$89*(SIOM!$B$48:$B$89='FoGPbEaIC-isic'!$A26)*(SIOM!$C$47:$AR$47='FoGPbEaIC-isic'!Z$1))/SUMPRODUCT(SIOM!$C$48:$AR$89*(SIOM!$B$48:$B$89='FoGPbEaIC-isic'!$A26))</f>
        <v>3.7922082797448233E-3</v>
      </c>
      <c r="AA26" cm="1">
        <f t="array" ref="AA26">SUMPRODUCT(SIOM!$C$48:$AR$89*(SIOM!$B$48:$B$89='FoGPbEaIC-isic'!$A26)*(SIOM!$C$47:$AR$47='FoGPbEaIC-isic'!AA$1))/SUMPRODUCT(SIOM!$C$48:$AR$89*(SIOM!$B$48:$B$89='FoGPbEaIC-isic'!$A26))</f>
        <v>0</v>
      </c>
      <c r="AB26" cm="1">
        <f t="array" ref="AB26">SUMPRODUCT(SIOM!$C$48:$AR$89*(SIOM!$B$48:$B$89='FoGPbEaIC-isic'!$A26)*(SIOM!$C$47:$AR$47='FoGPbEaIC-isic'!AB$1))/SUMPRODUCT(SIOM!$C$48:$AR$89*(SIOM!$B$48:$B$89='FoGPbEaIC-isic'!$A26))</f>
        <v>3.3127754072193524E-2</v>
      </c>
      <c r="AC26" cm="1">
        <f t="array" ref="AC26">SUMPRODUCT(SIOM!$C$48:$AR$89*(SIOM!$B$48:$B$89='FoGPbEaIC-isic'!$A26)*(SIOM!$C$47:$AR$47='FoGPbEaIC-isic'!AC$1))/SUMPRODUCT(SIOM!$C$48:$AR$89*(SIOM!$B$48:$B$89='FoGPbEaIC-isic'!$A26))</f>
        <v>0.38761520839622809</v>
      </c>
      <c r="AD26" cm="1">
        <f t="array" ref="AD26">SUMPRODUCT(SIOM!$C$48:$AR$89*(SIOM!$B$48:$B$89='FoGPbEaIC-isic'!$A26)*(SIOM!$C$47:$AR$47='FoGPbEaIC-isic'!AD$1))/SUMPRODUCT(SIOM!$C$48:$AR$89*(SIOM!$B$48:$B$89='FoGPbEaIC-isic'!$A26))</f>
        <v>5.4163484931896079E-2</v>
      </c>
      <c r="AE26" cm="1">
        <f t="array" ref="AE26">SUMPRODUCT(SIOM!$C$48:$AR$89*(SIOM!$B$48:$B$89='FoGPbEaIC-isic'!$A26)*(SIOM!$C$47:$AR$47='FoGPbEaIC-isic'!AE$1))/SUMPRODUCT(SIOM!$C$48:$AR$89*(SIOM!$B$48:$B$89='FoGPbEaIC-isic'!$A26))</f>
        <v>2.500399566692121E-2</v>
      </c>
      <c r="AF26" cm="1">
        <f t="array" ref="AF26">SUMPRODUCT(SIOM!$C$48:$AR$89*(SIOM!$B$48:$B$89='FoGPbEaIC-isic'!$A26)*(SIOM!$C$47:$AR$47='FoGPbEaIC-isic'!AF$1))/SUMPRODUCT(SIOM!$C$48:$AR$89*(SIOM!$B$48:$B$89='FoGPbEaIC-isic'!$A26))</f>
        <v>1.0584077711281989E-2</v>
      </c>
      <c r="AG26" cm="1">
        <f t="array" ref="AG26">SUMPRODUCT(SIOM!$C$48:$AR$89*(SIOM!$B$48:$B$89='FoGPbEaIC-isic'!$A26)*(SIOM!$C$47:$AR$47='FoGPbEaIC-isic'!AG$1))/SUMPRODUCT(SIOM!$C$48:$AR$89*(SIOM!$B$48:$B$89='FoGPbEaIC-isic'!$A26))</f>
        <v>3.658255047859211E-3</v>
      </c>
      <c r="AH26" cm="1">
        <f t="array" ref="AH26">SUMPRODUCT(SIOM!$C$48:$AR$89*(SIOM!$B$48:$B$89='FoGPbEaIC-isic'!$A26)*(SIOM!$C$47:$AR$47='FoGPbEaIC-isic'!AH$1))/SUMPRODUCT(SIOM!$C$48:$AR$89*(SIOM!$B$48:$B$89='FoGPbEaIC-isic'!$A26))</f>
        <v>1.0868214025678821E-2</v>
      </c>
      <c r="AI26" cm="1">
        <f t="array" ref="AI26">SUMPRODUCT(SIOM!$C$48:$AR$89*(SIOM!$B$48:$B$89='FoGPbEaIC-isic'!$A26)*(SIOM!$C$47:$AR$47='FoGPbEaIC-isic'!AI$1))/SUMPRODUCT(SIOM!$C$48:$AR$89*(SIOM!$B$48:$B$89='FoGPbEaIC-isic'!$A26))</f>
        <v>6.5884107900765401E-3</v>
      </c>
      <c r="AJ26" cm="1">
        <f t="array" ref="AJ26">SUMPRODUCT(SIOM!$C$48:$AR$89*(SIOM!$B$48:$B$89='FoGPbEaIC-isic'!$A26)*(SIOM!$C$47:$AR$47='FoGPbEaIC-isic'!AJ$1))/SUMPRODUCT(SIOM!$C$48:$AR$89*(SIOM!$B$48:$B$89='FoGPbEaIC-isic'!$A26))</f>
        <v>2.271314663209675E-2</v>
      </c>
      <c r="AK26" cm="1">
        <f t="array" ref="AK26">SUMPRODUCT(SIOM!$C$48:$AR$89*(SIOM!$B$48:$B$89='FoGPbEaIC-isic'!$A26)*(SIOM!$C$47:$AR$47='FoGPbEaIC-isic'!AK$1))/SUMPRODUCT(SIOM!$C$48:$AR$89*(SIOM!$B$48:$B$89='FoGPbEaIC-isic'!$A26))</f>
        <v>0.15401964092273268</v>
      </c>
      <c r="AL26" cm="1">
        <f t="array" ref="AL26">SUMPRODUCT(SIOM!$C$48:$AR$89*(SIOM!$B$48:$B$89='FoGPbEaIC-isic'!$A26)*(SIOM!$C$47:$AR$47='FoGPbEaIC-isic'!AL$1))/SUMPRODUCT(SIOM!$C$48:$AR$89*(SIOM!$B$48:$B$89='FoGPbEaIC-isic'!$A26))</f>
        <v>3.7630303137930428E-2</v>
      </c>
      <c r="AM26" cm="1">
        <f t="array" ref="AM26">SUMPRODUCT(SIOM!$C$48:$AR$89*(SIOM!$B$48:$B$89='FoGPbEaIC-isic'!$A26)*(SIOM!$C$47:$AR$47='FoGPbEaIC-isic'!AM$1))/SUMPRODUCT(SIOM!$C$48:$AR$89*(SIOM!$B$48:$B$89='FoGPbEaIC-isic'!$A26))</f>
        <v>5.6631919163218553E-2</v>
      </c>
      <c r="AN26" cm="1">
        <f t="array" ref="AN26">SUMPRODUCT(SIOM!$C$48:$AR$89*(SIOM!$B$48:$B$89='FoGPbEaIC-isic'!$A26)*(SIOM!$C$47:$AR$47='FoGPbEaIC-isic'!AN$1))/SUMPRODUCT(SIOM!$C$48:$AR$89*(SIOM!$B$48:$B$89='FoGPbEaIC-isic'!$A26))</f>
        <v>2.9266040382873688E-2</v>
      </c>
      <c r="AO26" cm="1">
        <f t="array" ref="AO26">SUMPRODUCT(SIOM!$C$48:$AR$89*(SIOM!$B$48:$B$89='FoGPbEaIC-isic'!$A26)*(SIOM!$C$47:$AR$47='FoGPbEaIC-isic'!AO$1))/SUMPRODUCT(SIOM!$C$48:$AR$89*(SIOM!$B$48:$B$89='FoGPbEaIC-isic'!$A26))</f>
        <v>2.2020564365754471E-2</v>
      </c>
      <c r="AP26" cm="1">
        <f t="array" ref="AP26">SUMPRODUCT(SIOM!$C$48:$AR$89*(SIOM!$B$48:$B$89='FoGPbEaIC-isic'!$A26)*(SIOM!$C$47:$AR$47='FoGPbEaIC-isic'!AP$1))/SUMPRODUCT(SIOM!$C$48:$AR$89*(SIOM!$B$48:$B$89='FoGPbEaIC-isic'!$A26))</f>
        <v>1.9179201221786155E-2</v>
      </c>
      <c r="AQ26" cm="1">
        <f t="array" ref="AQ26">SUMPRODUCT(SIOM!$C$48:$AR$89*(SIOM!$B$48:$B$89='FoGPbEaIC-isic'!$A26)*(SIOM!$C$47:$AR$47='FoGPbEaIC-isic'!AQ$1))/SUMPRODUCT(SIOM!$C$48:$AR$89*(SIOM!$B$48:$B$89='FoGPbEaIC-isic'!$A26))</f>
        <v>0</v>
      </c>
    </row>
    <row r="28" spans="1:43" s="2" customFormat="1" x14ac:dyDescent="0.3">
      <c r="A28" s="3"/>
    </row>
  </sheetData>
  <phoneticPr fontId="4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43FB-796C-4182-9708-BE59D344A7BC}">
  <sheetPr>
    <tabColor theme="9" tint="0.59999389629810485"/>
  </sheetPr>
  <dimension ref="A1:AQ2"/>
  <sheetViews>
    <sheetView workbookViewId="0">
      <selection activeCell="F2" sqref="F2"/>
    </sheetView>
  </sheetViews>
  <sheetFormatPr defaultRowHeight="16.5" x14ac:dyDescent="0.3"/>
  <cols>
    <col min="1" max="1" width="26.5" customWidth="1"/>
    <col min="2" max="38" width="10.125" customWidth="1"/>
  </cols>
  <sheetData>
    <row r="1" spans="1:43" s="2" customFormat="1" x14ac:dyDescent="0.3">
      <c r="A1" s="8" t="s">
        <v>114</v>
      </c>
      <c r="B1" s="2" t="s">
        <v>2</v>
      </c>
      <c r="C1" s="36" t="s">
        <v>78</v>
      </c>
      <c r="D1" s="37" t="s">
        <v>77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6" t="s">
        <v>65</v>
      </c>
      <c r="M1" s="37" t="s">
        <v>66</v>
      </c>
      <c r="N1" s="2" t="s">
        <v>10</v>
      </c>
      <c r="O1" s="36" t="s">
        <v>79</v>
      </c>
      <c r="P1" s="37" t="s">
        <v>80</v>
      </c>
      <c r="Q1" s="36" t="s">
        <v>81</v>
      </c>
      <c r="R1" s="37" t="s">
        <v>82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38" t="s">
        <v>83</v>
      </c>
      <c r="AA1" s="39" t="s">
        <v>84</v>
      </c>
      <c r="AB1" s="40" t="s">
        <v>85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</row>
    <row r="2" spans="1:43" ht="17.25" thickBot="1" x14ac:dyDescent="0.35">
      <c r="A2" t="s">
        <v>226</v>
      </c>
      <c r="B2">
        <v>737844752.9080193</v>
      </c>
      <c r="C2" s="11">
        <v>290412.28629026446</v>
      </c>
      <c r="D2" s="12">
        <v>164587.71370973554</v>
      </c>
      <c r="E2">
        <v>273000</v>
      </c>
      <c r="F2">
        <v>91000</v>
      </c>
      <c r="G2">
        <v>710983000</v>
      </c>
      <c r="H2">
        <v>2275000</v>
      </c>
      <c r="I2">
        <v>455000</v>
      </c>
      <c r="J2">
        <v>910000</v>
      </c>
      <c r="K2">
        <v>3640000</v>
      </c>
      <c r="L2" s="11">
        <v>19292000</v>
      </c>
      <c r="M2" s="12">
        <v>1071252000</v>
      </c>
      <c r="N2">
        <v>2093000</v>
      </c>
      <c r="O2" s="11">
        <v>355482.0518013424</v>
      </c>
      <c r="P2" s="12">
        <v>736517.9481986576</v>
      </c>
      <c r="Q2" s="11">
        <v>1572764.9358044255</v>
      </c>
      <c r="R2" s="12">
        <v>429235.06419557496</v>
      </c>
      <c r="S2">
        <v>3185000</v>
      </c>
      <c r="T2">
        <v>43134000</v>
      </c>
      <c r="U2">
        <v>4914000</v>
      </c>
      <c r="V2">
        <v>9009000</v>
      </c>
      <c r="W2">
        <v>17381000</v>
      </c>
      <c r="X2">
        <v>9100000</v>
      </c>
      <c r="Y2">
        <v>8645000</v>
      </c>
      <c r="Z2" s="41">
        <v>4793091.9426740874</v>
      </c>
      <c r="AA2" s="42">
        <v>1576908.0573259129</v>
      </c>
      <c r="AB2" s="43">
        <v>522886000</v>
      </c>
      <c r="AC2">
        <v>1729000</v>
      </c>
      <c r="AD2">
        <v>889343000</v>
      </c>
      <c r="AE2">
        <v>4890001440.4030094</v>
      </c>
      <c r="AF2">
        <v>5978609000</v>
      </c>
      <c r="AG2">
        <v>20930000</v>
      </c>
      <c r="AH2">
        <v>1638000</v>
      </c>
      <c r="AI2">
        <v>19656000</v>
      </c>
      <c r="AJ2">
        <v>3458000</v>
      </c>
      <c r="AK2">
        <v>546000</v>
      </c>
      <c r="AL2">
        <v>6965401707.0505495</v>
      </c>
      <c r="AM2">
        <v>120569176000</v>
      </c>
      <c r="AN2">
        <v>48108879000</v>
      </c>
      <c r="AO2">
        <v>68270020000</v>
      </c>
      <c r="AP2">
        <v>6629075465.4729414</v>
      </c>
      <c r="AQ2">
        <v>0</v>
      </c>
    </row>
  </sheetData>
  <phoneticPr fontId="4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D6C8-745C-41FF-84C2-EDE8B8D12ECC}">
  <sheetPr>
    <tabColor theme="9" tint="0.59999389629810485"/>
  </sheetPr>
  <dimension ref="A1:AQ2"/>
  <sheetViews>
    <sheetView workbookViewId="0">
      <selection activeCell="B2" sqref="B2"/>
    </sheetView>
  </sheetViews>
  <sheetFormatPr defaultRowHeight="16.5" x14ac:dyDescent="0.3"/>
  <cols>
    <col min="1" max="1" width="26.5" customWidth="1"/>
    <col min="2" max="39" width="10.125" customWidth="1"/>
  </cols>
  <sheetData>
    <row r="1" spans="1:43" x14ac:dyDescent="0.3">
      <c r="A1" t="s">
        <v>114</v>
      </c>
      <c r="B1" s="2" t="s">
        <v>2</v>
      </c>
      <c r="C1" s="36" t="s">
        <v>78</v>
      </c>
      <c r="D1" s="37" t="s">
        <v>77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6" t="s">
        <v>65</v>
      </c>
      <c r="M1" s="37" t="s">
        <v>66</v>
      </c>
      <c r="N1" s="2" t="s">
        <v>10</v>
      </c>
      <c r="O1" s="36" t="s">
        <v>79</v>
      </c>
      <c r="P1" s="37" t="s">
        <v>80</v>
      </c>
      <c r="Q1" s="36" t="s">
        <v>81</v>
      </c>
      <c r="R1" s="37" t="s">
        <v>82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36" t="s">
        <v>83</v>
      </c>
      <c r="AA1" s="44" t="s">
        <v>84</v>
      </c>
      <c r="AB1" s="37" t="s">
        <v>85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</row>
    <row r="2" spans="1:43" ht="17.25" thickBot="1" x14ac:dyDescent="0.35">
      <c r="A2" t="s">
        <v>227</v>
      </c>
      <c r="B2">
        <v>10940095930.67164</v>
      </c>
      <c r="C2" s="11">
        <v>60115343.262084752</v>
      </c>
      <c r="D2" s="12">
        <v>34069656.737915255</v>
      </c>
      <c r="E2">
        <v>22659000</v>
      </c>
      <c r="F2">
        <v>1001000</v>
      </c>
      <c r="G2">
        <v>42904953000</v>
      </c>
      <c r="H2">
        <v>28177695000</v>
      </c>
      <c r="I2">
        <v>118481999.99999999</v>
      </c>
      <c r="J2">
        <v>1011192000</v>
      </c>
      <c r="K2">
        <v>11359712000</v>
      </c>
      <c r="L2" s="11">
        <v>8791874000</v>
      </c>
      <c r="M2" s="12">
        <v>1195012000</v>
      </c>
      <c r="N2">
        <v>780143000</v>
      </c>
      <c r="O2" s="11">
        <v>58091691.965202704</v>
      </c>
      <c r="P2" s="12">
        <v>120359308.0347973</v>
      </c>
      <c r="Q2" s="11">
        <v>280953008.98688132</v>
      </c>
      <c r="R2" s="12">
        <v>76676991.01311861</v>
      </c>
      <c r="S2" s="45">
        <v>1396213000</v>
      </c>
      <c r="T2" s="45">
        <v>18556902000</v>
      </c>
      <c r="U2" s="45">
        <v>6543992000</v>
      </c>
      <c r="V2" s="45">
        <v>2663388000</v>
      </c>
      <c r="W2" s="45">
        <v>22957662000</v>
      </c>
      <c r="X2" s="45">
        <v>574119000</v>
      </c>
      <c r="Y2" s="45">
        <v>6096909000</v>
      </c>
      <c r="Z2" s="41">
        <v>4793091.9426740874</v>
      </c>
      <c r="AA2" s="42">
        <v>1576908.0573259129</v>
      </c>
      <c r="AB2" s="43">
        <v>3201107000</v>
      </c>
      <c r="AC2">
        <v>425061000</v>
      </c>
      <c r="AD2">
        <v>55705832000</v>
      </c>
      <c r="AE2">
        <v>30600360234.919857</v>
      </c>
      <c r="AF2">
        <v>53314534000</v>
      </c>
      <c r="AG2">
        <v>9336145000</v>
      </c>
      <c r="AH2">
        <v>10364627000</v>
      </c>
      <c r="AI2">
        <v>6534983000</v>
      </c>
      <c r="AJ2">
        <v>55662243000</v>
      </c>
      <c r="AK2">
        <v>122051292999.99998</v>
      </c>
      <c r="AL2">
        <v>13638745920.334829</v>
      </c>
      <c r="AM2">
        <v>2310854000</v>
      </c>
      <c r="AN2">
        <v>49965552000</v>
      </c>
      <c r="AO2">
        <v>43943809000</v>
      </c>
      <c r="AP2">
        <v>35284516841.408005</v>
      </c>
      <c r="AQ2">
        <v>1831193000</v>
      </c>
    </row>
  </sheetData>
  <phoneticPr fontId="4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DF5E-BFD1-44A7-ADA7-D6AF99FCCBE2}">
  <sheetPr>
    <tabColor theme="9" tint="0.59999389629810485"/>
  </sheetPr>
  <dimension ref="A1:BO132"/>
  <sheetViews>
    <sheetView zoomScale="85" zoomScaleNormal="85" workbookViewId="0">
      <pane xSplit="4" ySplit="3" topLeftCell="E4" activePane="bottomRight" state="frozen"/>
      <selection activeCell="P1807" sqref="P1807"/>
      <selection pane="topRight" activeCell="P1807" sqref="P1807"/>
      <selection pane="bottomLeft" activeCell="P1807" sqref="P1807"/>
      <selection pane="bottomRight" activeCell="A3" sqref="A3"/>
    </sheetView>
  </sheetViews>
  <sheetFormatPr defaultRowHeight="16.5" x14ac:dyDescent="0.3"/>
  <cols>
    <col min="3" max="3" width="11.875" style="60" customWidth="1"/>
    <col min="15" max="15" width="13.25" bestFit="1" customWidth="1"/>
    <col min="16" max="16" width="11.5" customWidth="1"/>
  </cols>
  <sheetData>
    <row r="1" spans="1:67" x14ac:dyDescent="0.3">
      <c r="A1" t="s">
        <v>445</v>
      </c>
    </row>
    <row r="2" spans="1:67" x14ac:dyDescent="0.3">
      <c r="E2" s="61" t="s">
        <v>450</v>
      </c>
      <c r="F2" s="61" t="s">
        <v>451</v>
      </c>
      <c r="G2" s="61" t="s">
        <v>452</v>
      </c>
      <c r="H2" s="61" t="s">
        <v>453</v>
      </c>
      <c r="I2" s="61" t="s">
        <v>454</v>
      </c>
      <c r="J2" s="61" t="s">
        <v>455</v>
      </c>
      <c r="K2" s="61" t="s">
        <v>456</v>
      </c>
      <c r="L2" s="61" t="s">
        <v>457</v>
      </c>
      <c r="M2" s="61" t="s">
        <v>458</v>
      </c>
      <c r="N2" s="61" t="s">
        <v>459</v>
      </c>
      <c r="O2" s="61" t="s">
        <v>460</v>
      </c>
      <c r="P2" s="61" t="s">
        <v>461</v>
      </c>
      <c r="Q2" s="61" t="s">
        <v>462</v>
      </c>
      <c r="R2" s="61" t="s">
        <v>463</v>
      </c>
      <c r="S2" s="61" t="s">
        <v>464</v>
      </c>
      <c r="T2" s="61" t="s">
        <v>465</v>
      </c>
      <c r="U2" s="61" t="s">
        <v>466</v>
      </c>
      <c r="V2" s="61" t="s">
        <v>467</v>
      </c>
      <c r="W2" s="61" t="s">
        <v>468</v>
      </c>
      <c r="X2" s="61" t="s">
        <v>469</v>
      </c>
      <c r="Y2" s="61" t="s">
        <v>470</v>
      </c>
      <c r="Z2" s="61" t="s">
        <v>471</v>
      </c>
      <c r="AA2" s="61" t="s">
        <v>472</v>
      </c>
      <c r="AB2" s="61" t="s">
        <v>473</v>
      </c>
      <c r="AC2" s="61" t="s">
        <v>474</v>
      </c>
      <c r="AD2" s="61" t="s">
        <v>475</v>
      </c>
      <c r="AE2" s="61" t="s">
        <v>476</v>
      </c>
      <c r="AF2" s="61" t="s">
        <v>477</v>
      </c>
      <c r="AG2" s="61" t="s">
        <v>478</v>
      </c>
      <c r="AH2" s="61" t="s">
        <v>479</v>
      </c>
      <c r="AI2" s="61" t="s">
        <v>480</v>
      </c>
      <c r="AJ2" s="61" t="s">
        <v>481</v>
      </c>
      <c r="AK2" s="61" t="s">
        <v>482</v>
      </c>
      <c r="AL2" s="61" t="s">
        <v>483</v>
      </c>
      <c r="AM2" s="61" t="s">
        <v>484</v>
      </c>
      <c r="AN2" s="61" t="s">
        <v>485</v>
      </c>
      <c r="AO2" s="61" t="s">
        <v>486</v>
      </c>
      <c r="AP2" s="61" t="s">
        <v>487</v>
      </c>
      <c r="AQ2" s="61" t="s">
        <v>488</v>
      </c>
      <c r="AR2" s="61" t="s">
        <v>489</v>
      </c>
      <c r="AS2" s="61" t="s">
        <v>490</v>
      </c>
      <c r="AT2" s="61" t="s">
        <v>491</v>
      </c>
      <c r="AU2" s="61" t="s">
        <v>492</v>
      </c>
      <c r="AV2" s="61" t="s">
        <v>493</v>
      </c>
      <c r="AW2" s="61" t="s">
        <v>494</v>
      </c>
      <c r="AX2" s="61" t="s">
        <v>495</v>
      </c>
      <c r="AY2" s="61" t="s">
        <v>496</v>
      </c>
      <c r="AZ2" s="61" t="s">
        <v>497</v>
      </c>
      <c r="BA2" s="61" t="s">
        <v>498</v>
      </c>
      <c r="BB2" s="61" t="s">
        <v>499</v>
      </c>
      <c r="BC2" s="61" t="s">
        <v>500</v>
      </c>
      <c r="BD2" s="61" t="s">
        <v>501</v>
      </c>
      <c r="BE2" s="61" t="s">
        <v>502</v>
      </c>
      <c r="BF2" s="61" t="s">
        <v>503</v>
      </c>
      <c r="BG2" s="61" t="s">
        <v>504</v>
      </c>
      <c r="BH2" s="61" t="s">
        <v>505</v>
      </c>
      <c r="BI2" s="61" t="s">
        <v>506</v>
      </c>
      <c r="BJ2" s="61" t="s">
        <v>507</v>
      </c>
      <c r="BK2" s="61" t="s">
        <v>508</v>
      </c>
      <c r="BL2" s="61" t="s">
        <v>509</v>
      </c>
      <c r="BM2" s="61" t="s">
        <v>510</v>
      </c>
      <c r="BN2" s="62" t="s">
        <v>511</v>
      </c>
      <c r="BO2" s="61" t="s">
        <v>512</v>
      </c>
    </row>
    <row r="3" spans="1:67" ht="84.6" customHeight="1" x14ac:dyDescent="0.3">
      <c r="A3" s="1" t="s">
        <v>446</v>
      </c>
      <c r="B3" s="1" t="s">
        <v>447</v>
      </c>
      <c r="C3" s="1" t="s">
        <v>448</v>
      </c>
      <c r="D3" s="1" t="s">
        <v>449</v>
      </c>
      <c r="E3" s="63" t="s">
        <v>513</v>
      </c>
      <c r="F3" s="63" t="s">
        <v>514</v>
      </c>
      <c r="G3" s="63" t="s">
        <v>515</v>
      </c>
      <c r="H3" s="63" t="s">
        <v>516</v>
      </c>
      <c r="I3" s="63" t="s">
        <v>517</v>
      </c>
      <c r="J3" s="63" t="s">
        <v>518</v>
      </c>
      <c r="K3" s="63" t="s">
        <v>519</v>
      </c>
      <c r="L3" s="63" t="s">
        <v>520</v>
      </c>
      <c r="M3" s="63" t="s">
        <v>521</v>
      </c>
      <c r="N3" s="63" t="s">
        <v>522</v>
      </c>
      <c r="O3" s="63" t="s">
        <v>523</v>
      </c>
      <c r="P3" s="63" t="s">
        <v>524</v>
      </c>
      <c r="Q3" s="63" t="s">
        <v>525</v>
      </c>
      <c r="R3" s="63" t="s">
        <v>526</v>
      </c>
      <c r="S3" s="63" t="s">
        <v>527</v>
      </c>
      <c r="T3" s="63" t="s">
        <v>528</v>
      </c>
      <c r="U3" s="63" t="s">
        <v>529</v>
      </c>
      <c r="V3" s="63" t="s">
        <v>530</v>
      </c>
      <c r="W3" s="63" t="s">
        <v>531</v>
      </c>
      <c r="X3" s="63" t="s">
        <v>532</v>
      </c>
      <c r="Y3" s="63" t="s">
        <v>533</v>
      </c>
      <c r="Z3" s="63" t="s">
        <v>534</v>
      </c>
      <c r="AA3" s="63" t="s">
        <v>535</v>
      </c>
      <c r="AB3" s="63" t="s">
        <v>536</v>
      </c>
      <c r="AC3" s="63" t="s">
        <v>537</v>
      </c>
      <c r="AD3" s="63" t="s">
        <v>538</v>
      </c>
      <c r="AE3" s="63" t="s">
        <v>539</v>
      </c>
      <c r="AF3" s="63" t="s">
        <v>540</v>
      </c>
      <c r="AG3" s="63" t="s">
        <v>541</v>
      </c>
      <c r="AH3" s="63" t="s">
        <v>542</v>
      </c>
      <c r="AI3" s="63" t="s">
        <v>543</v>
      </c>
      <c r="AJ3" s="63" t="s">
        <v>544</v>
      </c>
      <c r="AK3" s="63" t="s">
        <v>545</v>
      </c>
      <c r="AL3" s="63" t="s">
        <v>546</v>
      </c>
      <c r="AM3" s="63" t="s">
        <v>547</v>
      </c>
      <c r="AN3" s="63" t="s">
        <v>548</v>
      </c>
      <c r="AO3" s="63" t="s">
        <v>549</v>
      </c>
      <c r="AP3" s="63" t="s">
        <v>550</v>
      </c>
      <c r="AQ3" s="63" t="s">
        <v>551</v>
      </c>
      <c r="AR3" s="63" t="s">
        <v>552</v>
      </c>
      <c r="AS3" s="63" t="s">
        <v>553</v>
      </c>
      <c r="AT3" s="63" t="s">
        <v>554</v>
      </c>
      <c r="AU3" s="63" t="s">
        <v>555</v>
      </c>
      <c r="AV3" s="63" t="s">
        <v>556</v>
      </c>
      <c r="AW3" s="63" t="s">
        <v>557</v>
      </c>
      <c r="AX3" s="63" t="s">
        <v>558</v>
      </c>
      <c r="AY3" s="63" t="s">
        <v>559</v>
      </c>
      <c r="AZ3" s="63" t="s">
        <v>560</v>
      </c>
      <c r="BA3" s="63" t="s">
        <v>561</v>
      </c>
      <c r="BB3" s="63" t="s">
        <v>562</v>
      </c>
      <c r="BC3" s="63" t="s">
        <v>563</v>
      </c>
      <c r="BD3" s="63" t="s">
        <v>564</v>
      </c>
      <c r="BE3" s="63" t="s">
        <v>565</v>
      </c>
      <c r="BF3" s="63" t="s">
        <v>566</v>
      </c>
      <c r="BG3" s="63" t="s">
        <v>567</v>
      </c>
      <c r="BH3" s="63" t="s">
        <v>568</v>
      </c>
      <c r="BI3" s="64" t="s">
        <v>569</v>
      </c>
      <c r="BJ3" s="64" t="s">
        <v>570</v>
      </c>
      <c r="BK3" s="64" t="s">
        <v>571</v>
      </c>
      <c r="BL3" s="64" t="s">
        <v>572</v>
      </c>
      <c r="BM3" s="64" t="s">
        <v>573</v>
      </c>
      <c r="BN3" s="61" t="s">
        <v>429</v>
      </c>
      <c r="BO3" s="65" t="s">
        <v>574</v>
      </c>
    </row>
    <row r="4" spans="1:67" x14ac:dyDescent="0.3">
      <c r="A4">
        <v>2014</v>
      </c>
      <c r="B4" s="61" t="s">
        <v>450</v>
      </c>
      <c r="C4" s="66" t="s">
        <v>513</v>
      </c>
      <c r="D4" s="61" t="s">
        <v>575</v>
      </c>
      <c r="E4" s="67">
        <v>2375.8662208678002</v>
      </c>
      <c r="F4" s="67">
        <v>423.38433491117775</v>
      </c>
      <c r="G4" s="67">
        <v>57.422173389726225</v>
      </c>
      <c r="H4" s="67">
        <v>0.3667158504432656</v>
      </c>
      <c r="I4" s="67">
        <v>26723.79978854068</v>
      </c>
      <c r="J4" s="67">
        <v>569.33076658812513</v>
      </c>
      <c r="K4" s="67">
        <v>0.36448055237039229</v>
      </c>
      <c r="L4" s="67">
        <v>1.5170069421312979</v>
      </c>
      <c r="M4" s="67">
        <v>1.980319707044905</v>
      </c>
      <c r="N4" s="67">
        <v>3.0901805674974505</v>
      </c>
      <c r="O4" s="67">
        <v>84.079268881643628</v>
      </c>
      <c r="P4" s="67">
        <v>866.39930129938034</v>
      </c>
      <c r="Q4" s="67">
        <v>400.15552260144921</v>
      </c>
      <c r="R4" s="67">
        <v>1.3785864650655362</v>
      </c>
      <c r="S4" s="67">
        <v>7.1841144708934301</v>
      </c>
      <c r="T4" s="67">
        <v>4.6550550642716981</v>
      </c>
      <c r="U4" s="67">
        <v>15.735263044519479</v>
      </c>
      <c r="V4" s="67">
        <v>3.3145958439473957</v>
      </c>
      <c r="W4" s="67">
        <v>7.586576711562885</v>
      </c>
      <c r="X4" s="67">
        <v>12.405886171481963</v>
      </c>
      <c r="Y4" s="67">
        <v>3.2903293889707519</v>
      </c>
      <c r="Z4" s="67">
        <v>5.8572837639308162</v>
      </c>
      <c r="AA4" s="67">
        <v>0</v>
      </c>
      <c r="AB4" s="67">
        <v>2.0941513244815226</v>
      </c>
      <c r="AC4" s="67">
        <v>2.931259925838761</v>
      </c>
      <c r="AD4" s="67">
        <v>2.6771131055175736</v>
      </c>
      <c r="AE4" s="67">
        <v>766.94268418651075</v>
      </c>
      <c r="AF4" s="67">
        <v>3.9178670145381109</v>
      </c>
      <c r="AG4" s="67">
        <v>24.617969071369874</v>
      </c>
      <c r="AH4" s="67">
        <v>34.366648551102067</v>
      </c>
      <c r="AI4" s="67">
        <v>3.6209251781031484</v>
      </c>
      <c r="AJ4" s="67">
        <v>0.5908776032853098</v>
      </c>
      <c r="AK4" s="67">
        <v>0.28735820167485293</v>
      </c>
      <c r="AL4" s="67">
        <v>13.057634603583768</v>
      </c>
      <c r="AM4" s="67">
        <v>0.26928429973592127</v>
      </c>
      <c r="AN4" s="67">
        <v>1772.0367458483861</v>
      </c>
      <c r="AO4" s="67">
        <v>5.6277375654701842</v>
      </c>
      <c r="AP4" s="67">
        <v>4.9923010622501369</v>
      </c>
      <c r="AQ4" s="67">
        <v>2.0951126003197422</v>
      </c>
      <c r="AR4" s="67">
        <v>9.2068302461008464</v>
      </c>
      <c r="AS4" s="67">
        <v>23.154172461412543</v>
      </c>
      <c r="AT4" s="67">
        <v>4.0985106284115673</v>
      </c>
      <c r="AU4" s="67">
        <v>2.7454441592800336</v>
      </c>
      <c r="AV4" s="67">
        <v>3.0472708004181306</v>
      </c>
      <c r="AW4" s="67">
        <v>4.0476463086202568</v>
      </c>
      <c r="AX4" s="67">
        <v>11.112645525742623</v>
      </c>
      <c r="AY4" s="67">
        <v>47.216027161580691</v>
      </c>
      <c r="AZ4" s="67">
        <v>2.5521093037931961E-2</v>
      </c>
      <c r="BA4" s="67">
        <v>7.134384537381413</v>
      </c>
      <c r="BB4" s="67">
        <v>17.526693449777838</v>
      </c>
      <c r="BC4" s="67">
        <v>69.780242511293508</v>
      </c>
      <c r="BD4" s="67">
        <v>432.30831831646697</v>
      </c>
      <c r="BE4" s="67">
        <v>713.47637002421425</v>
      </c>
      <c r="BF4" s="67">
        <v>97.112351724972598</v>
      </c>
      <c r="BG4" s="67">
        <v>0</v>
      </c>
      <c r="BH4" s="67">
        <v>0</v>
      </c>
      <c r="BI4" s="67">
        <v>10716.412101496833</v>
      </c>
      <c r="BJ4" s="67">
        <v>0</v>
      </c>
      <c r="BK4" s="67">
        <v>4.4105519512520723E-2</v>
      </c>
      <c r="BL4" s="67">
        <v>290.74291130527502</v>
      </c>
      <c r="BM4" s="67">
        <v>289.01019393005754</v>
      </c>
      <c r="BN4" s="67">
        <v>406.80608937952991</v>
      </c>
      <c r="BO4" s="67">
        <v>47354.297272346324</v>
      </c>
    </row>
    <row r="5" spans="1:67" x14ac:dyDescent="0.3">
      <c r="A5">
        <v>2014</v>
      </c>
      <c r="B5" s="61" t="s">
        <v>451</v>
      </c>
      <c r="C5" s="66" t="s">
        <v>514</v>
      </c>
      <c r="D5" s="61" t="s">
        <v>575</v>
      </c>
      <c r="E5" s="67">
        <v>71.700953879841407</v>
      </c>
      <c r="F5" s="67">
        <v>251.61852193517572</v>
      </c>
      <c r="G5" s="67">
        <v>7.4254035416386852</v>
      </c>
      <c r="H5" s="67">
        <v>3.5939200986510142</v>
      </c>
      <c r="I5" s="67">
        <v>618.11176711693531</v>
      </c>
      <c r="J5" s="67">
        <v>1.5655722066990478</v>
      </c>
      <c r="K5" s="67">
        <v>946.62106353169474</v>
      </c>
      <c r="L5" s="67">
        <v>1.5674853792903805</v>
      </c>
      <c r="M5" s="67">
        <v>2.7816388135276992E-2</v>
      </c>
      <c r="N5" s="67">
        <v>9.6488171775644352E-2</v>
      </c>
      <c r="O5" s="67">
        <v>22.808920729463011</v>
      </c>
      <c r="P5" s="67">
        <v>26.353875732813805</v>
      </c>
      <c r="Q5" s="67">
        <v>1.0683278401834415</v>
      </c>
      <c r="R5" s="67">
        <v>7.4614789318489319E-2</v>
      </c>
      <c r="S5" s="67">
        <v>0.12502896958895765</v>
      </c>
      <c r="T5" s="67">
        <v>0.61579891798894726</v>
      </c>
      <c r="U5" s="67">
        <v>0.53960167613454968</v>
      </c>
      <c r="V5" s="67">
        <v>0.2537987461734717</v>
      </c>
      <c r="W5" s="67">
        <v>0.24538813391120243</v>
      </c>
      <c r="X5" s="67">
        <v>0.27134451097247536</v>
      </c>
      <c r="Y5" s="67">
        <v>0.12984142074447327</v>
      </c>
      <c r="Z5" s="67">
        <v>6.4490292882197888</v>
      </c>
      <c r="AA5" s="67">
        <v>0</v>
      </c>
      <c r="AB5" s="67">
        <v>3.6097841269270001E-2</v>
      </c>
      <c r="AC5" s="67">
        <v>1.6775788447855831</v>
      </c>
      <c r="AD5" s="67">
        <v>2.732636486347513E-2</v>
      </c>
      <c r="AE5" s="67">
        <v>79.176758108459765</v>
      </c>
      <c r="AF5" s="67">
        <v>3.4793692761414405E-2</v>
      </c>
      <c r="AG5" s="67">
        <v>0.21971498175127602</v>
      </c>
      <c r="AH5" s="67">
        <v>0.3065341410198909</v>
      </c>
      <c r="AI5" s="67">
        <v>8.2402767240227673E-2</v>
      </c>
      <c r="AJ5" s="67">
        <v>8.9506849260069347E-3</v>
      </c>
      <c r="AK5" s="67">
        <v>1.5507643966162924E-3</v>
      </c>
      <c r="AL5" s="67">
        <v>5.3805096380551774E-2</v>
      </c>
      <c r="AM5" s="67">
        <v>2.2745968657710979E-3</v>
      </c>
      <c r="AN5" s="67">
        <v>210.00091845387337</v>
      </c>
      <c r="AO5" s="67">
        <v>4.3343663441677359E-2</v>
      </c>
      <c r="AP5" s="67">
        <v>7.0707893879740649E-2</v>
      </c>
      <c r="AQ5" s="67">
        <v>6.3999875227981173E-2</v>
      </c>
      <c r="AR5" s="67">
        <v>3.8498080881417547E-2</v>
      </c>
      <c r="AS5" s="67">
        <v>7.1436072784424515E-2</v>
      </c>
      <c r="AT5" s="67">
        <v>1.3463825898595277E-2</v>
      </c>
      <c r="AU5" s="67">
        <v>1.0402948542004634E-2</v>
      </c>
      <c r="AV5" s="67">
        <v>5.023311198896336E-2</v>
      </c>
      <c r="AW5" s="67">
        <v>6.3149837590939298E-2</v>
      </c>
      <c r="AX5" s="67">
        <v>3.9295226716185967E-2</v>
      </c>
      <c r="AY5" s="67">
        <v>1.5557980563511573</v>
      </c>
      <c r="AZ5" s="67">
        <v>7.9425805835706988E-4</v>
      </c>
      <c r="BA5" s="67">
        <v>2.8131598416119549E-2</v>
      </c>
      <c r="BB5" s="67">
        <v>0.24551938746543966</v>
      </c>
      <c r="BC5" s="67">
        <v>0.9767573456911004</v>
      </c>
      <c r="BD5" s="67">
        <v>29.294845201743644</v>
      </c>
      <c r="BE5" s="67">
        <v>28.366378743228527</v>
      </c>
      <c r="BF5" s="67">
        <v>1.7587602292358233</v>
      </c>
      <c r="BG5" s="67">
        <v>0</v>
      </c>
      <c r="BH5" s="67">
        <v>0</v>
      </c>
      <c r="BI5" s="67">
        <v>632.12914753555742</v>
      </c>
      <c r="BJ5" s="67">
        <v>0</v>
      </c>
      <c r="BK5" s="67">
        <v>0</v>
      </c>
      <c r="BL5" s="67">
        <v>287.39783323986677</v>
      </c>
      <c r="BM5" s="67">
        <v>123.58070263763099</v>
      </c>
      <c r="BN5" s="67">
        <v>32.85065602958209</v>
      </c>
      <c r="BO5" s="67">
        <v>3391.5431241437195</v>
      </c>
    </row>
    <row r="6" spans="1:67" x14ac:dyDescent="0.3">
      <c r="A6">
        <v>2014</v>
      </c>
      <c r="B6" s="61" t="s">
        <v>452</v>
      </c>
      <c r="C6" s="66" t="s">
        <v>515</v>
      </c>
      <c r="D6" s="61" t="s">
        <v>575</v>
      </c>
      <c r="E6" s="67">
        <v>0.15317599684377753</v>
      </c>
      <c r="F6" s="67">
        <v>1.1743353615683864E-3</v>
      </c>
      <c r="G6" s="67">
        <v>116.10146425914979</v>
      </c>
      <c r="H6" s="67">
        <v>3.7492955787113464E-3</v>
      </c>
      <c r="I6" s="67">
        <v>2510.2868475118535</v>
      </c>
      <c r="J6" s="67">
        <v>0.21280080741652985</v>
      </c>
      <c r="K6" s="67">
        <v>7.600273254209376E-3</v>
      </c>
      <c r="L6" s="67">
        <v>3.5283739259406199E-2</v>
      </c>
      <c r="M6" s="67">
        <v>2.3579684933338955E-2</v>
      </c>
      <c r="N6" s="67">
        <v>5.1779091194122384E-2</v>
      </c>
      <c r="O6" s="67">
        <v>2.0314046951580971</v>
      </c>
      <c r="P6" s="67">
        <v>0.38520338564465784</v>
      </c>
      <c r="Q6" s="67">
        <v>4.0192631046561032E-2</v>
      </c>
      <c r="R6" s="67">
        <v>2.2160607270828074E-2</v>
      </c>
      <c r="S6" s="67">
        <v>7.4033834487023872E-2</v>
      </c>
      <c r="T6" s="67">
        <v>1.0857076972316084</v>
      </c>
      <c r="U6" s="67">
        <v>0.28725826434594603</v>
      </c>
      <c r="V6" s="67">
        <v>0.14454029074436059</v>
      </c>
      <c r="W6" s="67">
        <v>0.13434071650594231</v>
      </c>
      <c r="X6" s="67">
        <v>0.16586031657608805</v>
      </c>
      <c r="Y6" s="67">
        <v>8.166622764262374E-2</v>
      </c>
      <c r="Z6" s="67">
        <v>6.1262377227320819</v>
      </c>
      <c r="AA6" s="67">
        <v>0</v>
      </c>
      <c r="AB6" s="67">
        <v>2.2920078893669645E-2</v>
      </c>
      <c r="AC6" s="67">
        <v>1.4233501472791198E-2</v>
      </c>
      <c r="AD6" s="67">
        <v>1.2050586238041556E-2</v>
      </c>
      <c r="AE6" s="67">
        <v>0.16526042497862686</v>
      </c>
      <c r="AF6" s="67">
        <v>0.19916766189232527</v>
      </c>
      <c r="AG6" s="67">
        <v>1.2521263914227001</v>
      </c>
      <c r="AH6" s="67">
        <v>1.7478538787108284</v>
      </c>
      <c r="AI6" s="67">
        <v>0.12586614492863857</v>
      </c>
      <c r="AJ6" s="67">
        <v>5.7802954415061948E-3</v>
      </c>
      <c r="AK6" s="67">
        <v>1.5611819489472667E-3</v>
      </c>
      <c r="AL6" s="67">
        <v>3.8485848240099145E-2</v>
      </c>
      <c r="AM6" s="67">
        <v>1.360718846715213E-3</v>
      </c>
      <c r="AN6" s="67">
        <v>876.65544901557928</v>
      </c>
      <c r="AO6" s="67">
        <v>2.9245662270059709E-2</v>
      </c>
      <c r="AP6" s="67">
        <v>0.30455645804156301</v>
      </c>
      <c r="AQ6" s="67">
        <v>4.3913317283904858E-2</v>
      </c>
      <c r="AR6" s="67">
        <v>2.3302796611984374E-2</v>
      </c>
      <c r="AS6" s="67">
        <v>4.9005233125216638E-2</v>
      </c>
      <c r="AT6" s="67">
        <v>1.1560883760522092E-2</v>
      </c>
      <c r="AU6" s="67">
        <v>1.5415565752925195E-2</v>
      </c>
      <c r="AV6" s="67">
        <v>0.38512261555873145</v>
      </c>
      <c r="AW6" s="67">
        <v>8.6296011113603605E-2</v>
      </c>
      <c r="AX6" s="67">
        <v>2.0941544687908126E-2</v>
      </c>
      <c r="AY6" s="67">
        <v>19.830664729803438</v>
      </c>
      <c r="AZ6" s="67">
        <v>6.7951796202470234E-4</v>
      </c>
      <c r="BA6" s="67">
        <v>4.4652300226899866E-2</v>
      </c>
      <c r="BB6" s="67">
        <v>1.4372324090400057</v>
      </c>
      <c r="BC6" s="67">
        <v>3.6466318199341145E-2</v>
      </c>
      <c r="BD6" s="67">
        <v>144.91752455128523</v>
      </c>
      <c r="BE6" s="67">
        <v>137.40531176303381</v>
      </c>
      <c r="BF6" s="67">
        <v>21.600232922449113</v>
      </c>
      <c r="BG6" s="67">
        <v>0</v>
      </c>
      <c r="BH6" s="67">
        <v>0</v>
      </c>
      <c r="BI6" s="67">
        <v>1178.3222576166866</v>
      </c>
      <c r="BJ6" s="67">
        <v>0</v>
      </c>
      <c r="BK6" s="67">
        <v>0</v>
      </c>
      <c r="BL6" s="67">
        <v>0.36117162495187038</v>
      </c>
      <c r="BM6" s="67">
        <v>21.943442216214343</v>
      </c>
      <c r="BN6" s="67">
        <v>200.24732909717841</v>
      </c>
      <c r="BO6" s="67">
        <v>5244.8145022680674</v>
      </c>
    </row>
    <row r="7" spans="1:67" x14ac:dyDescent="0.3">
      <c r="A7">
        <v>2014</v>
      </c>
      <c r="B7" s="61" t="s">
        <v>453</v>
      </c>
      <c r="C7" s="66" t="s">
        <v>516</v>
      </c>
      <c r="D7" s="61" t="s">
        <v>575</v>
      </c>
      <c r="E7" s="67">
        <v>0.6639797629686881</v>
      </c>
      <c r="F7" s="67">
        <v>2.342087023473546E-2</v>
      </c>
      <c r="G7" s="67">
        <v>7.2499982417534234E-2</v>
      </c>
      <c r="H7" s="67">
        <v>6.606867746915468E-2</v>
      </c>
      <c r="I7" s="67">
        <v>6.3094564309225536</v>
      </c>
      <c r="J7" s="67">
        <v>6.7586119189024201</v>
      </c>
      <c r="K7" s="67">
        <v>0.21863153382737976</v>
      </c>
      <c r="L7" s="67">
        <v>1.6883186373283545</v>
      </c>
      <c r="M7" s="67">
        <v>0.32282228139228064</v>
      </c>
      <c r="N7" s="67">
        <v>2823.0183061937851</v>
      </c>
      <c r="O7" s="67">
        <v>29.773744614116385</v>
      </c>
      <c r="P7" s="67">
        <v>3.2061842299894949</v>
      </c>
      <c r="Q7" s="67">
        <v>0.85470987181551639</v>
      </c>
      <c r="R7" s="67">
        <v>37.012292862428659</v>
      </c>
      <c r="S7" s="67">
        <v>676.23099769606301</v>
      </c>
      <c r="T7" s="67">
        <v>4.1784235101627925</v>
      </c>
      <c r="U7" s="67">
        <v>32.249431795326153</v>
      </c>
      <c r="V7" s="67">
        <v>4.8280035065509006</v>
      </c>
      <c r="W7" s="67">
        <v>5.6570082194759967</v>
      </c>
      <c r="X7" s="67">
        <v>8.157498411765113</v>
      </c>
      <c r="Y7" s="67">
        <v>6.4866268047053568</v>
      </c>
      <c r="Z7" s="67">
        <v>2.8069531405843051</v>
      </c>
      <c r="AA7" s="67">
        <v>0</v>
      </c>
      <c r="AB7" s="67">
        <v>1033.7074479011571</v>
      </c>
      <c r="AC7" s="67">
        <v>0.55619448011126771</v>
      </c>
      <c r="AD7" s="67">
        <v>0.81979205376662168</v>
      </c>
      <c r="AE7" s="67">
        <v>68.760460204416916</v>
      </c>
      <c r="AF7" s="67">
        <v>0.1426877122821581</v>
      </c>
      <c r="AG7" s="67">
        <v>0.91260545646563429</v>
      </c>
      <c r="AH7" s="67">
        <v>1.2712328473886654</v>
      </c>
      <c r="AI7" s="67">
        <v>1.0774020185460438</v>
      </c>
      <c r="AJ7" s="67">
        <v>0.14328137442627961</v>
      </c>
      <c r="AK7" s="67">
        <v>6.9002289590611429E-2</v>
      </c>
      <c r="AL7" s="67">
        <v>0.65854958131248242</v>
      </c>
      <c r="AM7" s="67">
        <v>4.0600158197025421E-2</v>
      </c>
      <c r="AN7" s="67">
        <v>2.3133924827615004</v>
      </c>
      <c r="AO7" s="67">
        <v>0.51105217967689442</v>
      </c>
      <c r="AP7" s="67">
        <v>0.41223543704721166</v>
      </c>
      <c r="AQ7" s="67">
        <v>0.92752047621135203</v>
      </c>
      <c r="AR7" s="67">
        <v>0.35619622146751584</v>
      </c>
      <c r="AS7" s="67">
        <v>0.66055288759211628</v>
      </c>
      <c r="AT7" s="67">
        <v>0.18059115172595214</v>
      </c>
      <c r="AU7" s="67">
        <v>0.18937851952990928</v>
      </c>
      <c r="AV7" s="67">
        <v>0.29356568115289045</v>
      </c>
      <c r="AW7" s="67">
        <v>0.25043313556865809</v>
      </c>
      <c r="AX7" s="67">
        <v>0.37943549183470843</v>
      </c>
      <c r="AY7" s="67">
        <v>0.82566432877531992</v>
      </c>
      <c r="AZ7" s="67">
        <v>1.0315965788268844E-2</v>
      </c>
      <c r="BA7" s="67">
        <v>0.20407192372765298</v>
      </c>
      <c r="BB7" s="67">
        <v>0.65508061225097391</v>
      </c>
      <c r="BC7" s="67">
        <v>0.8841651923105297</v>
      </c>
      <c r="BD7" s="67">
        <v>1.6553965509124038</v>
      </c>
      <c r="BE7" s="67">
        <v>2.1027372561756978</v>
      </c>
      <c r="BF7" s="67">
        <v>1.5749759984531322</v>
      </c>
      <c r="BG7" s="67">
        <v>0</v>
      </c>
      <c r="BH7" s="67">
        <v>0</v>
      </c>
      <c r="BI7" s="67">
        <v>42.297223179695557</v>
      </c>
      <c r="BJ7" s="67">
        <v>0</v>
      </c>
      <c r="BK7" s="67">
        <v>0</v>
      </c>
      <c r="BL7" s="67">
        <v>7.7949102024746448</v>
      </c>
      <c r="BM7" s="67">
        <v>-792.26588247065365</v>
      </c>
      <c r="BN7" s="67">
        <v>271.36731630682726</v>
      </c>
      <c r="BO7" s="67">
        <v>4302.3235757411776</v>
      </c>
    </row>
    <row r="8" spans="1:67" x14ac:dyDescent="0.3">
      <c r="A8">
        <v>2014</v>
      </c>
      <c r="B8" s="61" t="s">
        <v>454</v>
      </c>
      <c r="C8" s="66" t="s">
        <v>517</v>
      </c>
      <c r="D8" s="61" t="s">
        <v>575</v>
      </c>
      <c r="E8" s="67">
        <v>8588.1288287156367</v>
      </c>
      <c r="F8" s="67">
        <v>1.6416270756482405</v>
      </c>
      <c r="G8" s="67">
        <v>195.59589036455301</v>
      </c>
      <c r="H8" s="67">
        <v>6.1262873597904592</v>
      </c>
      <c r="I8" s="67">
        <v>19842.916843052342</v>
      </c>
      <c r="J8" s="67">
        <v>963.69380464675817</v>
      </c>
      <c r="K8" s="67">
        <v>9.2170613897329918</v>
      </c>
      <c r="L8" s="67">
        <v>78.431989903087796</v>
      </c>
      <c r="M8" s="67">
        <v>20.987381252577507</v>
      </c>
      <c r="N8" s="67">
        <v>45.039650022648509</v>
      </c>
      <c r="O8" s="67">
        <v>1402.4137273427289</v>
      </c>
      <c r="P8" s="67">
        <v>606.60590798023748</v>
      </c>
      <c r="Q8" s="67">
        <v>37.500734264437213</v>
      </c>
      <c r="R8" s="67">
        <v>26.768991735720512</v>
      </c>
      <c r="S8" s="67">
        <v>144.94615429655448</v>
      </c>
      <c r="T8" s="67">
        <v>114.98725660157957</v>
      </c>
      <c r="U8" s="67">
        <v>508.7018921082597</v>
      </c>
      <c r="V8" s="67">
        <v>100.85284332812337</v>
      </c>
      <c r="W8" s="67">
        <v>191.14704926428487</v>
      </c>
      <c r="X8" s="67">
        <v>296.51654833241111</v>
      </c>
      <c r="Y8" s="67">
        <v>240.58710430307093</v>
      </c>
      <c r="Z8" s="67">
        <v>97.491068122653544</v>
      </c>
      <c r="AA8" s="67">
        <v>0</v>
      </c>
      <c r="AB8" s="67">
        <v>32.728958633597543</v>
      </c>
      <c r="AC8" s="67">
        <v>26.61544314861645</v>
      </c>
      <c r="AD8" s="67">
        <v>35.331700494760518</v>
      </c>
      <c r="AE8" s="67">
        <v>148.48169583148388</v>
      </c>
      <c r="AF8" s="67">
        <v>39.228120038089386</v>
      </c>
      <c r="AG8" s="67">
        <v>246.55586569797694</v>
      </c>
      <c r="AH8" s="67">
        <v>344.18033958006237</v>
      </c>
      <c r="AI8" s="67">
        <v>39.843674083424752</v>
      </c>
      <c r="AJ8" s="67">
        <v>6.0299920279628481</v>
      </c>
      <c r="AK8" s="67">
        <v>3.7532008901421516</v>
      </c>
      <c r="AL8" s="67">
        <v>189.60889608180179</v>
      </c>
      <c r="AM8" s="67">
        <v>3.4917440514733724</v>
      </c>
      <c r="AN8" s="67">
        <v>14277.321282829338</v>
      </c>
      <c r="AO8" s="67">
        <v>51.375995818584606</v>
      </c>
      <c r="AP8" s="67">
        <v>53.648038578853985</v>
      </c>
      <c r="AQ8" s="67">
        <v>26.50474454725137</v>
      </c>
      <c r="AR8" s="67">
        <v>93.52389478843115</v>
      </c>
      <c r="AS8" s="67">
        <v>163.33370193533943</v>
      </c>
      <c r="AT8" s="67">
        <v>41.255876669762443</v>
      </c>
      <c r="AU8" s="67">
        <v>31.196936965774203</v>
      </c>
      <c r="AV8" s="67">
        <v>36.87821728349428</v>
      </c>
      <c r="AW8" s="67">
        <v>34.554001059170567</v>
      </c>
      <c r="AX8" s="67">
        <v>121.04930846682559</v>
      </c>
      <c r="AY8" s="67">
        <v>345.27894860789235</v>
      </c>
      <c r="AZ8" s="67">
        <v>0.2742867696810351</v>
      </c>
      <c r="BA8" s="67">
        <v>79.282993626563126</v>
      </c>
      <c r="BB8" s="67">
        <v>485.41245663608305</v>
      </c>
      <c r="BC8" s="67">
        <v>207.98767014526149</v>
      </c>
      <c r="BD8" s="67">
        <v>2157.1266134059597</v>
      </c>
      <c r="BE8" s="67">
        <v>1500.2662968495013</v>
      </c>
      <c r="BF8" s="67">
        <v>1489.6791388930726</v>
      </c>
      <c r="BG8" s="67">
        <v>0</v>
      </c>
      <c r="BH8" s="67">
        <v>0</v>
      </c>
      <c r="BI8" s="67">
        <v>40454.490730517486</v>
      </c>
      <c r="BJ8" s="67">
        <v>0</v>
      </c>
      <c r="BK8" s="67">
        <v>1.1125697701025288</v>
      </c>
      <c r="BL8" s="67">
        <v>104.52648492806087</v>
      </c>
      <c r="BM8" s="67">
        <v>694.77481744916281</v>
      </c>
      <c r="BN8" s="67">
        <v>6585.8250584598854</v>
      </c>
      <c r="BO8" s="67">
        <v>103672.82833702373</v>
      </c>
    </row>
    <row r="9" spans="1:67" x14ac:dyDescent="0.3">
      <c r="A9">
        <v>2014</v>
      </c>
      <c r="B9" s="61" t="s">
        <v>455</v>
      </c>
      <c r="C9" s="66" t="s">
        <v>518</v>
      </c>
      <c r="D9" s="61" t="s">
        <v>575</v>
      </c>
      <c r="E9" s="67">
        <v>181.71236958297621</v>
      </c>
      <c r="F9" s="67">
        <v>7.050800128131872</v>
      </c>
      <c r="G9" s="67">
        <v>133.88880109717513</v>
      </c>
      <c r="H9" s="67">
        <v>10.519164196769486</v>
      </c>
      <c r="I9" s="67">
        <v>413.00445584512551</v>
      </c>
      <c r="J9" s="67">
        <v>22204.050157538324</v>
      </c>
      <c r="K9" s="67">
        <v>28.513064869834761</v>
      </c>
      <c r="L9" s="67">
        <v>365.7251124070682</v>
      </c>
      <c r="M9" s="67">
        <v>54.684817788508845</v>
      </c>
      <c r="N9" s="67">
        <v>88.60992090569998</v>
      </c>
      <c r="O9" s="67">
        <v>733.33628606617128</v>
      </c>
      <c r="P9" s="67">
        <v>160.43103978673844</v>
      </c>
      <c r="Q9" s="67">
        <v>510.8001045188621</v>
      </c>
      <c r="R9" s="67">
        <v>94.606347440030135</v>
      </c>
      <c r="S9" s="67">
        <v>497.00273341047352</v>
      </c>
      <c r="T9" s="67">
        <v>441.97868081162432</v>
      </c>
      <c r="U9" s="67">
        <v>1899.9497800222148</v>
      </c>
      <c r="V9" s="67">
        <v>359.96101745223251</v>
      </c>
      <c r="W9" s="67">
        <v>573.44001350092549</v>
      </c>
      <c r="X9" s="67">
        <v>1377.7682797979658</v>
      </c>
      <c r="Y9" s="67">
        <v>959.95005653709097</v>
      </c>
      <c r="Z9" s="67">
        <v>1967.6966548967807</v>
      </c>
      <c r="AA9" s="67">
        <v>0</v>
      </c>
      <c r="AB9" s="67">
        <v>175.10792413016068</v>
      </c>
      <c r="AC9" s="67">
        <v>119.72235549358884</v>
      </c>
      <c r="AD9" s="67">
        <v>408.18049624470814</v>
      </c>
      <c r="AE9" s="67">
        <v>886.52374246049237</v>
      </c>
      <c r="AF9" s="67">
        <v>81.020672363178747</v>
      </c>
      <c r="AG9" s="67">
        <v>509.19401439703284</v>
      </c>
      <c r="AH9" s="67">
        <v>710.81692969235758</v>
      </c>
      <c r="AI9" s="67">
        <v>375.45100976351517</v>
      </c>
      <c r="AJ9" s="67">
        <v>24.514459053302687</v>
      </c>
      <c r="AK9" s="67">
        <v>7.1924652388285724</v>
      </c>
      <c r="AL9" s="67">
        <v>998.11478888235422</v>
      </c>
      <c r="AM9" s="67">
        <v>33.840138511137297</v>
      </c>
      <c r="AN9" s="67">
        <v>324.2389957021739</v>
      </c>
      <c r="AO9" s="67">
        <v>50.2264162514454</v>
      </c>
      <c r="AP9" s="67">
        <v>128.79914508459976</v>
      </c>
      <c r="AQ9" s="67">
        <v>41.541184438042166</v>
      </c>
      <c r="AR9" s="67">
        <v>43.406000767065358</v>
      </c>
      <c r="AS9" s="67">
        <v>267.75633415952609</v>
      </c>
      <c r="AT9" s="67">
        <v>91.326336689677078</v>
      </c>
      <c r="AU9" s="67">
        <v>78.130686042653025</v>
      </c>
      <c r="AV9" s="67">
        <v>70.360795720506246</v>
      </c>
      <c r="AW9" s="67">
        <v>25.776082242990565</v>
      </c>
      <c r="AX9" s="67">
        <v>80.104816672655659</v>
      </c>
      <c r="AY9" s="67">
        <v>141.3955965735731</v>
      </c>
      <c r="AZ9" s="67">
        <v>0.33632674857885231</v>
      </c>
      <c r="BA9" s="67">
        <v>133.35670917789017</v>
      </c>
      <c r="BB9" s="67">
        <v>683.91768317432241</v>
      </c>
      <c r="BC9" s="67">
        <v>576.43152051375614</v>
      </c>
      <c r="BD9" s="67">
        <v>276.25059553341345</v>
      </c>
      <c r="BE9" s="67">
        <v>575.69516452164817</v>
      </c>
      <c r="BF9" s="67">
        <v>928.89043544915796</v>
      </c>
      <c r="BG9" s="67">
        <v>0</v>
      </c>
      <c r="BH9" s="67">
        <v>0</v>
      </c>
      <c r="BI9" s="67">
        <v>11825.814011256869</v>
      </c>
      <c r="BJ9" s="67">
        <v>0</v>
      </c>
      <c r="BK9" s="67">
        <v>0.14601378151084851</v>
      </c>
      <c r="BL9" s="67">
        <v>431.81526948103186</v>
      </c>
      <c r="BM9" s="67">
        <v>635.51933132478825</v>
      </c>
      <c r="BN9" s="67">
        <v>26182.70513596644</v>
      </c>
      <c r="BO9" s="67">
        <v>80988.299242105713</v>
      </c>
    </row>
    <row r="10" spans="1:67" x14ac:dyDescent="0.3">
      <c r="A10">
        <v>2014</v>
      </c>
      <c r="B10" s="61" t="s">
        <v>456</v>
      </c>
      <c r="C10" s="66" t="s">
        <v>519</v>
      </c>
      <c r="D10" s="61" t="s">
        <v>575</v>
      </c>
      <c r="E10" s="67">
        <v>32.19651097910743</v>
      </c>
      <c r="F10" s="67">
        <v>1.8539630029483627</v>
      </c>
      <c r="G10" s="67">
        <v>69.063513087261072</v>
      </c>
      <c r="H10" s="67">
        <v>4.6478510464187455</v>
      </c>
      <c r="I10" s="67">
        <v>55.061001261703566</v>
      </c>
      <c r="J10" s="67">
        <v>35.690135757252492</v>
      </c>
      <c r="K10" s="67">
        <v>867.85916929609937</v>
      </c>
      <c r="L10" s="67">
        <v>78.503152400021321</v>
      </c>
      <c r="M10" s="67">
        <v>2.2955962966441699</v>
      </c>
      <c r="N10" s="67">
        <v>8.4893676285747155</v>
      </c>
      <c r="O10" s="67">
        <v>59.400795487181036</v>
      </c>
      <c r="P10" s="67">
        <v>5.0580171441195452</v>
      </c>
      <c r="Q10" s="67">
        <v>9.5490073312479318</v>
      </c>
      <c r="R10" s="67">
        <v>48.178704628242706</v>
      </c>
      <c r="S10" s="67">
        <v>126.66051233585</v>
      </c>
      <c r="T10" s="67">
        <v>163.36336841692378</v>
      </c>
      <c r="U10" s="67">
        <v>92.467763187311348</v>
      </c>
      <c r="V10" s="67">
        <v>75.816005402143119</v>
      </c>
      <c r="W10" s="67">
        <v>97.49814281974146</v>
      </c>
      <c r="X10" s="67">
        <v>169.62145381179946</v>
      </c>
      <c r="Y10" s="67">
        <v>179.0642719423943</v>
      </c>
      <c r="Z10" s="67">
        <v>992.37660302002018</v>
      </c>
      <c r="AA10" s="67">
        <v>0</v>
      </c>
      <c r="AB10" s="67">
        <v>66.684535321934447</v>
      </c>
      <c r="AC10" s="67">
        <v>1.6764386004938907</v>
      </c>
      <c r="AD10" s="67">
        <v>18.166055623403327</v>
      </c>
      <c r="AE10" s="67">
        <v>1779.7854491129942</v>
      </c>
      <c r="AF10" s="67">
        <v>4.4860905670587687</v>
      </c>
      <c r="AG10" s="67">
        <v>28.198476799440417</v>
      </c>
      <c r="AH10" s="67">
        <v>39.363296258232353</v>
      </c>
      <c r="AI10" s="67">
        <v>9.2667511685345207</v>
      </c>
      <c r="AJ10" s="67">
        <v>0.62935747241335427</v>
      </c>
      <c r="AK10" s="67">
        <v>0.21340839567597938</v>
      </c>
      <c r="AL10" s="67">
        <v>284.09213290189069</v>
      </c>
      <c r="AM10" s="67">
        <v>0.11877575762679046</v>
      </c>
      <c r="AN10" s="67">
        <v>54.208666572877064</v>
      </c>
      <c r="AO10" s="67">
        <v>1.8069708271788607</v>
      </c>
      <c r="AP10" s="67">
        <v>5.0969802642450999</v>
      </c>
      <c r="AQ10" s="67">
        <v>0.87429343620291256</v>
      </c>
      <c r="AR10" s="67">
        <v>0.60765693576628244</v>
      </c>
      <c r="AS10" s="67">
        <v>1.8987782305541876</v>
      </c>
      <c r="AT10" s="67">
        <v>0.4608295049062866</v>
      </c>
      <c r="AU10" s="67">
        <v>0.30283455195232717</v>
      </c>
      <c r="AV10" s="67">
        <v>1.6065644476173477</v>
      </c>
      <c r="AW10" s="67">
        <v>0.35618744787697953</v>
      </c>
      <c r="AX10" s="67">
        <v>71.353705641297481</v>
      </c>
      <c r="AY10" s="67">
        <v>4.4364393333042456</v>
      </c>
      <c r="AZ10" s="67">
        <v>2.9809572309651412E-2</v>
      </c>
      <c r="BA10" s="67">
        <v>8.8624927846554584</v>
      </c>
      <c r="BB10" s="67">
        <v>2.8501060803987461</v>
      </c>
      <c r="BC10" s="67">
        <v>7.9954277157767262</v>
      </c>
      <c r="BD10" s="67">
        <v>30.198253280782126</v>
      </c>
      <c r="BE10" s="67">
        <v>24.888830998550809</v>
      </c>
      <c r="BF10" s="67">
        <v>60.533833194689713</v>
      </c>
      <c r="BG10" s="67">
        <v>0</v>
      </c>
      <c r="BH10" s="67">
        <v>0</v>
      </c>
      <c r="BI10" s="67">
        <v>86.147426424423742</v>
      </c>
      <c r="BJ10" s="67">
        <v>0</v>
      </c>
      <c r="BK10" s="67">
        <v>8.099720930444811E-3</v>
      </c>
      <c r="BL10" s="67">
        <v>11.006102564966074</v>
      </c>
      <c r="BM10" s="67">
        <v>2.8497833912072834</v>
      </c>
      <c r="BN10" s="67">
        <v>166.79230192283569</v>
      </c>
      <c r="BO10" s="67">
        <v>5952.5680491080229</v>
      </c>
    </row>
    <row r="11" spans="1:67" x14ac:dyDescent="0.3">
      <c r="A11">
        <v>2014</v>
      </c>
      <c r="B11" s="61" t="s">
        <v>457</v>
      </c>
      <c r="C11" s="66" t="s">
        <v>520</v>
      </c>
      <c r="D11" s="61" t="s">
        <v>575</v>
      </c>
      <c r="E11" s="67">
        <v>161.76971117085094</v>
      </c>
      <c r="F11" s="67">
        <v>0.54302279199864045</v>
      </c>
      <c r="G11" s="67">
        <v>3.3273901200518088</v>
      </c>
      <c r="H11" s="67">
        <v>1.9526515218651288</v>
      </c>
      <c r="I11" s="67">
        <v>1296.2086078808868</v>
      </c>
      <c r="J11" s="67">
        <v>481.14984984680882</v>
      </c>
      <c r="K11" s="67">
        <v>27.467532994274301</v>
      </c>
      <c r="L11" s="67">
        <v>5069.0809266046062</v>
      </c>
      <c r="M11" s="67">
        <v>1560.127592434711</v>
      </c>
      <c r="N11" s="67">
        <v>30.67396902507204</v>
      </c>
      <c r="O11" s="67">
        <v>509.87887697893001</v>
      </c>
      <c r="P11" s="67">
        <v>567.10126277056429</v>
      </c>
      <c r="Q11" s="67">
        <v>89.872946933658227</v>
      </c>
      <c r="R11" s="67">
        <v>111.93860421866945</v>
      </c>
      <c r="S11" s="67">
        <v>114.56698696268293</v>
      </c>
      <c r="T11" s="67">
        <v>206.54181717420346</v>
      </c>
      <c r="U11" s="67">
        <v>652.08546491202981</v>
      </c>
      <c r="V11" s="67">
        <v>473.53608295498026</v>
      </c>
      <c r="W11" s="67">
        <v>185.8296539858238</v>
      </c>
      <c r="X11" s="67">
        <v>179.01988574456431</v>
      </c>
      <c r="Y11" s="67">
        <v>116.64545096802533</v>
      </c>
      <c r="Z11" s="67">
        <v>207.62971470415184</v>
      </c>
      <c r="AA11" s="67">
        <v>0</v>
      </c>
      <c r="AB11" s="67">
        <v>21.00057135432322</v>
      </c>
      <c r="AC11" s="67">
        <v>12.846209038371001</v>
      </c>
      <c r="AD11" s="67">
        <v>140.90716493623768</v>
      </c>
      <c r="AE11" s="67">
        <v>326.2318480716313</v>
      </c>
      <c r="AF11" s="67">
        <v>95.286504464763922</v>
      </c>
      <c r="AG11" s="67">
        <v>598.72523228478576</v>
      </c>
      <c r="AH11" s="67">
        <v>835.82105514600335</v>
      </c>
      <c r="AI11" s="67">
        <v>46.819105756604614</v>
      </c>
      <c r="AJ11" s="67">
        <v>3.2989823920224053</v>
      </c>
      <c r="AK11" s="67">
        <v>1.2368335229712328</v>
      </c>
      <c r="AL11" s="67">
        <v>161.89858339849124</v>
      </c>
      <c r="AM11" s="67">
        <v>51.132502642518482</v>
      </c>
      <c r="AN11" s="67">
        <v>205.11956453856922</v>
      </c>
      <c r="AO11" s="67">
        <v>2046.504649127018</v>
      </c>
      <c r="AP11" s="67">
        <v>29.232242948720561</v>
      </c>
      <c r="AQ11" s="67">
        <v>13.380041817311501</v>
      </c>
      <c r="AR11" s="67">
        <v>97.942971269197869</v>
      </c>
      <c r="AS11" s="67">
        <v>136.34970611453946</v>
      </c>
      <c r="AT11" s="67">
        <v>37.438872668367054</v>
      </c>
      <c r="AU11" s="67">
        <v>25.901673639494412</v>
      </c>
      <c r="AV11" s="67">
        <v>25.822571371933623</v>
      </c>
      <c r="AW11" s="67">
        <v>47.686316198908798</v>
      </c>
      <c r="AX11" s="67">
        <v>126.88881928944565</v>
      </c>
      <c r="AY11" s="67">
        <v>99.843293725717089</v>
      </c>
      <c r="AZ11" s="67">
        <v>0.12590689836924715</v>
      </c>
      <c r="BA11" s="67">
        <v>61.942984154648684</v>
      </c>
      <c r="BB11" s="67">
        <v>91.249707700666377</v>
      </c>
      <c r="BC11" s="67">
        <v>89.472223839780767</v>
      </c>
      <c r="BD11" s="67">
        <v>254.23531342539707</v>
      </c>
      <c r="BE11" s="67">
        <v>69.277755263011983</v>
      </c>
      <c r="BF11" s="67">
        <v>135.211077690759</v>
      </c>
      <c r="BG11" s="67">
        <v>0</v>
      </c>
      <c r="BH11" s="67">
        <v>0</v>
      </c>
      <c r="BI11" s="67">
        <v>492.52651965172032</v>
      </c>
      <c r="BJ11" s="67">
        <v>0</v>
      </c>
      <c r="BK11" s="67">
        <v>2.2419656295251111E-3</v>
      </c>
      <c r="BL11" s="67">
        <v>24.82453897373313</v>
      </c>
      <c r="BM11" s="67">
        <v>-1352.9867471636469</v>
      </c>
      <c r="BN11" s="67">
        <v>3448.3844563141415</v>
      </c>
      <c r="BO11" s="67">
        <v>20548.529297131547</v>
      </c>
    </row>
    <row r="12" spans="1:67" x14ac:dyDescent="0.3">
      <c r="A12">
        <v>2014</v>
      </c>
      <c r="B12" s="61" t="s">
        <v>458</v>
      </c>
      <c r="C12" s="66" t="s">
        <v>521</v>
      </c>
      <c r="D12" s="61" t="s">
        <v>575</v>
      </c>
      <c r="E12" s="67">
        <v>8.9431355353660713</v>
      </c>
      <c r="F12" s="67">
        <v>1.6962623841761029E-2</v>
      </c>
      <c r="G12" s="67">
        <v>0.321293292925526</v>
      </c>
      <c r="H12" s="67">
        <v>0.91543184900768959</v>
      </c>
      <c r="I12" s="67">
        <v>196.81320896494418</v>
      </c>
      <c r="J12" s="67">
        <v>148.25117360723522</v>
      </c>
      <c r="K12" s="67">
        <v>2.2936708189364001</v>
      </c>
      <c r="L12" s="67">
        <v>176.39756461217934</v>
      </c>
      <c r="M12" s="67">
        <v>1414.2565733078145</v>
      </c>
      <c r="N12" s="67">
        <v>128.19591410538595</v>
      </c>
      <c r="O12" s="67">
        <v>153.34239739935359</v>
      </c>
      <c r="P12" s="67">
        <v>266.32131511570958</v>
      </c>
      <c r="Q12" s="67">
        <v>49.613803959245324</v>
      </c>
      <c r="R12" s="67">
        <v>13.487036149705128</v>
      </c>
      <c r="S12" s="67">
        <v>44.521278347118809</v>
      </c>
      <c r="T12" s="67">
        <v>57.268779149666003</v>
      </c>
      <c r="U12" s="67">
        <v>351.4900551816549</v>
      </c>
      <c r="V12" s="67">
        <v>57.991824830409797</v>
      </c>
      <c r="W12" s="67">
        <v>51.275521104042738</v>
      </c>
      <c r="X12" s="67">
        <v>61.333347640098893</v>
      </c>
      <c r="Y12" s="67">
        <v>29.545046499804457</v>
      </c>
      <c r="Z12" s="67">
        <v>34.183905800306711</v>
      </c>
      <c r="AA12" s="67">
        <v>0</v>
      </c>
      <c r="AB12" s="67">
        <v>21.8107790873125</v>
      </c>
      <c r="AC12" s="67">
        <v>96.6118932378034</v>
      </c>
      <c r="AD12" s="67">
        <v>21.340056108339354</v>
      </c>
      <c r="AE12" s="67">
        <v>36.348353145939825</v>
      </c>
      <c r="AF12" s="67">
        <v>24.317316500694922</v>
      </c>
      <c r="AG12" s="67">
        <v>152.79348751409276</v>
      </c>
      <c r="AH12" s="67">
        <v>213.30029233436233</v>
      </c>
      <c r="AI12" s="67">
        <v>87.56883624938348</v>
      </c>
      <c r="AJ12" s="67">
        <v>3.708177727792457</v>
      </c>
      <c r="AK12" s="67">
        <v>1.0019254943185107</v>
      </c>
      <c r="AL12" s="67">
        <v>187.09648230257366</v>
      </c>
      <c r="AM12" s="67">
        <v>155.94277492532851</v>
      </c>
      <c r="AN12" s="67">
        <v>21.843017888156577</v>
      </c>
      <c r="AO12" s="67">
        <v>1061.3748513408505</v>
      </c>
      <c r="AP12" s="67">
        <v>61.91899326023141</v>
      </c>
      <c r="AQ12" s="67">
        <v>35.270784015362899</v>
      </c>
      <c r="AR12" s="67">
        <v>102.2664190793318</v>
      </c>
      <c r="AS12" s="67">
        <v>1021.4452048872012</v>
      </c>
      <c r="AT12" s="67">
        <v>133.01152293082535</v>
      </c>
      <c r="AU12" s="67">
        <v>51.752235763465634</v>
      </c>
      <c r="AV12" s="67">
        <v>18.972304981217537</v>
      </c>
      <c r="AW12" s="67">
        <v>195.73073955463749</v>
      </c>
      <c r="AX12" s="67">
        <v>220.52030144567843</v>
      </c>
      <c r="AY12" s="67">
        <v>224.6313301425524</v>
      </c>
      <c r="AZ12" s="67">
        <v>0.72988015284761831</v>
      </c>
      <c r="BA12" s="67">
        <v>56.984404879859134</v>
      </c>
      <c r="BB12" s="67">
        <v>81.250179429397619</v>
      </c>
      <c r="BC12" s="67">
        <v>950.7889849532653</v>
      </c>
      <c r="BD12" s="67">
        <v>731.22834594930475</v>
      </c>
      <c r="BE12" s="67">
        <v>398.77134697100377</v>
      </c>
      <c r="BF12" s="67">
        <v>461.91472238131564</v>
      </c>
      <c r="BG12" s="67">
        <v>0</v>
      </c>
      <c r="BH12" s="67">
        <v>0</v>
      </c>
      <c r="BI12" s="67">
        <v>79.814732640292362</v>
      </c>
      <c r="BJ12" s="67">
        <v>0</v>
      </c>
      <c r="BK12" s="67">
        <v>0.1680353274560713</v>
      </c>
      <c r="BL12" s="67">
        <v>8.6662056897220054</v>
      </c>
      <c r="BM12" s="67">
        <v>-83.194462618104311</v>
      </c>
      <c r="BN12" s="67">
        <v>207.20701480044607</v>
      </c>
      <c r="BO12" s="67">
        <v>10291.686710368998</v>
      </c>
    </row>
    <row r="13" spans="1:67" x14ac:dyDescent="0.3">
      <c r="A13">
        <v>2014</v>
      </c>
      <c r="B13" s="61" t="s">
        <v>459</v>
      </c>
      <c r="C13" s="66" t="s">
        <v>522</v>
      </c>
      <c r="D13" s="61" t="s">
        <v>575</v>
      </c>
      <c r="E13" s="67">
        <v>729.07057076690967</v>
      </c>
      <c r="F13" s="67">
        <v>48.561446710513877</v>
      </c>
      <c r="G13" s="67">
        <v>338.022536422592</v>
      </c>
      <c r="H13" s="67">
        <v>133.80155420311635</v>
      </c>
      <c r="I13" s="67">
        <v>482.03194552530044</v>
      </c>
      <c r="J13" s="67">
        <v>675.19919187726009</v>
      </c>
      <c r="K13" s="67">
        <v>42.545027651592555</v>
      </c>
      <c r="L13" s="67">
        <v>293.80343109288088</v>
      </c>
      <c r="M13" s="67">
        <v>92.183410934320335</v>
      </c>
      <c r="N13" s="67">
        <v>6509.4686972917179</v>
      </c>
      <c r="O13" s="67">
        <v>27023.010039264533</v>
      </c>
      <c r="P13" s="67">
        <v>420.7947200515884</v>
      </c>
      <c r="Q13" s="67">
        <v>410.16664389712071</v>
      </c>
      <c r="R13" s="67">
        <v>780.0509778179711</v>
      </c>
      <c r="S13" s="67">
        <v>1244.3691048003463</v>
      </c>
      <c r="T13" s="67">
        <v>810.69365735686711</v>
      </c>
      <c r="U13" s="67">
        <v>980.54540856991594</v>
      </c>
      <c r="V13" s="67">
        <v>464.37275260085602</v>
      </c>
      <c r="W13" s="67">
        <v>591.86333688275749</v>
      </c>
      <c r="X13" s="67">
        <v>601.94144798728223</v>
      </c>
      <c r="Y13" s="67">
        <v>537.70519667595261</v>
      </c>
      <c r="Z13" s="67">
        <v>142.95693831916535</v>
      </c>
      <c r="AA13" s="67">
        <v>0</v>
      </c>
      <c r="AB13" s="67">
        <v>3398.8529296201564</v>
      </c>
      <c r="AC13" s="67">
        <v>349.83119669166337</v>
      </c>
      <c r="AD13" s="67">
        <v>302.91746751697173</v>
      </c>
      <c r="AE13" s="67">
        <v>2417.7225155442302</v>
      </c>
      <c r="AF13" s="67">
        <v>134.28616409520561</v>
      </c>
      <c r="AG13" s="67">
        <v>843.82476178786214</v>
      </c>
      <c r="AH13" s="67">
        <v>1177.9719381791024</v>
      </c>
      <c r="AI13" s="67">
        <v>8570.8549363836828</v>
      </c>
      <c r="AJ13" s="67">
        <v>2137.5984326039243</v>
      </c>
      <c r="AK13" s="67">
        <v>2271.7094893437056</v>
      </c>
      <c r="AL13" s="67">
        <v>662.53857173427696</v>
      </c>
      <c r="AM13" s="67">
        <v>116.19578124044713</v>
      </c>
      <c r="AN13" s="67">
        <v>864.59037602850822</v>
      </c>
      <c r="AO13" s="67">
        <v>113.07869206099062</v>
      </c>
      <c r="AP13" s="67">
        <v>155.94053375629807</v>
      </c>
      <c r="AQ13" s="67">
        <v>47.221038769021163</v>
      </c>
      <c r="AR13" s="67">
        <v>81.814502181553436</v>
      </c>
      <c r="AS13" s="67">
        <v>201.27974453446791</v>
      </c>
      <c r="AT13" s="67">
        <v>33.292721943260325</v>
      </c>
      <c r="AU13" s="67">
        <v>19.677929803589183</v>
      </c>
      <c r="AV13" s="67">
        <v>270.36278778829603</v>
      </c>
      <c r="AW13" s="67">
        <v>237.8350630423073</v>
      </c>
      <c r="AX13" s="67">
        <v>347.50717603238064</v>
      </c>
      <c r="AY13" s="67">
        <v>137.68432214880974</v>
      </c>
      <c r="AZ13" s="67">
        <v>0.47095512392566169</v>
      </c>
      <c r="BA13" s="67">
        <v>156.58759546823541</v>
      </c>
      <c r="BB13" s="67">
        <v>429.41817601162666</v>
      </c>
      <c r="BC13" s="67">
        <v>739.60680774029652</v>
      </c>
      <c r="BD13" s="67">
        <v>1300.6352061397079</v>
      </c>
      <c r="BE13" s="67">
        <v>597.90559116493955</v>
      </c>
      <c r="BF13" s="67">
        <v>939.98726334154901</v>
      </c>
      <c r="BG13" s="67">
        <v>0</v>
      </c>
      <c r="BH13" s="67">
        <v>0</v>
      </c>
      <c r="BI13" s="67">
        <v>3280.1818760612377</v>
      </c>
      <c r="BJ13" s="67">
        <v>0</v>
      </c>
      <c r="BK13" s="67">
        <v>5.9957919503437131E-2</v>
      </c>
      <c r="BL13" s="67">
        <v>28.654259875914974</v>
      </c>
      <c r="BM13" s="67">
        <v>450.77736620514111</v>
      </c>
      <c r="BN13" s="67">
        <v>56677.020934124223</v>
      </c>
      <c r="BO13" s="67">
        <v>132849.05309870772</v>
      </c>
    </row>
    <row r="14" spans="1:67" x14ac:dyDescent="0.3">
      <c r="A14">
        <v>2014</v>
      </c>
      <c r="B14" s="61" t="s">
        <v>460</v>
      </c>
      <c r="C14" s="66" t="s">
        <v>523</v>
      </c>
      <c r="D14" s="61" t="s">
        <v>575</v>
      </c>
      <c r="E14" s="67">
        <v>2380.329356402483</v>
      </c>
      <c r="F14" s="67">
        <v>200.92162477917373</v>
      </c>
      <c r="G14" s="67">
        <v>34.291768510546426</v>
      </c>
      <c r="H14" s="67">
        <v>100.49147321000548</v>
      </c>
      <c r="I14" s="67">
        <v>1096.0370042848974</v>
      </c>
      <c r="J14" s="67">
        <v>6468.8045683837954</v>
      </c>
      <c r="K14" s="67">
        <v>321.18377888863188</v>
      </c>
      <c r="L14" s="67">
        <v>1264.3066217509074</v>
      </c>
      <c r="M14" s="67">
        <v>762.80045627333288</v>
      </c>
      <c r="N14" s="67">
        <v>3719.1376898466078</v>
      </c>
      <c r="O14" s="67">
        <v>58504.947969484085</v>
      </c>
      <c r="P14" s="67">
        <v>4753.6404383407189</v>
      </c>
      <c r="Q14" s="67">
        <v>6395.6297970539526</v>
      </c>
      <c r="R14" s="67">
        <v>906.06130799747257</v>
      </c>
      <c r="S14" s="67">
        <v>2062.993586610417</v>
      </c>
      <c r="T14" s="67">
        <v>2770.8719236001743</v>
      </c>
      <c r="U14" s="67">
        <v>12828.403729666896</v>
      </c>
      <c r="V14" s="67">
        <v>3197.4320116417898</v>
      </c>
      <c r="W14" s="67">
        <v>1479.2526725791606</v>
      </c>
      <c r="X14" s="67">
        <v>2200.0642281594296</v>
      </c>
      <c r="Y14" s="67">
        <v>1553.9521617538837</v>
      </c>
      <c r="Z14" s="67">
        <v>1093.8944499151346</v>
      </c>
      <c r="AA14" s="67">
        <v>0</v>
      </c>
      <c r="AB14" s="67">
        <v>2275.8346349613416</v>
      </c>
      <c r="AC14" s="67">
        <v>981.15410531419525</v>
      </c>
      <c r="AD14" s="67">
        <v>575.94578392071048</v>
      </c>
      <c r="AE14" s="67">
        <v>3234.7026457603793</v>
      </c>
      <c r="AF14" s="67">
        <v>30.504574758997538</v>
      </c>
      <c r="AG14" s="67">
        <v>191.78064958729971</v>
      </c>
      <c r="AH14" s="67">
        <v>267.70744338008728</v>
      </c>
      <c r="AI14" s="67">
        <v>795.31884346852269</v>
      </c>
      <c r="AJ14" s="67">
        <v>64.868626813253911</v>
      </c>
      <c r="AK14" s="67">
        <v>54.609350181727905</v>
      </c>
      <c r="AL14" s="67">
        <v>320.29740025208105</v>
      </c>
      <c r="AM14" s="67">
        <v>10.305053226692872</v>
      </c>
      <c r="AN14" s="67">
        <v>294.84239932061541</v>
      </c>
      <c r="AO14" s="67">
        <v>687.96309935551108</v>
      </c>
      <c r="AP14" s="67">
        <v>250.08748864624272</v>
      </c>
      <c r="AQ14" s="67">
        <v>17.788365770285267</v>
      </c>
      <c r="AR14" s="67">
        <v>49.679763180266733</v>
      </c>
      <c r="AS14" s="67">
        <v>50.250855003073859</v>
      </c>
      <c r="AT14" s="67">
        <v>19.235857717318847</v>
      </c>
      <c r="AU14" s="67">
        <v>18.559151660373683</v>
      </c>
      <c r="AV14" s="67">
        <v>58.564037234275361</v>
      </c>
      <c r="AW14" s="67">
        <v>34.701898377503355</v>
      </c>
      <c r="AX14" s="67">
        <v>277.20132271337911</v>
      </c>
      <c r="AY14" s="67">
        <v>1218.3422298565572</v>
      </c>
      <c r="AZ14" s="67">
        <v>0.49969796993532622</v>
      </c>
      <c r="BA14" s="67">
        <v>396.36730245602291</v>
      </c>
      <c r="BB14" s="67">
        <v>2015.1445938982401</v>
      </c>
      <c r="BC14" s="67">
        <v>261.73171886406789</v>
      </c>
      <c r="BD14" s="67">
        <v>305.01210371556925</v>
      </c>
      <c r="BE14" s="67">
        <v>1550.9211917020855</v>
      </c>
      <c r="BF14" s="67">
        <v>2365.8697660261478</v>
      </c>
      <c r="BG14" s="67">
        <v>0</v>
      </c>
      <c r="BH14" s="67">
        <v>0</v>
      </c>
      <c r="BI14" s="67">
        <v>4152.0452577890137</v>
      </c>
      <c r="BJ14" s="67">
        <v>0</v>
      </c>
      <c r="BK14" s="67">
        <v>9.4327639899236173E-3</v>
      </c>
      <c r="BL14" s="67">
        <v>187.92968348977834</v>
      </c>
      <c r="BM14" s="67">
        <v>-2962.647808273724</v>
      </c>
      <c r="BN14" s="67">
        <v>66739.526335615607</v>
      </c>
      <c r="BO14" s="67">
        <v>200888.10347561096</v>
      </c>
    </row>
    <row r="15" spans="1:67" x14ac:dyDescent="0.3">
      <c r="A15">
        <v>2014</v>
      </c>
      <c r="B15" s="61" t="s">
        <v>461</v>
      </c>
      <c r="C15" s="66" t="s">
        <v>524</v>
      </c>
      <c r="D15" s="61" t="s">
        <v>575</v>
      </c>
      <c r="E15" s="67">
        <v>194.67675172028927</v>
      </c>
      <c r="F15" s="67">
        <v>0.50378163429560563</v>
      </c>
      <c r="G15" s="67">
        <v>16.708611175100259</v>
      </c>
      <c r="H15" s="67">
        <v>2.1470349653940364</v>
      </c>
      <c r="I15" s="67">
        <v>764.96929845039256</v>
      </c>
      <c r="J15" s="67">
        <v>174.27683239786984</v>
      </c>
      <c r="K15" s="67">
        <v>5.2549203083290514</v>
      </c>
      <c r="L15" s="67">
        <v>20.948454590373515</v>
      </c>
      <c r="M15" s="67">
        <v>4.890029120704658</v>
      </c>
      <c r="N15" s="67">
        <v>30.66519089304332</v>
      </c>
      <c r="O15" s="67">
        <v>274.50001597320414</v>
      </c>
      <c r="P15" s="67">
        <v>8655.2547542840948</v>
      </c>
      <c r="Q15" s="67">
        <v>21.86882336229284</v>
      </c>
      <c r="R15" s="67">
        <v>10.79603437824319</v>
      </c>
      <c r="S15" s="67">
        <v>60.434722886712564</v>
      </c>
      <c r="T15" s="67">
        <v>62.552654100513564</v>
      </c>
      <c r="U15" s="67">
        <v>331.25226876890326</v>
      </c>
      <c r="V15" s="67">
        <v>61.345756015722323</v>
      </c>
      <c r="W15" s="67">
        <v>96.793549372785122</v>
      </c>
      <c r="X15" s="67">
        <v>167.01143316956265</v>
      </c>
      <c r="Y15" s="67">
        <v>139.282539769897</v>
      </c>
      <c r="Z15" s="67">
        <v>58.595409743886265</v>
      </c>
      <c r="AA15" s="67">
        <v>0</v>
      </c>
      <c r="AB15" s="67">
        <v>23.164083911098142</v>
      </c>
      <c r="AC15" s="67">
        <v>46.176147074166337</v>
      </c>
      <c r="AD15" s="67">
        <v>71.188687149661874</v>
      </c>
      <c r="AE15" s="67">
        <v>80.791666291132742</v>
      </c>
      <c r="AF15" s="67">
        <v>2.6337942156761298</v>
      </c>
      <c r="AG15" s="67">
        <v>16.724256968057734</v>
      </c>
      <c r="AH15" s="67">
        <v>23.316903847383198</v>
      </c>
      <c r="AI15" s="67">
        <v>20.408336765509269</v>
      </c>
      <c r="AJ15" s="67">
        <v>3.0854741635220591</v>
      </c>
      <c r="AK15" s="67">
        <v>46.39468102025733</v>
      </c>
      <c r="AL15" s="67">
        <v>60.00074282040125</v>
      </c>
      <c r="AM15" s="67">
        <v>1.4968320640529318</v>
      </c>
      <c r="AN15" s="67">
        <v>79.233027675296412</v>
      </c>
      <c r="AO15" s="67">
        <v>8.3432076395431682</v>
      </c>
      <c r="AP15" s="67">
        <v>11.672343116621244</v>
      </c>
      <c r="AQ15" s="67">
        <v>14.88390810913468</v>
      </c>
      <c r="AR15" s="67">
        <v>15.403993654426852</v>
      </c>
      <c r="AS15" s="67">
        <v>51.804191327420035</v>
      </c>
      <c r="AT15" s="67">
        <v>37.475440493397016</v>
      </c>
      <c r="AU15" s="67">
        <v>35.941930707611753</v>
      </c>
      <c r="AV15" s="67">
        <v>4.5517218075007362</v>
      </c>
      <c r="AW15" s="67">
        <v>9.0490317153447286</v>
      </c>
      <c r="AX15" s="67">
        <v>17.934817603644518</v>
      </c>
      <c r="AY15" s="67">
        <v>341.6346899143457</v>
      </c>
      <c r="AZ15" s="67">
        <v>0.12272826391572694</v>
      </c>
      <c r="BA15" s="67">
        <v>6.2777622348920525</v>
      </c>
      <c r="BB15" s="67">
        <v>162.2541154038818</v>
      </c>
      <c r="BC15" s="67">
        <v>510.41850781334909</v>
      </c>
      <c r="BD15" s="67">
        <v>107.10741181003785</v>
      </c>
      <c r="BE15" s="67">
        <v>19564.469676843724</v>
      </c>
      <c r="BF15" s="67">
        <v>125.5149144491854</v>
      </c>
      <c r="BG15" s="67">
        <v>0</v>
      </c>
      <c r="BH15" s="67">
        <v>0</v>
      </c>
      <c r="BI15" s="67">
        <v>3355.1431076921999</v>
      </c>
      <c r="BJ15" s="67">
        <v>0</v>
      </c>
      <c r="BK15" s="67">
        <v>0</v>
      </c>
      <c r="BL15" s="67">
        <v>102.35842035208043</v>
      </c>
      <c r="BM15" s="67">
        <v>69.358153503479897</v>
      </c>
      <c r="BN15" s="67">
        <v>2256.1532002422036</v>
      </c>
      <c r="BO15" s="67">
        <v>38437.21677574567</v>
      </c>
    </row>
    <row r="16" spans="1:67" x14ac:dyDescent="0.3">
      <c r="A16">
        <v>2014</v>
      </c>
      <c r="B16" s="61" t="s">
        <v>462</v>
      </c>
      <c r="C16" s="66" t="s">
        <v>525</v>
      </c>
      <c r="D16" s="61" t="s">
        <v>575</v>
      </c>
      <c r="E16" s="67">
        <v>103.30078580757274</v>
      </c>
      <c r="F16" s="67">
        <v>3.8998446916272509</v>
      </c>
      <c r="G16" s="67">
        <v>18.837780303083296</v>
      </c>
      <c r="H16" s="67">
        <v>4.9512019153468803</v>
      </c>
      <c r="I16" s="67">
        <v>467.80440098575951</v>
      </c>
      <c r="J16" s="67">
        <v>305.89302595108478</v>
      </c>
      <c r="K16" s="67">
        <v>11.403215279955717</v>
      </c>
      <c r="L16" s="67">
        <v>63.565724707938934</v>
      </c>
      <c r="M16" s="67">
        <v>69.268802715075367</v>
      </c>
      <c r="N16" s="67">
        <v>28.736057494455423</v>
      </c>
      <c r="O16" s="67">
        <v>511.14286370254939</v>
      </c>
      <c r="P16" s="67">
        <v>191.04515449541611</v>
      </c>
      <c r="Q16" s="67">
        <v>440.35597025711269</v>
      </c>
      <c r="R16" s="67">
        <v>58.831910335836824</v>
      </c>
      <c r="S16" s="67">
        <v>112.24945541676546</v>
      </c>
      <c r="T16" s="67">
        <v>326.35195403323104</v>
      </c>
      <c r="U16" s="67">
        <v>2149.8606496571315</v>
      </c>
      <c r="V16" s="67">
        <v>897.47605482730273</v>
      </c>
      <c r="W16" s="67">
        <v>714.04183457936483</v>
      </c>
      <c r="X16" s="67">
        <v>2342.4021627419152</v>
      </c>
      <c r="Y16" s="67">
        <v>426.10550020353105</v>
      </c>
      <c r="Z16" s="67">
        <v>272.45158136708039</v>
      </c>
      <c r="AA16" s="67">
        <v>0</v>
      </c>
      <c r="AB16" s="67">
        <v>109.4152428305165</v>
      </c>
      <c r="AC16" s="67">
        <v>52.751193719058655</v>
      </c>
      <c r="AD16" s="67">
        <v>87.667804935993615</v>
      </c>
      <c r="AE16" s="67">
        <v>1451.3674995544777</v>
      </c>
      <c r="AF16" s="67">
        <v>30.17458837226922</v>
      </c>
      <c r="AG16" s="67">
        <v>189.60882093639452</v>
      </c>
      <c r="AH16" s="67">
        <v>264.69253173835796</v>
      </c>
      <c r="AI16" s="67">
        <v>305.57652851257723</v>
      </c>
      <c r="AJ16" s="67">
        <v>3.2993660288954469</v>
      </c>
      <c r="AK16" s="67">
        <v>3.436503334468417</v>
      </c>
      <c r="AL16" s="67">
        <v>104.21226990049573</v>
      </c>
      <c r="AM16" s="67">
        <v>13.574436383490909</v>
      </c>
      <c r="AN16" s="67">
        <v>52.656506089391968</v>
      </c>
      <c r="AO16" s="67">
        <v>15.939423857326444</v>
      </c>
      <c r="AP16" s="67">
        <v>9.0944966670290661</v>
      </c>
      <c r="AQ16" s="67">
        <v>1.9238240969923872</v>
      </c>
      <c r="AR16" s="67">
        <v>7.6283871105499408</v>
      </c>
      <c r="AS16" s="67">
        <v>12.978740750956577</v>
      </c>
      <c r="AT16" s="67">
        <v>2.9921558284238907</v>
      </c>
      <c r="AU16" s="67">
        <v>3.2876641374960527</v>
      </c>
      <c r="AV16" s="67">
        <v>5.230531276099911</v>
      </c>
      <c r="AW16" s="67">
        <v>5.0040581382194569</v>
      </c>
      <c r="AX16" s="67">
        <v>16.882304011357725</v>
      </c>
      <c r="AY16" s="67">
        <v>24.654388815775025</v>
      </c>
      <c r="AZ16" s="67">
        <v>0.14825461454464361</v>
      </c>
      <c r="BA16" s="67">
        <v>12.390762189333673</v>
      </c>
      <c r="BB16" s="67">
        <v>43.848505703010375</v>
      </c>
      <c r="BC16" s="67">
        <v>15.580709949176542</v>
      </c>
      <c r="BD16" s="67">
        <v>35.478741663847551</v>
      </c>
      <c r="BE16" s="67">
        <v>51.618653680030192</v>
      </c>
      <c r="BF16" s="67">
        <v>189.11667691355811</v>
      </c>
      <c r="BG16" s="67">
        <v>0</v>
      </c>
      <c r="BH16" s="67">
        <v>0</v>
      </c>
      <c r="BI16" s="67">
        <v>203.9169018959924</v>
      </c>
      <c r="BJ16" s="67">
        <v>0</v>
      </c>
      <c r="BK16" s="67">
        <v>0</v>
      </c>
      <c r="BL16" s="67">
        <v>28.957326566228069</v>
      </c>
      <c r="BM16" s="67">
        <v>52.775703333620108</v>
      </c>
      <c r="BN16" s="67">
        <v>9494.2062884654642</v>
      </c>
      <c r="BO16" s="67">
        <v>22422.063723470535</v>
      </c>
    </row>
    <row r="17" spans="1:67" x14ac:dyDescent="0.3">
      <c r="A17">
        <v>2014</v>
      </c>
      <c r="B17" s="61" t="s">
        <v>463</v>
      </c>
      <c r="C17" s="66" t="s">
        <v>526</v>
      </c>
      <c r="D17" s="61" t="s">
        <v>575</v>
      </c>
      <c r="E17" s="67">
        <v>6.4336140647822164</v>
      </c>
      <c r="F17" s="67">
        <v>0.11388487781971887</v>
      </c>
      <c r="G17" s="67">
        <v>0.29229754666381874</v>
      </c>
      <c r="H17" s="67">
        <v>0.50275238998757765</v>
      </c>
      <c r="I17" s="67">
        <v>167.95318765981821</v>
      </c>
      <c r="J17" s="67">
        <v>24.163589421068849</v>
      </c>
      <c r="K17" s="67">
        <v>1.7369184721481743</v>
      </c>
      <c r="L17" s="67">
        <v>23.2586029072747</v>
      </c>
      <c r="M17" s="67">
        <v>2.1204943847982944</v>
      </c>
      <c r="N17" s="67">
        <v>30.520097800921761</v>
      </c>
      <c r="O17" s="67">
        <v>220.27605194713558</v>
      </c>
      <c r="P17" s="67">
        <v>193.17795718264603</v>
      </c>
      <c r="Q17" s="67">
        <v>14.254590860107577</v>
      </c>
      <c r="R17" s="67">
        <v>890.81063690957501</v>
      </c>
      <c r="S17" s="67">
        <v>501.92447622061195</v>
      </c>
      <c r="T17" s="67">
        <v>102.52132456597271</v>
      </c>
      <c r="U17" s="67">
        <v>3780.6422359477647</v>
      </c>
      <c r="V17" s="67">
        <v>303.55428328099691</v>
      </c>
      <c r="W17" s="67">
        <v>121.67422939543421</v>
      </c>
      <c r="X17" s="67">
        <v>231.47502507305975</v>
      </c>
      <c r="Y17" s="67">
        <v>163.33732872555194</v>
      </c>
      <c r="Z17" s="67">
        <v>73.08344104890358</v>
      </c>
      <c r="AA17" s="67">
        <v>0</v>
      </c>
      <c r="AB17" s="67">
        <v>33.653668798632545</v>
      </c>
      <c r="AC17" s="67">
        <v>32.500591353228259</v>
      </c>
      <c r="AD17" s="67">
        <v>85.322991101018033</v>
      </c>
      <c r="AE17" s="67">
        <v>6046.376932138659</v>
      </c>
      <c r="AF17" s="67">
        <v>1.6328729783911911</v>
      </c>
      <c r="AG17" s="67">
        <v>10.275708656254679</v>
      </c>
      <c r="AH17" s="67">
        <v>14.342196564277854</v>
      </c>
      <c r="AI17" s="67">
        <v>3.5020172445326145</v>
      </c>
      <c r="AJ17" s="67">
        <v>0.36430915485495019</v>
      </c>
      <c r="AK17" s="67">
        <v>1.5984838069838614</v>
      </c>
      <c r="AL17" s="67">
        <v>11.754072483434534</v>
      </c>
      <c r="AM17" s="67">
        <v>0.11637861514688458</v>
      </c>
      <c r="AN17" s="67">
        <v>31.89266163345992</v>
      </c>
      <c r="AO17" s="67">
        <v>1.3404209425412326</v>
      </c>
      <c r="AP17" s="67">
        <v>1.9913118462570905</v>
      </c>
      <c r="AQ17" s="67">
        <v>1.8418075949486117</v>
      </c>
      <c r="AR17" s="67">
        <v>2.4664091040147484</v>
      </c>
      <c r="AS17" s="67">
        <v>2.6766067407284653</v>
      </c>
      <c r="AT17" s="67">
        <v>1.1506106945554198</v>
      </c>
      <c r="AU17" s="67">
        <v>2.9947498545044073</v>
      </c>
      <c r="AV17" s="67">
        <v>2.0065859391136627</v>
      </c>
      <c r="AW17" s="67">
        <v>1.8148124200907927</v>
      </c>
      <c r="AX17" s="67">
        <v>6.9977323658938211</v>
      </c>
      <c r="AY17" s="67">
        <v>33.811920224513315</v>
      </c>
      <c r="AZ17" s="67">
        <v>1.471253145833392E-2</v>
      </c>
      <c r="BA17" s="67">
        <v>1.554336084066803</v>
      </c>
      <c r="BB17" s="67">
        <v>4.1597437555668444</v>
      </c>
      <c r="BC17" s="67">
        <v>8.3024463910726443</v>
      </c>
      <c r="BD17" s="67">
        <v>26.157022526746374</v>
      </c>
      <c r="BE17" s="67">
        <v>9.9927073915352747</v>
      </c>
      <c r="BF17" s="67">
        <v>27.496560148420706</v>
      </c>
      <c r="BG17" s="67">
        <v>0</v>
      </c>
      <c r="BH17" s="67">
        <v>0</v>
      </c>
      <c r="BI17" s="67">
        <v>159.33150409626188</v>
      </c>
      <c r="BJ17" s="67">
        <v>0</v>
      </c>
      <c r="BK17" s="67">
        <v>6.4519966217104745E-3</v>
      </c>
      <c r="BL17" s="67">
        <v>10.931488031720884</v>
      </c>
      <c r="BM17" s="67">
        <v>70.678750988424724</v>
      </c>
      <c r="BN17" s="67">
        <v>2674.817849261362</v>
      </c>
      <c r="BO17" s="67">
        <v>16179.696446142327</v>
      </c>
    </row>
    <row r="18" spans="1:67" x14ac:dyDescent="0.3">
      <c r="A18">
        <v>2014</v>
      </c>
      <c r="B18" s="61" t="s">
        <v>464</v>
      </c>
      <c r="C18" s="66" t="s">
        <v>527</v>
      </c>
      <c r="D18" s="61" t="s">
        <v>575</v>
      </c>
      <c r="E18" s="67">
        <v>53.843928791235008</v>
      </c>
      <c r="F18" s="67">
        <v>1.0893815279403425</v>
      </c>
      <c r="G18" s="67">
        <v>3.2546859957107888</v>
      </c>
      <c r="H18" s="67">
        <v>14.599998364028501</v>
      </c>
      <c r="I18" s="67">
        <v>112.12560200513403</v>
      </c>
      <c r="J18" s="67">
        <v>315.98449439255808</v>
      </c>
      <c r="K18" s="67">
        <v>20.086300528382754</v>
      </c>
      <c r="L18" s="67">
        <v>47.481671453713808</v>
      </c>
      <c r="M18" s="67">
        <v>10.820006203374968</v>
      </c>
      <c r="N18" s="67">
        <v>221.62201621039029</v>
      </c>
      <c r="O18" s="67">
        <v>1494.0661698578431</v>
      </c>
      <c r="P18" s="67">
        <v>132.44910695939902</v>
      </c>
      <c r="Q18" s="67">
        <v>258.35412792759769</v>
      </c>
      <c r="R18" s="67">
        <v>312.82236833536058</v>
      </c>
      <c r="S18" s="67">
        <v>37669.132182851754</v>
      </c>
      <c r="T18" s="67">
        <v>20274.842034056554</v>
      </c>
      <c r="U18" s="67">
        <v>2426.0427467374211</v>
      </c>
      <c r="V18" s="67">
        <v>6337.8598974900688</v>
      </c>
      <c r="W18" s="67">
        <v>8587.9817141478925</v>
      </c>
      <c r="X18" s="67">
        <v>6148.5117177297107</v>
      </c>
      <c r="Y18" s="67">
        <v>11453.227660872204</v>
      </c>
      <c r="Z18" s="67">
        <v>878.25111508838961</v>
      </c>
      <c r="AA18" s="67">
        <v>0</v>
      </c>
      <c r="AB18" s="67">
        <v>489.89486132950549</v>
      </c>
      <c r="AC18" s="67">
        <v>150.88696232647928</v>
      </c>
      <c r="AD18" s="67">
        <v>936.27524179574448</v>
      </c>
      <c r="AE18" s="67">
        <v>13468.794539163289</v>
      </c>
      <c r="AF18" s="67">
        <v>7.6240270217439532</v>
      </c>
      <c r="AG18" s="67">
        <v>47.995501954096532</v>
      </c>
      <c r="AH18" s="67">
        <v>66.986162290902783</v>
      </c>
      <c r="AI18" s="67">
        <v>65.299412237214298</v>
      </c>
      <c r="AJ18" s="67">
        <v>8.0422067690731289</v>
      </c>
      <c r="AK18" s="67">
        <v>9.9278591223149562</v>
      </c>
      <c r="AL18" s="67">
        <v>86.640434733490935</v>
      </c>
      <c r="AM18" s="67">
        <v>1.6371283860231884</v>
      </c>
      <c r="AN18" s="67">
        <v>70.785011782679931</v>
      </c>
      <c r="AO18" s="67">
        <v>8.964397655663241</v>
      </c>
      <c r="AP18" s="67">
        <v>18.204013568709691</v>
      </c>
      <c r="AQ18" s="67">
        <v>11.51219940748449</v>
      </c>
      <c r="AR18" s="67">
        <v>10.543457691181617</v>
      </c>
      <c r="AS18" s="67">
        <v>29.149951931292442</v>
      </c>
      <c r="AT18" s="67">
        <v>9.7284617547051795</v>
      </c>
      <c r="AU18" s="67">
        <v>5.3668562305649683</v>
      </c>
      <c r="AV18" s="67">
        <v>87.421918887374531</v>
      </c>
      <c r="AW18" s="67">
        <v>8.7122835696517384</v>
      </c>
      <c r="AX18" s="67">
        <v>33.130345258344114</v>
      </c>
      <c r="AY18" s="67">
        <v>169.53644093105956</v>
      </c>
      <c r="AZ18" s="67">
        <v>0.12679875784379369</v>
      </c>
      <c r="BA18" s="67">
        <v>7.971322829095997</v>
      </c>
      <c r="BB18" s="67">
        <v>30.682716529835844</v>
      </c>
      <c r="BC18" s="67">
        <v>68.151052488156324</v>
      </c>
      <c r="BD18" s="67">
        <v>120.71672416494991</v>
      </c>
      <c r="BE18" s="67">
        <v>181.14231918908905</v>
      </c>
      <c r="BF18" s="67">
        <v>232.54204357977375</v>
      </c>
      <c r="BG18" s="67">
        <v>0</v>
      </c>
      <c r="BH18" s="67">
        <v>0</v>
      </c>
      <c r="BI18" s="67">
        <v>816.9193158480133</v>
      </c>
      <c r="BJ18" s="67">
        <v>0</v>
      </c>
      <c r="BK18" s="67">
        <v>0.44535811209701531</v>
      </c>
      <c r="BL18" s="67">
        <v>213.04216828346429</v>
      </c>
      <c r="BM18" s="67">
        <v>777.70495399371248</v>
      </c>
      <c r="BN18" s="67">
        <v>34639.690999210521</v>
      </c>
      <c r="BO18" s="67">
        <v>149666.64437631195</v>
      </c>
    </row>
    <row r="19" spans="1:67" x14ac:dyDescent="0.3">
      <c r="A19">
        <v>2014</v>
      </c>
      <c r="B19" s="61" t="s">
        <v>465</v>
      </c>
      <c r="C19" s="66" t="s">
        <v>528</v>
      </c>
      <c r="D19" s="61" t="s">
        <v>575</v>
      </c>
      <c r="E19" s="67">
        <v>19.985192024680206</v>
      </c>
      <c r="F19" s="67">
        <v>14.736546587436743</v>
      </c>
      <c r="G19" s="67">
        <v>4.2799807473334983</v>
      </c>
      <c r="H19" s="67">
        <v>42.793602845572543</v>
      </c>
      <c r="I19" s="67">
        <v>943.20824807992631</v>
      </c>
      <c r="J19" s="67">
        <v>627.0672570755205</v>
      </c>
      <c r="K19" s="67">
        <v>50.929822898178486</v>
      </c>
      <c r="L19" s="67">
        <v>81.789101355840216</v>
      </c>
      <c r="M19" s="67">
        <v>26.559341239561778</v>
      </c>
      <c r="N19" s="67">
        <v>940.20180176892825</v>
      </c>
      <c r="O19" s="67">
        <v>1171.0470194136019</v>
      </c>
      <c r="P19" s="67">
        <v>387.13889162507877</v>
      </c>
      <c r="Q19" s="67">
        <v>261.80836268064047</v>
      </c>
      <c r="R19" s="67">
        <v>246.65131048312222</v>
      </c>
      <c r="S19" s="67">
        <v>1725.169796250889</v>
      </c>
      <c r="T19" s="67">
        <v>8546.0950067388167</v>
      </c>
      <c r="U19" s="67">
        <v>6619.8661826854186</v>
      </c>
      <c r="V19" s="67">
        <v>5482.6791059550733</v>
      </c>
      <c r="W19" s="67">
        <v>9355.1234940452177</v>
      </c>
      <c r="X19" s="67">
        <v>7276.8613848392515</v>
      </c>
      <c r="Y19" s="67">
        <v>7658.7833553155888</v>
      </c>
      <c r="Z19" s="67">
        <v>1072.6351165666445</v>
      </c>
      <c r="AA19" s="67">
        <v>0</v>
      </c>
      <c r="AB19" s="67">
        <v>495.49945418187798</v>
      </c>
      <c r="AC19" s="67">
        <v>438.8020111284543</v>
      </c>
      <c r="AD19" s="67">
        <v>141.35085050071953</v>
      </c>
      <c r="AE19" s="67">
        <v>15334.185678475786</v>
      </c>
      <c r="AF19" s="67">
        <v>28.255508907693763</v>
      </c>
      <c r="AG19" s="67">
        <v>177.57725603315109</v>
      </c>
      <c r="AH19" s="67">
        <v>247.89183027701566</v>
      </c>
      <c r="AI19" s="67">
        <v>218.37075154397544</v>
      </c>
      <c r="AJ19" s="67">
        <v>27.711567040840002</v>
      </c>
      <c r="AK19" s="67">
        <v>35.727395101815809</v>
      </c>
      <c r="AL19" s="67">
        <v>271.29280771174621</v>
      </c>
      <c r="AM19" s="67">
        <v>3.908930328478339</v>
      </c>
      <c r="AN19" s="67">
        <v>252.35180513133085</v>
      </c>
      <c r="AO19" s="67">
        <v>24.073590675924237</v>
      </c>
      <c r="AP19" s="67">
        <v>24.461385905439052</v>
      </c>
      <c r="AQ19" s="67">
        <v>22.389879625663017</v>
      </c>
      <c r="AR19" s="67">
        <v>37.25138884784959</v>
      </c>
      <c r="AS19" s="67">
        <v>179.71092514105524</v>
      </c>
      <c r="AT19" s="67">
        <v>17.446032409519365</v>
      </c>
      <c r="AU19" s="67">
        <v>29.232034362416154</v>
      </c>
      <c r="AV19" s="67">
        <v>39.472124625344989</v>
      </c>
      <c r="AW19" s="67">
        <v>26.375930796705568</v>
      </c>
      <c r="AX19" s="67">
        <v>68.367043964880182</v>
      </c>
      <c r="AY19" s="67">
        <v>262.34297842065803</v>
      </c>
      <c r="AZ19" s="67">
        <v>0.13721231193220981</v>
      </c>
      <c r="BA19" s="67">
        <v>41.906674717530301</v>
      </c>
      <c r="BB19" s="67">
        <v>101.9624532559146</v>
      </c>
      <c r="BC19" s="67">
        <v>530.44750914529357</v>
      </c>
      <c r="BD19" s="67">
        <v>137.12606190859449</v>
      </c>
      <c r="BE19" s="67">
        <v>91.532405596277115</v>
      </c>
      <c r="BF19" s="67">
        <v>499.28178826920441</v>
      </c>
      <c r="BG19" s="67">
        <v>0</v>
      </c>
      <c r="BH19" s="67">
        <v>0</v>
      </c>
      <c r="BI19" s="67">
        <v>1289.9851716683686</v>
      </c>
      <c r="BJ19" s="67">
        <v>0</v>
      </c>
      <c r="BK19" s="67">
        <v>0.87433856949362054</v>
      </c>
      <c r="BL19" s="67">
        <v>3570.9248076423974</v>
      </c>
      <c r="BM19" s="67">
        <v>121.44243187599569</v>
      </c>
      <c r="BN19" s="67">
        <v>16656.964549864646</v>
      </c>
      <c r="BO19" s="67">
        <v>94002.044487186256</v>
      </c>
    </row>
    <row r="20" spans="1:67" x14ac:dyDescent="0.3">
      <c r="A20">
        <v>2014</v>
      </c>
      <c r="B20" s="61" t="s">
        <v>466</v>
      </c>
      <c r="C20" s="66" t="s">
        <v>529</v>
      </c>
      <c r="D20" s="61" t="s">
        <v>575</v>
      </c>
      <c r="E20" s="67">
        <v>92.108364373395432</v>
      </c>
      <c r="F20" s="67">
        <v>2.9872810954210203</v>
      </c>
      <c r="G20" s="67">
        <v>12.328191411144074</v>
      </c>
      <c r="H20" s="67">
        <v>9.7455686439336269</v>
      </c>
      <c r="I20" s="67">
        <v>567.48632021316257</v>
      </c>
      <c r="J20" s="67">
        <v>1081.3990487291776</v>
      </c>
      <c r="K20" s="67">
        <v>29.718688227516569</v>
      </c>
      <c r="L20" s="67">
        <v>115.59842378592897</v>
      </c>
      <c r="M20" s="67">
        <v>54.797887120067877</v>
      </c>
      <c r="N20" s="67">
        <v>312.1337005637032</v>
      </c>
      <c r="O20" s="67">
        <v>835.74495732045784</v>
      </c>
      <c r="P20" s="67">
        <v>260.67809276718299</v>
      </c>
      <c r="Q20" s="67">
        <v>170.37302341138565</v>
      </c>
      <c r="R20" s="67">
        <v>102.85920265138289</v>
      </c>
      <c r="S20" s="67">
        <v>621.48094716936191</v>
      </c>
      <c r="T20" s="67">
        <v>590.75542636900775</v>
      </c>
      <c r="U20" s="67">
        <v>75852.283826775005</v>
      </c>
      <c r="V20" s="67">
        <v>4063.8476183472717</v>
      </c>
      <c r="W20" s="67">
        <v>3788.6193219178103</v>
      </c>
      <c r="X20" s="67">
        <v>3907.3818770792705</v>
      </c>
      <c r="Y20" s="67">
        <v>2726.9580507230407</v>
      </c>
      <c r="Z20" s="67">
        <v>446.53523614144814</v>
      </c>
      <c r="AA20" s="67">
        <v>0</v>
      </c>
      <c r="AB20" s="67">
        <v>638.58977068899446</v>
      </c>
      <c r="AC20" s="67">
        <v>308.51832136410655</v>
      </c>
      <c r="AD20" s="67">
        <v>210.90999820535205</v>
      </c>
      <c r="AE20" s="67">
        <v>2009.2334120323976</v>
      </c>
      <c r="AF20" s="67">
        <v>55.33216261266314</v>
      </c>
      <c r="AG20" s="67">
        <v>349.03649648883635</v>
      </c>
      <c r="AH20" s="67">
        <v>487.02061745887283</v>
      </c>
      <c r="AI20" s="67">
        <v>240.2454165208805</v>
      </c>
      <c r="AJ20" s="67">
        <v>20.476334280510788</v>
      </c>
      <c r="AK20" s="67">
        <v>29.514873396673579</v>
      </c>
      <c r="AL20" s="67">
        <v>382.74021307072599</v>
      </c>
      <c r="AM20" s="67">
        <v>34.335884983796973</v>
      </c>
      <c r="AN20" s="67">
        <v>278.41903221499041</v>
      </c>
      <c r="AO20" s="67">
        <v>81.830855461994418</v>
      </c>
      <c r="AP20" s="67">
        <v>489.86199070763564</v>
      </c>
      <c r="AQ20" s="67">
        <v>506.65186825326469</v>
      </c>
      <c r="AR20" s="67">
        <v>2016.2026226269966</v>
      </c>
      <c r="AS20" s="67">
        <v>531.11194015814704</v>
      </c>
      <c r="AT20" s="67">
        <v>102.86172190421722</v>
      </c>
      <c r="AU20" s="67">
        <v>112.82210261551417</v>
      </c>
      <c r="AV20" s="67">
        <v>53.244834833604948</v>
      </c>
      <c r="AW20" s="67">
        <v>143.50580877016455</v>
      </c>
      <c r="AX20" s="67">
        <v>658.91242903487444</v>
      </c>
      <c r="AY20" s="67">
        <v>1398.5628424034155</v>
      </c>
      <c r="AZ20" s="67">
        <v>1.9676735515821884</v>
      </c>
      <c r="BA20" s="67">
        <v>203.28434406843272</v>
      </c>
      <c r="BB20" s="67">
        <v>256.08089192407556</v>
      </c>
      <c r="BC20" s="67">
        <v>755.60122216887635</v>
      </c>
      <c r="BD20" s="67">
        <v>909.34684019371696</v>
      </c>
      <c r="BE20" s="67">
        <v>1306.2312650187512</v>
      </c>
      <c r="BF20" s="67">
        <v>875.98459417403694</v>
      </c>
      <c r="BG20" s="67">
        <v>0</v>
      </c>
      <c r="BH20" s="67">
        <v>0</v>
      </c>
      <c r="BI20" s="67">
        <v>13630.127913979693</v>
      </c>
      <c r="BJ20" s="67">
        <v>0</v>
      </c>
      <c r="BK20" s="67">
        <v>3.1793755777796462</v>
      </c>
      <c r="BL20" s="67">
        <v>13517.240553616368</v>
      </c>
      <c r="BM20" s="67">
        <v>641.20664532336752</v>
      </c>
      <c r="BN20" s="67">
        <v>173208.98252325587</v>
      </c>
      <c r="BO20" s="67">
        <v>312094.99644777743</v>
      </c>
    </row>
    <row r="21" spans="1:67" x14ac:dyDescent="0.3">
      <c r="A21">
        <v>2014</v>
      </c>
      <c r="B21" s="61" t="s">
        <v>467</v>
      </c>
      <c r="C21" s="66" t="s">
        <v>530</v>
      </c>
      <c r="D21" s="61" t="s">
        <v>575</v>
      </c>
      <c r="E21" s="67">
        <v>17.919366881818426</v>
      </c>
      <c r="F21" s="67">
        <v>1.3255739675494038</v>
      </c>
      <c r="G21" s="67">
        <v>34.403670035576702</v>
      </c>
      <c r="H21" s="67">
        <v>15.58756763104226</v>
      </c>
      <c r="I21" s="67">
        <v>87.778326491868285</v>
      </c>
      <c r="J21" s="67">
        <v>191.77449596133815</v>
      </c>
      <c r="K21" s="67">
        <v>12.692283407643458</v>
      </c>
      <c r="L21" s="67">
        <v>30.613619354818741</v>
      </c>
      <c r="M21" s="67">
        <v>17.843086532296123</v>
      </c>
      <c r="N21" s="67">
        <v>140.34357389696086</v>
      </c>
      <c r="O21" s="67">
        <v>272.67483329512578</v>
      </c>
      <c r="P21" s="67">
        <v>54.111541156750562</v>
      </c>
      <c r="Q21" s="67">
        <v>52.693413698084726</v>
      </c>
      <c r="R21" s="67">
        <v>76.101964599088433</v>
      </c>
      <c r="S21" s="67">
        <v>552.84222115227169</v>
      </c>
      <c r="T21" s="67">
        <v>814.04678686898944</v>
      </c>
      <c r="U21" s="67">
        <v>7397.5596530228322</v>
      </c>
      <c r="V21" s="67">
        <v>10379.41604978955</v>
      </c>
      <c r="W21" s="67">
        <v>4750.4979181891367</v>
      </c>
      <c r="X21" s="67">
        <v>4091.4886263790427</v>
      </c>
      <c r="Y21" s="67">
        <v>4480.2918440124577</v>
      </c>
      <c r="Z21" s="67">
        <v>188.78275681603012</v>
      </c>
      <c r="AA21" s="67">
        <v>0</v>
      </c>
      <c r="AB21" s="67">
        <v>1171.2808774069808</v>
      </c>
      <c r="AC21" s="67">
        <v>159.25148193501002</v>
      </c>
      <c r="AD21" s="67">
        <v>144.07557670421369</v>
      </c>
      <c r="AE21" s="67">
        <v>7551.0679053318936</v>
      </c>
      <c r="AF21" s="67">
        <v>26.427706140255211</v>
      </c>
      <c r="AG21" s="67">
        <v>166.11152354333896</v>
      </c>
      <c r="AH21" s="67">
        <v>231.8823586551128</v>
      </c>
      <c r="AI21" s="67">
        <v>357.14154715475348</v>
      </c>
      <c r="AJ21" s="67">
        <v>15.084036712640851</v>
      </c>
      <c r="AK21" s="67">
        <v>21.883543035346641</v>
      </c>
      <c r="AL21" s="67">
        <v>398.79195148382172</v>
      </c>
      <c r="AM21" s="67">
        <v>7.5209611331367983</v>
      </c>
      <c r="AN21" s="67">
        <v>205.73601519757986</v>
      </c>
      <c r="AO21" s="67">
        <v>15.726019320859876</v>
      </c>
      <c r="AP21" s="67">
        <v>133.48383625092487</v>
      </c>
      <c r="AQ21" s="67">
        <v>368.04035304863726</v>
      </c>
      <c r="AR21" s="67">
        <v>135.99880620260998</v>
      </c>
      <c r="AS21" s="67">
        <v>158.72354466346675</v>
      </c>
      <c r="AT21" s="67">
        <v>29.276973796379565</v>
      </c>
      <c r="AU21" s="67">
        <v>46.632106693732759</v>
      </c>
      <c r="AV21" s="67">
        <v>67.214627002080235</v>
      </c>
      <c r="AW21" s="67">
        <v>16.858598225967668</v>
      </c>
      <c r="AX21" s="67">
        <v>122.6131134085834</v>
      </c>
      <c r="AY21" s="67">
        <v>404.05286765871426</v>
      </c>
      <c r="AZ21" s="67">
        <v>0.14095738263720192</v>
      </c>
      <c r="BA21" s="67">
        <v>284.65396408573469</v>
      </c>
      <c r="BB21" s="67">
        <v>136.45534029889657</v>
      </c>
      <c r="BC21" s="67">
        <v>151.32001987804523</v>
      </c>
      <c r="BD21" s="67">
        <v>319.62402699354135</v>
      </c>
      <c r="BE21" s="67">
        <v>201.2876212833167</v>
      </c>
      <c r="BF21" s="67">
        <v>982.66914287684006</v>
      </c>
      <c r="BG21" s="67">
        <v>0</v>
      </c>
      <c r="BH21" s="67">
        <v>0</v>
      </c>
      <c r="BI21" s="67">
        <v>1855.0135347810017</v>
      </c>
      <c r="BJ21" s="67">
        <v>0</v>
      </c>
      <c r="BK21" s="67">
        <v>6.9361332041578641E-2</v>
      </c>
      <c r="BL21" s="67">
        <v>1580.132323654645</v>
      </c>
      <c r="BM21" s="67">
        <v>39.221647765177046</v>
      </c>
      <c r="BN21" s="67">
        <v>30295.519579376683</v>
      </c>
      <c r="BO21" s="67">
        <v>81461.773023554953</v>
      </c>
    </row>
    <row r="22" spans="1:67" x14ac:dyDescent="0.3">
      <c r="A22">
        <v>2014</v>
      </c>
      <c r="B22" s="61" t="s">
        <v>468</v>
      </c>
      <c r="C22" s="66" t="s">
        <v>531</v>
      </c>
      <c r="D22" s="61" t="s">
        <v>575</v>
      </c>
      <c r="E22" s="67">
        <v>102.81432096467644</v>
      </c>
      <c r="F22" s="67">
        <v>8.3011464015322929</v>
      </c>
      <c r="G22" s="67">
        <v>34.360069536519447</v>
      </c>
      <c r="H22" s="67">
        <v>44.667409373146313</v>
      </c>
      <c r="I22" s="67">
        <v>346.95968737521076</v>
      </c>
      <c r="J22" s="67">
        <v>662.65383559424379</v>
      </c>
      <c r="K22" s="67">
        <v>20.717240875085643</v>
      </c>
      <c r="L22" s="67">
        <v>125.87891306777838</v>
      </c>
      <c r="M22" s="67">
        <v>62.836092205395055</v>
      </c>
      <c r="N22" s="67">
        <v>806.19945506831345</v>
      </c>
      <c r="O22" s="67">
        <v>738.41611998854819</v>
      </c>
      <c r="P22" s="67">
        <v>87.674891333070221</v>
      </c>
      <c r="Q22" s="67">
        <v>481.84508580217778</v>
      </c>
      <c r="R22" s="67">
        <v>183.32161817972298</v>
      </c>
      <c r="S22" s="67">
        <v>1086.6497875415382</v>
      </c>
      <c r="T22" s="67">
        <v>1859.7534446718396</v>
      </c>
      <c r="U22" s="67">
        <v>2615.1873186797998</v>
      </c>
      <c r="V22" s="67">
        <v>1963.4708580989773</v>
      </c>
      <c r="W22" s="67">
        <v>14945.711429759513</v>
      </c>
      <c r="X22" s="67">
        <v>3977.128507506432</v>
      </c>
      <c r="Y22" s="67">
        <v>9011.8969467595907</v>
      </c>
      <c r="Z22" s="67">
        <v>223.8654656785051</v>
      </c>
      <c r="AA22" s="67">
        <v>0</v>
      </c>
      <c r="AB22" s="67">
        <v>853.91140280427828</v>
      </c>
      <c r="AC22" s="67">
        <v>897.95082036248698</v>
      </c>
      <c r="AD22" s="67">
        <v>573.7756965084526</v>
      </c>
      <c r="AE22" s="67">
        <v>4651.2516244265189</v>
      </c>
      <c r="AF22" s="67">
        <v>27.153411627008033</v>
      </c>
      <c r="AG22" s="67">
        <v>170.71344082911497</v>
      </c>
      <c r="AH22" s="67">
        <v>238.29939774323807</v>
      </c>
      <c r="AI22" s="67">
        <v>123.59709945190427</v>
      </c>
      <c r="AJ22" s="67">
        <v>21.514122463095976</v>
      </c>
      <c r="AK22" s="67">
        <v>50.586360167262868</v>
      </c>
      <c r="AL22" s="67">
        <v>450.99217861760729</v>
      </c>
      <c r="AM22" s="67">
        <v>6.5309175903484569</v>
      </c>
      <c r="AN22" s="67">
        <v>90.796435167930511</v>
      </c>
      <c r="AO22" s="67">
        <v>98.119944537619929</v>
      </c>
      <c r="AP22" s="67">
        <v>30.797873585967231</v>
      </c>
      <c r="AQ22" s="67">
        <v>26.281004891258704</v>
      </c>
      <c r="AR22" s="67">
        <v>80.810644595178985</v>
      </c>
      <c r="AS22" s="67">
        <v>192.3002154854706</v>
      </c>
      <c r="AT22" s="67">
        <v>55.953362597697797</v>
      </c>
      <c r="AU22" s="67">
        <v>47.644673961658128</v>
      </c>
      <c r="AV22" s="67">
        <v>60.8447756412139</v>
      </c>
      <c r="AW22" s="67">
        <v>13.464078109164708</v>
      </c>
      <c r="AX22" s="67">
        <v>60.390057079397444</v>
      </c>
      <c r="AY22" s="67">
        <v>506.6802608154378</v>
      </c>
      <c r="AZ22" s="67">
        <v>0.19353311510938481</v>
      </c>
      <c r="BA22" s="67">
        <v>104.07506197684339</v>
      </c>
      <c r="BB22" s="67">
        <v>86.503275816218505</v>
      </c>
      <c r="BC22" s="67">
        <v>547.55267463437474</v>
      </c>
      <c r="BD22" s="67">
        <v>185.21905156021953</v>
      </c>
      <c r="BE22" s="67">
        <v>82.458580489671917</v>
      </c>
      <c r="BF22" s="67">
        <v>824.91176219940019</v>
      </c>
      <c r="BG22" s="67">
        <v>0</v>
      </c>
      <c r="BH22" s="67">
        <v>0</v>
      </c>
      <c r="BI22" s="67">
        <v>1744.6501116863635</v>
      </c>
      <c r="BJ22" s="67">
        <v>0</v>
      </c>
      <c r="BK22" s="67">
        <v>3.7659022164599256</v>
      </c>
      <c r="BL22" s="67">
        <v>22919.645120111691</v>
      </c>
      <c r="BM22" s="67">
        <v>64.93449143448548</v>
      </c>
      <c r="BN22" s="67">
        <v>39205.640867103139</v>
      </c>
      <c r="BO22" s="67">
        <v>114490.21987586496</v>
      </c>
    </row>
    <row r="23" spans="1:67" x14ac:dyDescent="0.3">
      <c r="A23">
        <v>2014</v>
      </c>
      <c r="B23" s="61" t="s">
        <v>469</v>
      </c>
      <c r="C23" s="66" t="s">
        <v>532</v>
      </c>
      <c r="D23" s="61" t="s">
        <v>575</v>
      </c>
      <c r="E23" s="67">
        <v>22.011358955408721</v>
      </c>
      <c r="F23" s="67">
        <v>7.2120856391497599</v>
      </c>
      <c r="G23" s="67">
        <v>4.2539501813218239</v>
      </c>
      <c r="H23" s="67">
        <v>45.954898143121568</v>
      </c>
      <c r="I23" s="67">
        <v>122.2871106262305</v>
      </c>
      <c r="J23" s="67">
        <v>230.34270288803228</v>
      </c>
      <c r="K23" s="67">
        <v>13.710440499163015</v>
      </c>
      <c r="L23" s="67">
        <v>45.32780262050813</v>
      </c>
      <c r="M23" s="67">
        <v>21.566600132956925</v>
      </c>
      <c r="N23" s="67">
        <v>91.244734143127772</v>
      </c>
      <c r="O23" s="67">
        <v>169.65248958774589</v>
      </c>
      <c r="P23" s="67">
        <v>86.943309103245156</v>
      </c>
      <c r="Q23" s="67">
        <v>54.351070798288873</v>
      </c>
      <c r="R23" s="67">
        <v>104.39511536970498</v>
      </c>
      <c r="S23" s="67">
        <v>164.00924384903806</v>
      </c>
      <c r="T23" s="67">
        <v>241.73361648255016</v>
      </c>
      <c r="U23" s="67">
        <v>524.96284656353714</v>
      </c>
      <c r="V23" s="67">
        <v>290.55213695070438</v>
      </c>
      <c r="W23" s="67">
        <v>1032.0904381629762</v>
      </c>
      <c r="X23" s="67">
        <v>37638.827287646025</v>
      </c>
      <c r="Y23" s="67">
        <v>446.82640886737516</v>
      </c>
      <c r="Z23" s="67">
        <v>83.041663457287541</v>
      </c>
      <c r="AA23" s="67">
        <v>0</v>
      </c>
      <c r="AB23" s="67">
        <v>61.839529494276398</v>
      </c>
      <c r="AC23" s="67">
        <v>289.8885053800729</v>
      </c>
      <c r="AD23" s="67">
        <v>273.60160303243765</v>
      </c>
      <c r="AE23" s="67">
        <v>461.90544582047318</v>
      </c>
      <c r="AF23" s="67">
        <v>30.90316395968793</v>
      </c>
      <c r="AG23" s="67">
        <v>194.2946887856713</v>
      </c>
      <c r="AH23" s="67">
        <v>271.21540066863503</v>
      </c>
      <c r="AI23" s="67">
        <v>2266.0931526536133</v>
      </c>
      <c r="AJ23" s="67">
        <v>3.1561603380385428</v>
      </c>
      <c r="AK23" s="67">
        <v>3.1539368019701546</v>
      </c>
      <c r="AL23" s="67">
        <v>505.16624383758079</v>
      </c>
      <c r="AM23" s="67">
        <v>10.394568835753507</v>
      </c>
      <c r="AN23" s="67">
        <v>35.163909294572768</v>
      </c>
      <c r="AO23" s="67">
        <v>102.46316105284895</v>
      </c>
      <c r="AP23" s="67">
        <v>56.936470635100669</v>
      </c>
      <c r="AQ23" s="67">
        <v>13.488308271079518</v>
      </c>
      <c r="AR23" s="67">
        <v>42.721262545371381</v>
      </c>
      <c r="AS23" s="67">
        <v>112.38801945481784</v>
      </c>
      <c r="AT23" s="67">
        <v>19.648704909105941</v>
      </c>
      <c r="AU23" s="67">
        <v>11.212445416413708</v>
      </c>
      <c r="AV23" s="67">
        <v>33.594792074742813</v>
      </c>
      <c r="AW23" s="67">
        <v>35.227992174296411</v>
      </c>
      <c r="AX23" s="67">
        <v>32.488932882492833</v>
      </c>
      <c r="AY23" s="67">
        <v>113.30256844573481</v>
      </c>
      <c r="AZ23" s="67">
        <v>0.1459130109175617</v>
      </c>
      <c r="BA23" s="67">
        <v>24.463324379426059</v>
      </c>
      <c r="BB23" s="67">
        <v>101.42614662588971</v>
      </c>
      <c r="BC23" s="67">
        <v>127.86994084422921</v>
      </c>
      <c r="BD23" s="67">
        <v>68.181180518475088</v>
      </c>
      <c r="BE23" s="67">
        <v>138.61687962861311</v>
      </c>
      <c r="BF23" s="67">
        <v>2560.7491292380373</v>
      </c>
      <c r="BG23" s="67">
        <v>0</v>
      </c>
      <c r="BH23" s="67">
        <v>0</v>
      </c>
      <c r="BI23" s="67">
        <v>13200.030475721262</v>
      </c>
      <c r="BJ23" s="67">
        <v>0</v>
      </c>
      <c r="BK23" s="67">
        <v>3.7035308919411522E-2</v>
      </c>
      <c r="BL23" s="67">
        <v>12664.42236554497</v>
      </c>
      <c r="BM23" s="67">
        <v>54.154973214339016</v>
      </c>
      <c r="BN23" s="67">
        <v>72920.643348931742</v>
      </c>
      <c r="BO23" s="67">
        <v>148282.28699039898</v>
      </c>
    </row>
    <row r="24" spans="1:67" x14ac:dyDescent="0.3">
      <c r="A24">
        <v>2014</v>
      </c>
      <c r="B24" s="61" t="s">
        <v>470</v>
      </c>
      <c r="C24" s="66" t="s">
        <v>533</v>
      </c>
      <c r="D24" s="61" t="s">
        <v>575</v>
      </c>
      <c r="E24" s="67">
        <v>45.302822690824783</v>
      </c>
      <c r="F24" s="67">
        <v>3.5564835604870288</v>
      </c>
      <c r="G24" s="67">
        <v>140.48874611664272</v>
      </c>
      <c r="H24" s="67">
        <v>67.93711416085948</v>
      </c>
      <c r="I24" s="67">
        <v>256.75287308308327</v>
      </c>
      <c r="J24" s="67">
        <v>897.29416557183094</v>
      </c>
      <c r="K24" s="67">
        <v>23.039756559058208</v>
      </c>
      <c r="L24" s="67">
        <v>72.310602998343413</v>
      </c>
      <c r="M24" s="67">
        <v>10.204583222980332</v>
      </c>
      <c r="N24" s="67">
        <v>157.1662997543653</v>
      </c>
      <c r="O24" s="67">
        <v>292.46707875731494</v>
      </c>
      <c r="P24" s="67">
        <v>85.581441436043463</v>
      </c>
      <c r="Q24" s="67">
        <v>116.76140267729791</v>
      </c>
      <c r="R24" s="67">
        <v>83.122892990976538</v>
      </c>
      <c r="S24" s="67">
        <v>464.36776041611347</v>
      </c>
      <c r="T24" s="67">
        <v>933.40735372035283</v>
      </c>
      <c r="U24" s="67">
        <v>2463.8820977799473</v>
      </c>
      <c r="V24" s="67">
        <v>1996.0412044248051</v>
      </c>
      <c r="W24" s="67">
        <v>3141.3058638733178</v>
      </c>
      <c r="X24" s="67">
        <v>1916.8271909197365</v>
      </c>
      <c r="Y24" s="67">
        <v>10218.801090418963</v>
      </c>
      <c r="Z24" s="67">
        <v>354.88380747433627</v>
      </c>
      <c r="AA24" s="67">
        <v>0</v>
      </c>
      <c r="AB24" s="67">
        <v>296.86630453585462</v>
      </c>
      <c r="AC24" s="67">
        <v>160.39433270177341</v>
      </c>
      <c r="AD24" s="67">
        <v>116.06832353110309</v>
      </c>
      <c r="AE24" s="67">
        <v>2421.8985799403026</v>
      </c>
      <c r="AF24" s="67">
        <v>17.181607277996498</v>
      </c>
      <c r="AG24" s="67">
        <v>107.9653636401749</v>
      </c>
      <c r="AH24" s="67">
        <v>150.71871137329805</v>
      </c>
      <c r="AI24" s="67">
        <v>506.83177388025865</v>
      </c>
      <c r="AJ24" s="67">
        <v>347.89919879562865</v>
      </c>
      <c r="AK24" s="67">
        <v>1355.7184610425077</v>
      </c>
      <c r="AL24" s="67">
        <v>196.48828495802289</v>
      </c>
      <c r="AM24" s="67">
        <v>52.251282898594653</v>
      </c>
      <c r="AN24" s="67">
        <v>99.789687435176091</v>
      </c>
      <c r="AO24" s="67">
        <v>13.103796023174011</v>
      </c>
      <c r="AP24" s="67">
        <v>37.025783923112584</v>
      </c>
      <c r="AQ24" s="67">
        <v>54.593603383829148</v>
      </c>
      <c r="AR24" s="67">
        <v>33.242679650767549</v>
      </c>
      <c r="AS24" s="67">
        <v>73.032308278837093</v>
      </c>
      <c r="AT24" s="67">
        <v>16.643000490547607</v>
      </c>
      <c r="AU24" s="67">
        <v>16.896650180699538</v>
      </c>
      <c r="AV24" s="67">
        <v>28.162383028249227</v>
      </c>
      <c r="AW24" s="67">
        <v>8.7449793680598162</v>
      </c>
      <c r="AX24" s="67">
        <v>36.543963569941894</v>
      </c>
      <c r="AY24" s="67">
        <v>462.98212792682</v>
      </c>
      <c r="AZ24" s="67">
        <v>0.16517301702152296</v>
      </c>
      <c r="BA24" s="67">
        <v>56.425304056238502</v>
      </c>
      <c r="BB24" s="67">
        <v>67.959947250331325</v>
      </c>
      <c r="BC24" s="67">
        <v>845.31403563279696</v>
      </c>
      <c r="BD24" s="67">
        <v>213.66676328283546</v>
      </c>
      <c r="BE24" s="67">
        <v>87.479394228253895</v>
      </c>
      <c r="BF24" s="67">
        <v>379.96839690346417</v>
      </c>
      <c r="BG24" s="67">
        <v>0</v>
      </c>
      <c r="BH24" s="67">
        <v>0</v>
      </c>
      <c r="BI24" s="67">
        <v>1372.0746968219419</v>
      </c>
      <c r="BJ24" s="67">
        <v>0</v>
      </c>
      <c r="BK24" s="67">
        <v>0.46132620595893509</v>
      </c>
      <c r="BL24" s="67">
        <v>17742.485963544106</v>
      </c>
      <c r="BM24" s="67">
        <v>112.95539004758632</v>
      </c>
      <c r="BN24" s="67">
        <v>55504.109142673449</v>
      </c>
      <c r="BO24" s="67">
        <v>106735.61135410635</v>
      </c>
    </row>
    <row r="25" spans="1:67" x14ac:dyDescent="0.3">
      <c r="A25">
        <v>2014</v>
      </c>
      <c r="B25" s="61" t="s">
        <v>471</v>
      </c>
      <c r="C25" s="66" t="s">
        <v>534</v>
      </c>
      <c r="D25" s="61" t="s">
        <v>575</v>
      </c>
      <c r="E25" s="67">
        <v>3.0298514186302352</v>
      </c>
      <c r="F25" s="67">
        <v>9.2282524589321083E-2</v>
      </c>
      <c r="G25" s="67">
        <v>0.8211864193921361</v>
      </c>
      <c r="H25" s="67">
        <v>15.259471844334156</v>
      </c>
      <c r="I25" s="67">
        <v>524.24187225511014</v>
      </c>
      <c r="J25" s="67">
        <v>2408.4946276834467</v>
      </c>
      <c r="K25" s="67">
        <v>50.067664507048079</v>
      </c>
      <c r="L25" s="67">
        <v>160.69048176747253</v>
      </c>
      <c r="M25" s="67">
        <v>7.9683547460667628</v>
      </c>
      <c r="N25" s="67">
        <v>17.393568683900991</v>
      </c>
      <c r="O25" s="67">
        <v>401.93255213653686</v>
      </c>
      <c r="P25" s="67">
        <v>166.69223840416407</v>
      </c>
      <c r="Q25" s="67">
        <v>157.62782522913233</v>
      </c>
      <c r="R25" s="67">
        <v>81.189267203809095</v>
      </c>
      <c r="S25" s="67">
        <v>618.88214749122733</v>
      </c>
      <c r="T25" s="67">
        <v>571.28299270702462</v>
      </c>
      <c r="U25" s="67">
        <v>3066.2324402026366</v>
      </c>
      <c r="V25" s="67">
        <v>552.15265301241607</v>
      </c>
      <c r="W25" s="67">
        <v>1022.6488805351295</v>
      </c>
      <c r="X25" s="67">
        <v>1778.8824973173701</v>
      </c>
      <c r="Y25" s="67">
        <v>1996.0165728595414</v>
      </c>
      <c r="Z25" s="67">
        <v>789.05263152445127</v>
      </c>
      <c r="AA25" s="67">
        <v>0</v>
      </c>
      <c r="AB25" s="67">
        <v>8.0675093812009617</v>
      </c>
      <c r="AC25" s="67">
        <v>35.955091823507715</v>
      </c>
      <c r="AD25" s="67">
        <v>58.988241032453438</v>
      </c>
      <c r="AE25" s="67">
        <v>556.13239265027755</v>
      </c>
      <c r="AF25" s="67">
        <v>10.801176206446172</v>
      </c>
      <c r="AG25" s="67">
        <v>67.900057179550132</v>
      </c>
      <c r="AH25" s="67">
        <v>94.783082467026077</v>
      </c>
      <c r="AI25" s="67">
        <v>27.864410339876205</v>
      </c>
      <c r="AJ25" s="67">
        <v>1.7968028414621617</v>
      </c>
      <c r="AK25" s="67">
        <v>16.082047064234935</v>
      </c>
      <c r="AL25" s="67">
        <v>52.340996902949826</v>
      </c>
      <c r="AM25" s="67">
        <v>5.5617886580035147</v>
      </c>
      <c r="AN25" s="67">
        <v>147.04842326499977</v>
      </c>
      <c r="AO25" s="67">
        <v>7.3217024688515284</v>
      </c>
      <c r="AP25" s="67">
        <v>51.809091286881916</v>
      </c>
      <c r="AQ25" s="67">
        <v>7.4519204692561702</v>
      </c>
      <c r="AR25" s="67">
        <v>23.869657206871903</v>
      </c>
      <c r="AS25" s="67">
        <v>71.440782785345078</v>
      </c>
      <c r="AT25" s="67">
        <v>22.134655234414424</v>
      </c>
      <c r="AU25" s="67">
        <v>16.537172206100418</v>
      </c>
      <c r="AV25" s="67">
        <v>36.500221572341715</v>
      </c>
      <c r="AW25" s="67">
        <v>13.861159999711941</v>
      </c>
      <c r="AX25" s="67">
        <v>37.110294698242868</v>
      </c>
      <c r="AY25" s="67">
        <v>30.131131643403148</v>
      </c>
      <c r="AZ25" s="67">
        <v>0.44324207695297591</v>
      </c>
      <c r="BA25" s="67">
        <v>12.913834889708404</v>
      </c>
      <c r="BB25" s="67">
        <v>75.445204419300836</v>
      </c>
      <c r="BC25" s="67">
        <v>113.59944408838689</v>
      </c>
      <c r="BD25" s="67">
        <v>411.15842081649134</v>
      </c>
      <c r="BE25" s="67">
        <v>71.383155358874163</v>
      </c>
      <c r="BF25" s="67">
        <v>226.46667852109209</v>
      </c>
      <c r="BG25" s="67">
        <v>0</v>
      </c>
      <c r="BH25" s="67">
        <v>0</v>
      </c>
      <c r="BI25" s="67">
        <v>1569.4705951646577</v>
      </c>
      <c r="BJ25" s="67">
        <v>0</v>
      </c>
      <c r="BK25" s="67">
        <v>1.8700812707707817E-2</v>
      </c>
      <c r="BL25" s="67">
        <v>682.72240756340716</v>
      </c>
      <c r="BM25" s="67">
        <v>67.581787210506903</v>
      </c>
      <c r="BN25" s="67">
        <v>2084.8830858446986</v>
      </c>
      <c r="BO25" s="67">
        <v>21108.228426623587</v>
      </c>
    </row>
    <row r="26" spans="1:67" x14ac:dyDescent="0.3">
      <c r="A26">
        <v>2014</v>
      </c>
      <c r="B26" s="61" t="s">
        <v>472</v>
      </c>
      <c r="C26" s="66" t="s">
        <v>535</v>
      </c>
      <c r="D26" s="61" t="s">
        <v>575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67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7">
        <v>0</v>
      </c>
      <c r="AD26" s="67">
        <v>0</v>
      </c>
      <c r="AE26" s="67">
        <v>0</v>
      </c>
      <c r="AF26" s="67">
        <v>0</v>
      </c>
      <c r="AG26" s="67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7">
        <v>0</v>
      </c>
      <c r="AS26" s="67">
        <v>0</v>
      </c>
      <c r="AT26" s="67">
        <v>0</v>
      </c>
      <c r="AU26" s="67">
        <v>0</v>
      </c>
      <c r="AV26" s="67">
        <v>0</v>
      </c>
      <c r="AW26" s="67">
        <v>0</v>
      </c>
      <c r="AX26" s="67">
        <v>0</v>
      </c>
      <c r="AY26" s="67">
        <v>0</v>
      </c>
      <c r="AZ26" s="67">
        <v>0</v>
      </c>
      <c r="BA26" s="67">
        <v>0</v>
      </c>
      <c r="BB26" s="67">
        <v>0</v>
      </c>
      <c r="BC26" s="67">
        <v>0</v>
      </c>
      <c r="BD26" s="67">
        <v>0</v>
      </c>
      <c r="BE26" s="67">
        <v>0</v>
      </c>
      <c r="BF26" s="67">
        <v>0</v>
      </c>
      <c r="BG26" s="67">
        <v>0</v>
      </c>
      <c r="BH26" s="67">
        <v>0</v>
      </c>
      <c r="BI26" s="67">
        <v>0</v>
      </c>
      <c r="BJ26" s="67">
        <v>0</v>
      </c>
      <c r="BK26" s="67">
        <v>0</v>
      </c>
      <c r="BL26" s="67">
        <v>0</v>
      </c>
      <c r="BM26" s="67">
        <v>0</v>
      </c>
      <c r="BN26" s="67">
        <v>0</v>
      </c>
      <c r="BO26" s="67">
        <v>0</v>
      </c>
    </row>
    <row r="27" spans="1:67" x14ac:dyDescent="0.3">
      <c r="A27">
        <v>2014</v>
      </c>
      <c r="B27" s="61" t="s">
        <v>473</v>
      </c>
      <c r="C27" s="66" t="s">
        <v>536</v>
      </c>
      <c r="D27" s="61" t="s">
        <v>575</v>
      </c>
      <c r="E27" s="67">
        <v>310.85102338431915</v>
      </c>
      <c r="F27" s="67">
        <v>23.113575365949433</v>
      </c>
      <c r="G27" s="67">
        <v>18.183072296102733</v>
      </c>
      <c r="H27" s="67">
        <v>125.29295128742059</v>
      </c>
      <c r="I27" s="67">
        <v>907.57681883066743</v>
      </c>
      <c r="J27" s="67">
        <v>1909.8751741267113</v>
      </c>
      <c r="K27" s="67">
        <v>145.735055004152</v>
      </c>
      <c r="L27" s="67">
        <v>833.52028029850226</v>
      </c>
      <c r="M27" s="67">
        <v>153.96725680031992</v>
      </c>
      <c r="N27" s="67">
        <v>2540.8448069054762</v>
      </c>
      <c r="O27" s="67">
        <v>4969.5143912801141</v>
      </c>
      <c r="P27" s="67">
        <v>373.536113972652</v>
      </c>
      <c r="Q27" s="67">
        <v>289.51217789961089</v>
      </c>
      <c r="R27" s="67">
        <v>597.67581021572539</v>
      </c>
      <c r="S27" s="67">
        <v>8616.8836096655796</v>
      </c>
      <c r="T27" s="67">
        <v>1861.1403925007398</v>
      </c>
      <c r="U27" s="67">
        <v>3754.4776285596249</v>
      </c>
      <c r="V27" s="67">
        <v>872.48309978575833</v>
      </c>
      <c r="W27" s="67">
        <v>1024.6182170383797</v>
      </c>
      <c r="X27" s="67">
        <v>1170.8004938940851</v>
      </c>
      <c r="Y27" s="67">
        <v>745.41061158757793</v>
      </c>
      <c r="Z27" s="67">
        <v>163.27401229913281</v>
      </c>
      <c r="AA27" s="67">
        <v>0</v>
      </c>
      <c r="AB27" s="67">
        <v>19212.838385653791</v>
      </c>
      <c r="AC27" s="67">
        <v>2598.5430239216425</v>
      </c>
      <c r="AD27" s="67">
        <v>603.97063009333374</v>
      </c>
      <c r="AE27" s="67">
        <v>790.05332692722538</v>
      </c>
      <c r="AF27" s="67">
        <v>221.94765898294409</v>
      </c>
      <c r="AG27" s="67">
        <v>1394.5359515611515</v>
      </c>
      <c r="AH27" s="67">
        <v>1946.7830806540837</v>
      </c>
      <c r="AI27" s="67">
        <v>1800.5140050887553</v>
      </c>
      <c r="AJ27" s="67">
        <v>11.584359386660966</v>
      </c>
      <c r="AK27" s="67">
        <v>11.816460435694655</v>
      </c>
      <c r="AL27" s="67">
        <v>1906.5503490592953</v>
      </c>
      <c r="AM27" s="67">
        <v>37.992851332056901</v>
      </c>
      <c r="AN27" s="67">
        <v>2018.2706880667693</v>
      </c>
      <c r="AO27" s="67">
        <v>197.87817425726774</v>
      </c>
      <c r="AP27" s="67">
        <v>508.43353888716115</v>
      </c>
      <c r="AQ27" s="67">
        <v>270.10806114739688</v>
      </c>
      <c r="AR27" s="67">
        <v>274.61888199048997</v>
      </c>
      <c r="AS27" s="67">
        <v>774.54194969403716</v>
      </c>
      <c r="AT27" s="67">
        <v>321.06316168234792</v>
      </c>
      <c r="AU27" s="67">
        <v>120.0374426406389</v>
      </c>
      <c r="AV27" s="67">
        <v>3326.8570686843177</v>
      </c>
      <c r="AW27" s="67">
        <v>262.87088409883825</v>
      </c>
      <c r="AX27" s="67">
        <v>226.94508964883693</v>
      </c>
      <c r="AY27" s="67">
        <v>1303.1749470616749</v>
      </c>
      <c r="AZ27" s="67">
        <v>1.4731922498011316</v>
      </c>
      <c r="BA27" s="67">
        <v>210.94998567773487</v>
      </c>
      <c r="BB27" s="67">
        <v>760.7581291496856</v>
      </c>
      <c r="BC27" s="67">
        <v>2009.9575088475096</v>
      </c>
      <c r="BD27" s="67">
        <v>3609.7823650260107</v>
      </c>
      <c r="BE27" s="67">
        <v>2304.3095395787054</v>
      </c>
      <c r="BF27" s="67">
        <v>2783.7580262950046</v>
      </c>
      <c r="BG27" s="67">
        <v>0</v>
      </c>
      <c r="BH27" s="67">
        <v>0</v>
      </c>
      <c r="BI27" s="67">
        <v>20654.366232899862</v>
      </c>
      <c r="BJ27" s="67">
        <v>0</v>
      </c>
      <c r="BK27" s="67">
        <v>16.038404697770204</v>
      </c>
      <c r="BL27" s="67">
        <v>4.0906128250978027</v>
      </c>
      <c r="BM27" s="67">
        <v>9.4087286196817776E-2</v>
      </c>
      <c r="BN27" s="67">
        <v>99.741040450868056</v>
      </c>
      <c r="BO27" s="67">
        <v>104005.53566893938</v>
      </c>
    </row>
    <row r="28" spans="1:67" x14ac:dyDescent="0.3">
      <c r="A28">
        <v>2014</v>
      </c>
      <c r="B28" s="61" t="s">
        <v>474</v>
      </c>
      <c r="C28" s="66" t="s">
        <v>537</v>
      </c>
      <c r="D28" s="61" t="s">
        <v>575</v>
      </c>
      <c r="E28" s="67">
        <v>86.509708895293855</v>
      </c>
      <c r="F28" s="67">
        <v>0.23754531977098425</v>
      </c>
      <c r="G28" s="67">
        <v>18.542365984132683</v>
      </c>
      <c r="H28" s="67">
        <v>2.3746877503045476</v>
      </c>
      <c r="I28" s="67">
        <v>138.68862529123973</v>
      </c>
      <c r="J28" s="67">
        <v>115.94559914688298</v>
      </c>
      <c r="K28" s="67">
        <v>3.3857415978764624</v>
      </c>
      <c r="L28" s="67">
        <v>22.217152947185717</v>
      </c>
      <c r="M28" s="67">
        <v>11.081434421069376</v>
      </c>
      <c r="N28" s="67">
        <v>84.307185300443464</v>
      </c>
      <c r="O28" s="67">
        <v>501.03454114969531</v>
      </c>
      <c r="P28" s="67">
        <v>13.148130234864961</v>
      </c>
      <c r="Q28" s="67">
        <v>23.13484993122136</v>
      </c>
      <c r="R28" s="67">
        <v>57.734777980571046</v>
      </c>
      <c r="S28" s="67">
        <v>321.569637331146</v>
      </c>
      <c r="T28" s="67">
        <v>173.02401179132715</v>
      </c>
      <c r="U28" s="67">
        <v>214.1022528562527</v>
      </c>
      <c r="V28" s="67">
        <v>47.818573448350946</v>
      </c>
      <c r="W28" s="67">
        <v>97.71064449324119</v>
      </c>
      <c r="X28" s="67">
        <v>315.60656635331378</v>
      </c>
      <c r="Y28" s="67">
        <v>66.05091614443414</v>
      </c>
      <c r="Z28" s="67">
        <v>17.594340488718128</v>
      </c>
      <c r="AA28" s="67">
        <v>0</v>
      </c>
      <c r="AB28" s="67">
        <v>359.86784118494893</v>
      </c>
      <c r="AC28" s="67">
        <v>1526.0902683419531</v>
      </c>
      <c r="AD28" s="67">
        <v>1300.4089164464058</v>
      </c>
      <c r="AE28" s="67">
        <v>300.06680312921299</v>
      </c>
      <c r="AF28" s="67">
        <v>52.690890135158014</v>
      </c>
      <c r="AG28" s="67">
        <v>331.06675760900305</v>
      </c>
      <c r="AH28" s="67">
        <v>462.17166201147529</v>
      </c>
      <c r="AI28" s="67">
        <v>266.05410073425526</v>
      </c>
      <c r="AJ28" s="67">
        <v>2.5250865882461211</v>
      </c>
      <c r="AK28" s="67">
        <v>1.2597328015634754</v>
      </c>
      <c r="AL28" s="67">
        <v>218.45033774030946</v>
      </c>
      <c r="AM28" s="67">
        <v>0.58078708439158777</v>
      </c>
      <c r="AN28" s="67">
        <v>44.870453919094238</v>
      </c>
      <c r="AO28" s="67">
        <v>23.387125375143892</v>
      </c>
      <c r="AP28" s="67">
        <v>27.551208819578232</v>
      </c>
      <c r="AQ28" s="67">
        <v>40.808914869100548</v>
      </c>
      <c r="AR28" s="67">
        <v>20.121487465689718</v>
      </c>
      <c r="AS28" s="67">
        <v>382.10083174994804</v>
      </c>
      <c r="AT28" s="67">
        <v>219.62450855183977</v>
      </c>
      <c r="AU28" s="67">
        <v>67.990636906373709</v>
      </c>
      <c r="AV28" s="67">
        <v>89.067687358224561</v>
      </c>
      <c r="AW28" s="67">
        <v>37.204828115959806</v>
      </c>
      <c r="AX28" s="67">
        <v>116.90527586286298</v>
      </c>
      <c r="AY28" s="67">
        <v>156.95747876485905</v>
      </c>
      <c r="AZ28" s="67">
        <v>2.8156761839358939E-2</v>
      </c>
      <c r="BA28" s="67">
        <v>50.829067721382835</v>
      </c>
      <c r="BB28" s="67">
        <v>220.15772675712728</v>
      </c>
      <c r="BC28" s="67">
        <v>1239.1130983862972</v>
      </c>
      <c r="BD28" s="67">
        <v>427.54273470901586</v>
      </c>
      <c r="BE28" s="67">
        <v>1107.3982667698219</v>
      </c>
      <c r="BF28" s="67">
        <v>146.32853484750774</v>
      </c>
      <c r="BG28" s="67">
        <v>0</v>
      </c>
      <c r="BH28" s="67">
        <v>0</v>
      </c>
      <c r="BI28" s="67">
        <v>5693.6650267228933</v>
      </c>
      <c r="BJ28" s="67">
        <v>0</v>
      </c>
      <c r="BK28" s="67">
        <v>1059.2059127460986</v>
      </c>
      <c r="BL28" s="67">
        <v>2.764249092193046</v>
      </c>
      <c r="BM28" s="67">
        <v>2.470223080325027E-2</v>
      </c>
      <c r="BN28" s="67">
        <v>948.29917396005226</v>
      </c>
      <c r="BO28" s="67">
        <v>19274.999561127959</v>
      </c>
    </row>
    <row r="29" spans="1:67" x14ac:dyDescent="0.3">
      <c r="A29">
        <v>2014</v>
      </c>
      <c r="B29" s="61" t="s">
        <v>475</v>
      </c>
      <c r="C29" s="66" t="s">
        <v>538</v>
      </c>
      <c r="D29" s="61" t="s">
        <v>575</v>
      </c>
      <c r="E29" s="67">
        <v>55.519290201348802</v>
      </c>
      <c r="F29" s="67">
        <v>0.10364683520602624</v>
      </c>
      <c r="G29" s="67">
        <v>3.1217196590015144</v>
      </c>
      <c r="H29" s="67">
        <v>9.9861406401058481</v>
      </c>
      <c r="I29" s="67">
        <v>558.76122263090917</v>
      </c>
      <c r="J29" s="67">
        <v>168.38969681472818</v>
      </c>
      <c r="K29" s="67">
        <v>31.304123418564728</v>
      </c>
      <c r="L29" s="67">
        <v>845.18789191556129</v>
      </c>
      <c r="M29" s="67">
        <v>14.736661371003736</v>
      </c>
      <c r="N29" s="67">
        <v>107.99085546808033</v>
      </c>
      <c r="O29" s="67">
        <v>1692.1189956492767</v>
      </c>
      <c r="P29" s="67">
        <v>58.346319771746543</v>
      </c>
      <c r="Q29" s="67">
        <v>252.41757316984442</v>
      </c>
      <c r="R29" s="67">
        <v>305.28305156201361</v>
      </c>
      <c r="S29" s="67">
        <v>4731.8954398258229</v>
      </c>
      <c r="T29" s="67">
        <v>1220.4282983365604</v>
      </c>
      <c r="U29" s="67">
        <v>220.06246699878125</v>
      </c>
      <c r="V29" s="67">
        <v>286.46352446413556</v>
      </c>
      <c r="W29" s="67">
        <v>248.47265277565506</v>
      </c>
      <c r="X29" s="67">
        <v>391.62141469793079</v>
      </c>
      <c r="Y29" s="67">
        <v>297.94201245283716</v>
      </c>
      <c r="Z29" s="67">
        <v>59.856349195105381</v>
      </c>
      <c r="AA29" s="67">
        <v>0</v>
      </c>
      <c r="AB29" s="67">
        <v>303.63778581865392</v>
      </c>
      <c r="AC29" s="67">
        <v>891.61309654915829</v>
      </c>
      <c r="AD29" s="67">
        <v>327.14417593378067</v>
      </c>
      <c r="AE29" s="67">
        <v>296.34040512804205</v>
      </c>
      <c r="AF29" s="67">
        <v>14.119687285075738</v>
      </c>
      <c r="AG29" s="67">
        <v>88.717866519167558</v>
      </c>
      <c r="AH29" s="67">
        <v>123.85059281336973</v>
      </c>
      <c r="AI29" s="67">
        <v>170.9999228899803</v>
      </c>
      <c r="AJ29" s="67">
        <v>0.67417412215420258</v>
      </c>
      <c r="AK29" s="67">
        <v>0.80574335123602681</v>
      </c>
      <c r="AL29" s="67">
        <v>176.02939144115683</v>
      </c>
      <c r="AM29" s="67">
        <v>3.1780963790724757</v>
      </c>
      <c r="AN29" s="67">
        <v>579.82199712171268</v>
      </c>
      <c r="AO29" s="67">
        <v>45.619123789902595</v>
      </c>
      <c r="AP29" s="67">
        <v>66.019265792926191</v>
      </c>
      <c r="AQ29" s="67">
        <v>30.745079733366431</v>
      </c>
      <c r="AR29" s="67">
        <v>15.219931238245234</v>
      </c>
      <c r="AS29" s="67">
        <v>268.05424255375925</v>
      </c>
      <c r="AT29" s="67">
        <v>24.454329340195166</v>
      </c>
      <c r="AU29" s="67">
        <v>9.7053729990797706</v>
      </c>
      <c r="AV29" s="67">
        <v>225.43776333463617</v>
      </c>
      <c r="AW29" s="67">
        <v>10.38365653380554</v>
      </c>
      <c r="AX29" s="67">
        <v>36.658789761643483</v>
      </c>
      <c r="AY29" s="67">
        <v>75.504151872641074</v>
      </c>
      <c r="AZ29" s="67">
        <v>0.25545631653029438</v>
      </c>
      <c r="BA29" s="67">
        <v>14.057186044982796</v>
      </c>
      <c r="BB29" s="67">
        <v>154.05115894386793</v>
      </c>
      <c r="BC29" s="67">
        <v>439.28739421918283</v>
      </c>
      <c r="BD29" s="67">
        <v>397.17141706265841</v>
      </c>
      <c r="BE29" s="67">
        <v>737.15485145086393</v>
      </c>
      <c r="BF29" s="67">
        <v>264.6204441635129</v>
      </c>
      <c r="BG29" s="67">
        <v>0</v>
      </c>
      <c r="BH29" s="67">
        <v>0</v>
      </c>
      <c r="BI29" s="67">
        <v>1397.901662965231</v>
      </c>
      <c r="BJ29" s="67">
        <v>0</v>
      </c>
      <c r="BK29" s="67">
        <v>40.69164044429624</v>
      </c>
      <c r="BL29" s="67">
        <v>20.608320273441702</v>
      </c>
      <c r="BM29" s="67">
        <v>1.8527645259759784</v>
      </c>
      <c r="BN29" s="67">
        <v>1346.14847789858</v>
      </c>
      <c r="BO29" s="67">
        <v>20158.5447644661</v>
      </c>
    </row>
    <row r="30" spans="1:67" x14ac:dyDescent="0.3">
      <c r="A30">
        <v>2014</v>
      </c>
      <c r="B30" s="61" t="s">
        <v>476</v>
      </c>
      <c r="C30" s="66" t="s">
        <v>539</v>
      </c>
      <c r="D30" s="61" t="s">
        <v>575</v>
      </c>
      <c r="E30" s="67">
        <v>73.917433057014392</v>
      </c>
      <c r="F30" s="67">
        <v>12.0349655694947</v>
      </c>
      <c r="G30" s="67">
        <v>5.7505966394057095</v>
      </c>
      <c r="H30" s="67">
        <v>9.6357161380419925</v>
      </c>
      <c r="I30" s="67">
        <v>67.870812895746226</v>
      </c>
      <c r="J30" s="67">
        <v>42.653223280650003</v>
      </c>
      <c r="K30" s="67">
        <v>2.8114014293751506</v>
      </c>
      <c r="L30" s="67">
        <v>15.475385128990231</v>
      </c>
      <c r="M30" s="67">
        <v>11.515512435015497</v>
      </c>
      <c r="N30" s="67">
        <v>77.24818320604632</v>
      </c>
      <c r="O30" s="67">
        <v>156.28571453801899</v>
      </c>
      <c r="P30" s="67">
        <v>34.528306848214768</v>
      </c>
      <c r="Q30" s="67">
        <v>20.352945664373458</v>
      </c>
      <c r="R30" s="67">
        <v>23.370179625875839</v>
      </c>
      <c r="S30" s="67">
        <v>129.06159308712827</v>
      </c>
      <c r="T30" s="67">
        <v>54.767293680362663</v>
      </c>
      <c r="U30" s="67">
        <v>588.22263743151882</v>
      </c>
      <c r="V30" s="67">
        <v>108.80963136917495</v>
      </c>
      <c r="W30" s="67">
        <v>112.93307506990021</v>
      </c>
      <c r="X30" s="67">
        <v>168.12941638551385</v>
      </c>
      <c r="Y30" s="67">
        <v>127.32045457224815</v>
      </c>
      <c r="Z30" s="67">
        <v>17.747756832172957</v>
      </c>
      <c r="AA30" s="67">
        <v>0</v>
      </c>
      <c r="AB30" s="67">
        <v>308.15678449637596</v>
      </c>
      <c r="AC30" s="67">
        <v>105.50914243368021</v>
      </c>
      <c r="AD30" s="67">
        <v>22.634920649893214</v>
      </c>
      <c r="AE30" s="67">
        <v>156.28992279017871</v>
      </c>
      <c r="AF30" s="67">
        <v>10.971275287352231</v>
      </c>
      <c r="AG30" s="67">
        <v>68.958337270465037</v>
      </c>
      <c r="AH30" s="67">
        <v>96.262257133184079</v>
      </c>
      <c r="AI30" s="67">
        <v>128.79398378117941</v>
      </c>
      <c r="AJ30" s="67">
        <v>18.85024324083831</v>
      </c>
      <c r="AK30" s="67">
        <v>15.883434595704875</v>
      </c>
      <c r="AL30" s="67">
        <v>99.009167188525311</v>
      </c>
      <c r="AM30" s="67">
        <v>9.2858083227948551</v>
      </c>
      <c r="AN30" s="67">
        <v>43.451739476296147</v>
      </c>
      <c r="AO30" s="67">
        <v>25.153157452424228</v>
      </c>
      <c r="AP30" s="67">
        <v>47.016505034488688</v>
      </c>
      <c r="AQ30" s="67">
        <v>60.115510210940933</v>
      </c>
      <c r="AR30" s="67">
        <v>76.781918101724244</v>
      </c>
      <c r="AS30" s="67">
        <v>117.42295657838771</v>
      </c>
      <c r="AT30" s="67">
        <v>12.502795907173832</v>
      </c>
      <c r="AU30" s="67">
        <v>14.453805256855995</v>
      </c>
      <c r="AV30" s="67">
        <v>3258.901879761916</v>
      </c>
      <c r="AW30" s="67">
        <v>18.816011826472185</v>
      </c>
      <c r="AX30" s="67">
        <v>37.043238828980527</v>
      </c>
      <c r="AY30" s="67">
        <v>140.14458861377787</v>
      </c>
      <c r="AZ30" s="67">
        <v>0.22466310383727164</v>
      </c>
      <c r="BA30" s="67">
        <v>16.414213023197973</v>
      </c>
      <c r="BB30" s="67">
        <v>26.000720177294774</v>
      </c>
      <c r="BC30" s="67">
        <v>2891.8971583612533</v>
      </c>
      <c r="BD30" s="67">
        <v>144.42205932732421</v>
      </c>
      <c r="BE30" s="67">
        <v>100.49759922821026</v>
      </c>
      <c r="BF30" s="67">
        <v>77.877034057540271</v>
      </c>
      <c r="BG30" s="67">
        <v>0</v>
      </c>
      <c r="BH30" s="67">
        <v>0</v>
      </c>
      <c r="BI30" s="67">
        <v>336.56330281453279</v>
      </c>
      <c r="BJ30" s="67">
        <v>0</v>
      </c>
      <c r="BK30" s="67">
        <v>0.74165832807622667</v>
      </c>
      <c r="BL30" s="67">
        <v>178749.89255734201</v>
      </c>
      <c r="BM30" s="67">
        <v>285.43807587469888</v>
      </c>
      <c r="BN30" s="67">
        <v>341.29164104406016</v>
      </c>
      <c r="BO30" s="67">
        <v>189724.11230180605</v>
      </c>
    </row>
    <row r="31" spans="1:67" x14ac:dyDescent="0.3">
      <c r="A31">
        <v>2014</v>
      </c>
      <c r="B31" s="61" t="s">
        <v>477</v>
      </c>
      <c r="C31" s="66" t="s">
        <v>540</v>
      </c>
      <c r="D31" s="61" t="s">
        <v>575</v>
      </c>
      <c r="E31" s="67">
        <v>79.430409569339645</v>
      </c>
      <c r="F31" s="67">
        <v>2.7972756480007841</v>
      </c>
      <c r="G31" s="67">
        <v>8.9168821763825612</v>
      </c>
      <c r="H31" s="67">
        <v>3.9822087143580234</v>
      </c>
      <c r="I31" s="67">
        <v>506.65763569758531</v>
      </c>
      <c r="J31" s="67">
        <v>282.77787112244926</v>
      </c>
      <c r="K31" s="67">
        <v>15.4097065592593</v>
      </c>
      <c r="L31" s="67">
        <v>62.305585858977864</v>
      </c>
      <c r="M31" s="67">
        <v>37.989910010966391</v>
      </c>
      <c r="N31" s="67">
        <v>141.1415292732992</v>
      </c>
      <c r="O31" s="67">
        <v>407.29292436087439</v>
      </c>
      <c r="P31" s="67">
        <v>235.1944158503612</v>
      </c>
      <c r="Q31" s="67">
        <v>52.500862930119048</v>
      </c>
      <c r="R31" s="67">
        <v>48.799874275728122</v>
      </c>
      <c r="S31" s="67">
        <v>206.1988914659282</v>
      </c>
      <c r="T31" s="67">
        <v>190.33213028539262</v>
      </c>
      <c r="U31" s="67">
        <v>633.74022905079323</v>
      </c>
      <c r="V31" s="67">
        <v>261.45339121730643</v>
      </c>
      <c r="W31" s="67">
        <v>319.50656081570253</v>
      </c>
      <c r="X31" s="67">
        <v>450.89531669123505</v>
      </c>
      <c r="Y31" s="67">
        <v>226.58510380566526</v>
      </c>
      <c r="Z31" s="67">
        <v>116.82415975639687</v>
      </c>
      <c r="AA31" s="67">
        <v>0</v>
      </c>
      <c r="AB31" s="67">
        <v>60.879290985321667</v>
      </c>
      <c r="AC31" s="67">
        <v>36.142785272214915</v>
      </c>
      <c r="AD31" s="67">
        <v>27.377509286763807</v>
      </c>
      <c r="AE31" s="67">
        <v>446.57096550224674</v>
      </c>
      <c r="AF31" s="67">
        <v>108.05854624267081</v>
      </c>
      <c r="AG31" s="67">
        <v>11.093733493059823</v>
      </c>
      <c r="AH31" s="67">
        <v>15.486944961867419</v>
      </c>
      <c r="AI31" s="67">
        <v>132.09624597547145</v>
      </c>
      <c r="AJ31" s="67">
        <v>17.362579845849975</v>
      </c>
      <c r="AK31" s="67">
        <v>4.5768112918594399</v>
      </c>
      <c r="AL31" s="67">
        <v>48.990696791641483</v>
      </c>
      <c r="AM31" s="67">
        <v>3.685491691330792</v>
      </c>
      <c r="AN31" s="67">
        <v>202.21120477475205</v>
      </c>
      <c r="AO31" s="67">
        <v>59.756262972607104</v>
      </c>
      <c r="AP31" s="67">
        <v>36.560733967639351</v>
      </c>
      <c r="AQ31" s="67">
        <v>112.14359079814808</v>
      </c>
      <c r="AR31" s="67">
        <v>32.994348989696668</v>
      </c>
      <c r="AS31" s="67">
        <v>40.069037644746857</v>
      </c>
      <c r="AT31" s="67">
        <v>9.1618365139178675</v>
      </c>
      <c r="AU31" s="67">
        <v>9.4153246835147772</v>
      </c>
      <c r="AV31" s="67">
        <v>8.0450555197313385</v>
      </c>
      <c r="AW31" s="67">
        <v>12.438988606552677</v>
      </c>
      <c r="AX31" s="67">
        <v>27.98919749583516</v>
      </c>
      <c r="AY31" s="67">
        <v>46.149894465019123</v>
      </c>
      <c r="AZ31" s="67">
        <v>1.1616155360274489</v>
      </c>
      <c r="BA31" s="67">
        <v>15.07830928878926</v>
      </c>
      <c r="BB31" s="67">
        <v>47.818586728282639</v>
      </c>
      <c r="BC31" s="67">
        <v>58.835358167901639</v>
      </c>
      <c r="BD31" s="67">
        <v>88.516107149006544</v>
      </c>
      <c r="BE31" s="67">
        <v>215.16179071062405</v>
      </c>
      <c r="BF31" s="67">
        <v>112.70244247024881</v>
      </c>
      <c r="BG31" s="67">
        <v>0</v>
      </c>
      <c r="BH31" s="67">
        <v>0</v>
      </c>
      <c r="BI31" s="67">
        <v>3083.4570703302757</v>
      </c>
      <c r="BJ31" s="67">
        <v>0</v>
      </c>
      <c r="BK31" s="67">
        <v>1.6251631639943767</v>
      </c>
      <c r="BL31" s="67">
        <v>660.5628707428906</v>
      </c>
      <c r="BM31" s="67">
        <v>26.440503460730991</v>
      </c>
      <c r="BN31" s="67">
        <v>1826.2067027802066</v>
      </c>
      <c r="BO31" s="67">
        <v>11937.556473437588</v>
      </c>
    </row>
    <row r="32" spans="1:67" x14ac:dyDescent="0.3">
      <c r="A32">
        <v>2014</v>
      </c>
      <c r="B32" s="61" t="s">
        <v>478</v>
      </c>
      <c r="C32" s="66" t="s">
        <v>541</v>
      </c>
      <c r="D32" s="61" t="s">
        <v>575</v>
      </c>
      <c r="E32" s="67">
        <v>522.38959536703999</v>
      </c>
      <c r="F32" s="67">
        <v>18.386431718644769</v>
      </c>
      <c r="G32" s="67">
        <v>58.519739097472609</v>
      </c>
      <c r="H32" s="67">
        <v>26.03920570247309</v>
      </c>
      <c r="I32" s="67">
        <v>3331.6917548420861</v>
      </c>
      <c r="J32" s="67">
        <v>1858.7436932541273</v>
      </c>
      <c r="K32" s="67">
        <v>101.30246793496532</v>
      </c>
      <c r="L32" s="67">
        <v>409.60842485249111</v>
      </c>
      <c r="M32" s="67">
        <v>249.68421807690225</v>
      </c>
      <c r="N32" s="67">
        <v>927.0164889963537</v>
      </c>
      <c r="O32" s="67">
        <v>2676.658817156449</v>
      </c>
      <c r="P32" s="67">
        <v>1546.6011363744415</v>
      </c>
      <c r="Q32" s="67">
        <v>345.11162086798134</v>
      </c>
      <c r="R32" s="67">
        <v>320.57963847366875</v>
      </c>
      <c r="S32" s="67">
        <v>1354.0697270788796</v>
      </c>
      <c r="T32" s="67">
        <v>1250.9426022289813</v>
      </c>
      <c r="U32" s="67">
        <v>4164.4775176389712</v>
      </c>
      <c r="V32" s="67">
        <v>1719.1405522532646</v>
      </c>
      <c r="W32" s="67">
        <v>2100.3152795838541</v>
      </c>
      <c r="X32" s="67">
        <v>2963.4170667843828</v>
      </c>
      <c r="Y32" s="67">
        <v>1489.7619503879916</v>
      </c>
      <c r="Z32" s="67">
        <v>768.23850152866248</v>
      </c>
      <c r="AA32" s="67">
        <v>0</v>
      </c>
      <c r="AB32" s="67">
        <v>399.77240141571872</v>
      </c>
      <c r="AC32" s="67">
        <v>237.47798535549859</v>
      </c>
      <c r="AD32" s="67">
        <v>179.30466241836277</v>
      </c>
      <c r="AE32" s="67">
        <v>2928.158170245491</v>
      </c>
      <c r="AF32" s="67">
        <v>11.003925261536718</v>
      </c>
      <c r="AG32" s="67">
        <v>689.29596035019313</v>
      </c>
      <c r="AH32" s="67">
        <v>96.519121799849358</v>
      </c>
      <c r="AI32" s="67">
        <v>865.74067360790832</v>
      </c>
      <c r="AJ32" s="67">
        <v>113.35265499827435</v>
      </c>
      <c r="AK32" s="67">
        <v>29.312789708287099</v>
      </c>
      <c r="AL32" s="67">
        <v>320.17505830054478</v>
      </c>
      <c r="AM32" s="67">
        <v>24.06153980893238</v>
      </c>
      <c r="AN32" s="67">
        <v>1329.1691890014476</v>
      </c>
      <c r="AO32" s="67">
        <v>391.91243676218232</v>
      </c>
      <c r="AP32" s="67">
        <v>238.9683013539219</v>
      </c>
      <c r="AQ32" s="67">
        <v>737.30740350079566</v>
      </c>
      <c r="AR32" s="67">
        <v>215.75097296393523</v>
      </c>
      <c r="AS32" s="67">
        <v>260.03121101162304</v>
      </c>
      <c r="AT32" s="67">
        <v>59.45690775800557</v>
      </c>
      <c r="AU32" s="67">
        <v>61.14392646971794</v>
      </c>
      <c r="AV32" s="67">
        <v>52.248421733171028</v>
      </c>
      <c r="AW32" s="67">
        <v>80.969339185788371</v>
      </c>
      <c r="AX32" s="67">
        <v>182.64531614719726</v>
      </c>
      <c r="AY32" s="67">
        <v>302.73448728080911</v>
      </c>
      <c r="AZ32" s="67">
        <v>7.6278254843137994</v>
      </c>
      <c r="BA32" s="67">
        <v>98.627958068079479</v>
      </c>
      <c r="BB32" s="67">
        <v>313.47092271654822</v>
      </c>
      <c r="BC32" s="67">
        <v>385.150631501482</v>
      </c>
      <c r="BD32" s="67">
        <v>581.01073183349331</v>
      </c>
      <c r="BE32" s="67">
        <v>1414.1470221777226</v>
      </c>
      <c r="BF32" s="67">
        <v>740.25408809711018</v>
      </c>
      <c r="BG32" s="67">
        <v>0</v>
      </c>
      <c r="BH32" s="67">
        <v>0</v>
      </c>
      <c r="BI32" s="67">
        <v>20228.371874994453</v>
      </c>
      <c r="BJ32" s="67">
        <v>0</v>
      </c>
      <c r="BK32" s="67">
        <v>10.128487042242815</v>
      </c>
      <c r="BL32" s="67">
        <v>4343.5275361582717</v>
      </c>
      <c r="BM32" s="67">
        <v>185.55944267914862</v>
      </c>
      <c r="BN32" s="67">
        <v>12793.416719892188</v>
      </c>
      <c r="BO32" s="67">
        <v>79110.502527284334</v>
      </c>
    </row>
    <row r="33" spans="1:67" x14ac:dyDescent="0.3">
      <c r="A33">
        <v>2014</v>
      </c>
      <c r="B33" s="61" t="s">
        <v>479</v>
      </c>
      <c r="C33" s="66" t="s">
        <v>542</v>
      </c>
      <c r="D33" s="61" t="s">
        <v>575</v>
      </c>
      <c r="E33" s="67">
        <v>676.41278847554008</v>
      </c>
      <c r="F33" s="67">
        <v>23.80913826261202</v>
      </c>
      <c r="G33" s="67">
        <v>75.792802152676146</v>
      </c>
      <c r="H33" s="67">
        <v>33.739664937343647</v>
      </c>
      <c r="I33" s="67">
        <v>4314.0868038200733</v>
      </c>
      <c r="J33" s="67">
        <v>2406.9348177721899</v>
      </c>
      <c r="K33" s="67">
        <v>131.17732465204375</v>
      </c>
      <c r="L33" s="67">
        <v>530.40268064623547</v>
      </c>
      <c r="M33" s="67">
        <v>323.32698746028638</v>
      </c>
      <c r="N33" s="67">
        <v>1200.5286768918443</v>
      </c>
      <c r="O33" s="67">
        <v>3466.1567876055819</v>
      </c>
      <c r="P33" s="67">
        <v>2002.6371161380173</v>
      </c>
      <c r="Q33" s="67">
        <v>446.89156655193233</v>
      </c>
      <c r="R33" s="67">
        <v>415.15573138619033</v>
      </c>
      <c r="S33" s="67">
        <v>1753.6192377456925</v>
      </c>
      <c r="T33" s="67">
        <v>1619.899077139152</v>
      </c>
      <c r="U33" s="67">
        <v>5392.8713409376505</v>
      </c>
      <c r="V33" s="67">
        <v>2226.0727433334423</v>
      </c>
      <c r="W33" s="67">
        <v>2719.7294492557653</v>
      </c>
      <c r="X33" s="67">
        <v>3837.4640651585501</v>
      </c>
      <c r="Y33" s="67">
        <v>1929.0725736342526</v>
      </c>
      <c r="Z33" s="67">
        <v>994.76061245077028</v>
      </c>
      <c r="AA33" s="67">
        <v>0</v>
      </c>
      <c r="AB33" s="67">
        <v>517.73608534687605</v>
      </c>
      <c r="AC33" s="67">
        <v>307.53071251537801</v>
      </c>
      <c r="AD33" s="67">
        <v>232.28571688835547</v>
      </c>
      <c r="AE33" s="67">
        <v>3792.8494895203767</v>
      </c>
      <c r="AF33" s="67">
        <v>14.341121401573901</v>
      </c>
      <c r="AG33" s="67">
        <v>90.107474073410927</v>
      </c>
      <c r="AH33" s="67">
        <v>998.75871608709485</v>
      </c>
      <c r="AI33" s="67">
        <v>1121.4587900397953</v>
      </c>
      <c r="AJ33" s="67">
        <v>146.90143784498508</v>
      </c>
      <c r="AK33" s="67">
        <v>38.075603602039152</v>
      </c>
      <c r="AL33" s="67">
        <v>414.8850165135471</v>
      </c>
      <c r="AM33" s="67">
        <v>31.182901045516665</v>
      </c>
      <c r="AN33" s="67">
        <v>1721.1747787494537</v>
      </c>
      <c r="AO33" s="67">
        <v>507.63098908557345</v>
      </c>
      <c r="AP33" s="67">
        <v>309.65239840756561</v>
      </c>
      <c r="AQ33" s="67">
        <v>954.73232093950128</v>
      </c>
      <c r="AR33" s="67">
        <v>279.55333185247451</v>
      </c>
      <c r="AS33" s="67">
        <v>337.23220099815609</v>
      </c>
      <c r="AT33" s="67">
        <v>77.109075105051517</v>
      </c>
      <c r="AU33" s="67">
        <v>79.290464129744961</v>
      </c>
      <c r="AV33" s="67">
        <v>67.754430921689163</v>
      </c>
      <c r="AW33" s="67">
        <v>104.97047035119007</v>
      </c>
      <c r="AX33" s="67">
        <v>236.71541009381534</v>
      </c>
      <c r="AY33" s="67">
        <v>392.11266923116318</v>
      </c>
      <c r="AZ33" s="67">
        <v>9.8786352782974092</v>
      </c>
      <c r="BA33" s="67">
        <v>127.78976290749267</v>
      </c>
      <c r="BB33" s="67">
        <v>406.05098510850291</v>
      </c>
      <c r="BC33" s="67">
        <v>498.98309651851065</v>
      </c>
      <c r="BD33" s="67">
        <v>752.49077653967038</v>
      </c>
      <c r="BE33" s="67">
        <v>1831.2374036341209</v>
      </c>
      <c r="BF33" s="67">
        <v>958.65897582040816</v>
      </c>
      <c r="BG33" s="67">
        <v>0</v>
      </c>
      <c r="BH33" s="67">
        <v>0</v>
      </c>
      <c r="BI33" s="67">
        <v>26199.787709531509</v>
      </c>
      <c r="BJ33" s="67">
        <v>0</v>
      </c>
      <c r="BK33" s="67">
        <v>13.200186191267115</v>
      </c>
      <c r="BL33" s="67">
        <v>5624.2268207564994</v>
      </c>
      <c r="BM33" s="67">
        <v>238.54792917215249</v>
      </c>
      <c r="BN33" s="67">
        <v>16449.927046650315</v>
      </c>
      <c r="BO33" s="67">
        <v>102405.36291926095</v>
      </c>
    </row>
    <row r="34" spans="1:67" x14ac:dyDescent="0.3">
      <c r="A34">
        <v>2014</v>
      </c>
      <c r="B34" s="61" t="s">
        <v>480</v>
      </c>
      <c r="C34" s="66" t="s">
        <v>543</v>
      </c>
      <c r="D34" s="61" t="s">
        <v>575</v>
      </c>
      <c r="E34" s="67">
        <v>123.72062121620129</v>
      </c>
      <c r="F34" s="67">
        <v>12.508363499864323</v>
      </c>
      <c r="G34" s="67">
        <v>23.587598178759546</v>
      </c>
      <c r="H34" s="67">
        <v>363.77762270931987</v>
      </c>
      <c r="I34" s="67">
        <v>2202.8522806617284</v>
      </c>
      <c r="J34" s="67">
        <v>1093.4526524734072</v>
      </c>
      <c r="K34" s="67">
        <v>146.95735140627758</v>
      </c>
      <c r="L34" s="67">
        <v>721.01631312327686</v>
      </c>
      <c r="M34" s="67">
        <v>350.64005257761102</v>
      </c>
      <c r="N34" s="67">
        <v>1176.0226153943024</v>
      </c>
      <c r="O34" s="67">
        <v>3298.5821538907035</v>
      </c>
      <c r="P34" s="67">
        <v>341.80081800442423</v>
      </c>
      <c r="Q34" s="67">
        <v>342.58458499582616</v>
      </c>
      <c r="R34" s="67">
        <v>1145.2505839309354</v>
      </c>
      <c r="S34" s="67">
        <v>3032.46323186271</v>
      </c>
      <c r="T34" s="67">
        <v>1286.0467923229623</v>
      </c>
      <c r="U34" s="67">
        <v>2392.5749114428004</v>
      </c>
      <c r="V34" s="67">
        <v>751.93403337691211</v>
      </c>
      <c r="W34" s="67">
        <v>1512.210646780605</v>
      </c>
      <c r="X34" s="67">
        <v>1684.6344592531689</v>
      </c>
      <c r="Y34" s="67">
        <v>1121.8751591152209</v>
      </c>
      <c r="Z34" s="67">
        <v>324.91273183133148</v>
      </c>
      <c r="AA34" s="67">
        <v>0</v>
      </c>
      <c r="AB34" s="67">
        <v>117.55219428137673</v>
      </c>
      <c r="AC34" s="67">
        <v>146.86607310637072</v>
      </c>
      <c r="AD34" s="67">
        <v>1269.7199937020562</v>
      </c>
      <c r="AE34" s="67">
        <v>1848.2400277716827</v>
      </c>
      <c r="AF34" s="67">
        <v>348.50881344669716</v>
      </c>
      <c r="AG34" s="67">
        <v>2189.7503478079179</v>
      </c>
      <c r="AH34" s="67">
        <v>3056.9071178405129</v>
      </c>
      <c r="AI34" s="67">
        <v>711.66484341400621</v>
      </c>
      <c r="AJ34" s="67">
        <v>57.846896020608739</v>
      </c>
      <c r="AK34" s="67">
        <v>14.922865356326877</v>
      </c>
      <c r="AL34" s="67">
        <v>775.26405897676125</v>
      </c>
      <c r="AM34" s="67">
        <v>231.71016886325756</v>
      </c>
      <c r="AN34" s="67">
        <v>114.73777701384813</v>
      </c>
      <c r="AO34" s="67">
        <v>449.24968139665009</v>
      </c>
      <c r="AP34" s="67">
        <v>94.344614978017404</v>
      </c>
      <c r="AQ34" s="67">
        <v>36.513372308711595</v>
      </c>
      <c r="AR34" s="67">
        <v>141.28592949311712</v>
      </c>
      <c r="AS34" s="67">
        <v>1410.169579912568</v>
      </c>
      <c r="AT34" s="67">
        <v>354.31832882721</v>
      </c>
      <c r="AU34" s="67">
        <v>205.96887040720162</v>
      </c>
      <c r="AV34" s="67">
        <v>91.124376596915624</v>
      </c>
      <c r="AW34" s="67">
        <v>240.72158557146153</v>
      </c>
      <c r="AX34" s="67">
        <v>723.96182552656478</v>
      </c>
      <c r="AY34" s="67">
        <v>312.90431886455696</v>
      </c>
      <c r="AZ34" s="67">
        <v>3.5445401835845316</v>
      </c>
      <c r="BA34" s="67">
        <v>389.80239683634983</v>
      </c>
      <c r="BB34" s="67">
        <v>1008.0572627095924</v>
      </c>
      <c r="BC34" s="67">
        <v>1387.2239985413321</v>
      </c>
      <c r="BD34" s="67">
        <v>422.20363396378343</v>
      </c>
      <c r="BE34" s="67">
        <v>315.7660337745229</v>
      </c>
      <c r="BF34" s="67">
        <v>335.64691341016766</v>
      </c>
      <c r="BG34" s="67">
        <v>0</v>
      </c>
      <c r="BH34" s="67">
        <v>0</v>
      </c>
      <c r="BI34" s="67">
        <v>21640.718467469207</v>
      </c>
      <c r="BJ34" s="67">
        <v>0</v>
      </c>
      <c r="BK34" s="67">
        <v>0.15615003387675186</v>
      </c>
      <c r="BL34" s="67">
        <v>397.83924159582301</v>
      </c>
      <c r="BM34" s="67">
        <v>18.576786523458274</v>
      </c>
      <c r="BN34" s="67">
        <v>711.15334487798521</v>
      </c>
      <c r="BO34" s="67">
        <v>65024.34800945242</v>
      </c>
    </row>
    <row r="35" spans="1:67" x14ac:dyDescent="0.3">
      <c r="A35">
        <v>2014</v>
      </c>
      <c r="B35" s="61" t="s">
        <v>481</v>
      </c>
      <c r="C35" s="66" t="s">
        <v>544</v>
      </c>
      <c r="D35" s="61" t="s">
        <v>575</v>
      </c>
      <c r="E35" s="67">
        <v>3.1222358269392234E-3</v>
      </c>
      <c r="F35" s="67">
        <v>1.2089050786819393E-4</v>
      </c>
      <c r="G35" s="67">
        <v>3.2490301036855276E-3</v>
      </c>
      <c r="H35" s="67">
        <v>4.8284963975587488E-3</v>
      </c>
      <c r="I35" s="67">
        <v>3.6190598628420362E-2</v>
      </c>
      <c r="J35" s="67">
        <v>3.832852762879202E-2</v>
      </c>
      <c r="K35" s="67">
        <v>1.2669442112800057E-3</v>
      </c>
      <c r="L35" s="67">
        <v>1.1049486208614422E-2</v>
      </c>
      <c r="M35" s="67">
        <v>1.242653483929048E-2</v>
      </c>
      <c r="N35" s="67">
        <v>5.1979190655854629E-2</v>
      </c>
      <c r="O35" s="67">
        <v>9.6921980571372787E-2</v>
      </c>
      <c r="P35" s="67">
        <v>4.9867391735868996E-3</v>
      </c>
      <c r="Q35" s="67">
        <v>7.4201974660230482E-3</v>
      </c>
      <c r="R35" s="67">
        <v>9.3502404979871993E-3</v>
      </c>
      <c r="S35" s="67">
        <v>0.12781426715930483</v>
      </c>
      <c r="T35" s="67">
        <v>3.953873299867218E-2</v>
      </c>
      <c r="U35" s="67">
        <v>0.12506132883344762</v>
      </c>
      <c r="V35" s="67">
        <v>2.7669859594594493E-2</v>
      </c>
      <c r="W35" s="67">
        <v>2.6159662673803298E-2</v>
      </c>
      <c r="X35" s="67">
        <v>4.724399626256489E-2</v>
      </c>
      <c r="Y35" s="67">
        <v>3.6661314962858495E-2</v>
      </c>
      <c r="Z35" s="67">
        <v>6.5219814066251134E-3</v>
      </c>
      <c r="AA35" s="67">
        <v>0</v>
      </c>
      <c r="AB35" s="67">
        <v>0.14221714488850304</v>
      </c>
      <c r="AC35" s="67">
        <v>2.4986831360043964E-2</v>
      </c>
      <c r="AD35" s="67">
        <v>8.4018245465236285E-2</v>
      </c>
      <c r="AE35" s="67">
        <v>7.3821905170471352E-2</v>
      </c>
      <c r="AF35" s="67">
        <v>3.4003942649945211E-2</v>
      </c>
      <c r="AG35" s="67">
        <v>0.21365872337643593</v>
      </c>
      <c r="AH35" s="67">
        <v>0.29826821111585494</v>
      </c>
      <c r="AI35" s="67">
        <v>0.14453759728607521</v>
      </c>
      <c r="AJ35" s="67">
        <v>0.11270123434237443</v>
      </c>
      <c r="AK35" s="67">
        <v>4.9161110511015162E-2</v>
      </c>
      <c r="AL35" s="67">
        <v>0.31558126044452678</v>
      </c>
      <c r="AM35" s="67">
        <v>3.0060268512917165E-2</v>
      </c>
      <c r="AN35" s="67">
        <v>2.8103978396698506E-2</v>
      </c>
      <c r="AO35" s="67">
        <v>4.1228154682476856E-2</v>
      </c>
      <c r="AP35" s="67">
        <v>8.3863903664875408E-2</v>
      </c>
      <c r="AQ35" s="67">
        <v>0.1125193633724247</v>
      </c>
      <c r="AR35" s="67">
        <v>6.6685108672050145E-2</v>
      </c>
      <c r="AS35" s="67">
        <v>0.36935208938820663</v>
      </c>
      <c r="AT35" s="67">
        <v>0.15709343869538464</v>
      </c>
      <c r="AU35" s="67">
        <v>5.9518272876329568E-2</v>
      </c>
      <c r="AV35" s="67">
        <v>4.1579400617193688E-2</v>
      </c>
      <c r="AW35" s="67">
        <v>1.4292914630643042E-2</v>
      </c>
      <c r="AX35" s="67">
        <v>9.1584090139118113E-2</v>
      </c>
      <c r="AY35" s="67">
        <v>3.9271321006780172E-2</v>
      </c>
      <c r="AZ35" s="67">
        <v>1.606776749020746E-4</v>
      </c>
      <c r="BA35" s="67">
        <v>9.0514414768607623E-2</v>
      </c>
      <c r="BB35" s="67">
        <v>0.13166928463435049</v>
      </c>
      <c r="BC35" s="67">
        <v>0.28677826773984472</v>
      </c>
      <c r="BD35" s="67">
        <v>5.113783333119748E-2</v>
      </c>
      <c r="BE35" s="67">
        <v>6.0812030164875366E-2</v>
      </c>
      <c r="BF35" s="67">
        <v>0.13435562888498739</v>
      </c>
      <c r="BG35" s="67">
        <v>0</v>
      </c>
      <c r="BH35" s="67">
        <v>0</v>
      </c>
      <c r="BI35" s="67">
        <v>0.24563691176689784</v>
      </c>
      <c r="BJ35" s="67">
        <v>0</v>
      </c>
      <c r="BK35" s="67">
        <v>1.4400218484482717E-4</v>
      </c>
      <c r="BL35" s="67">
        <v>1.9656997689870281E-2</v>
      </c>
      <c r="BM35" s="67">
        <v>1.7917228264216454E-4</v>
      </c>
      <c r="BN35" s="67">
        <v>12932.644559703222</v>
      </c>
      <c r="BO35" s="67">
        <v>12937.011625672219</v>
      </c>
    </row>
    <row r="36" spans="1:67" x14ac:dyDescent="0.3">
      <c r="A36">
        <v>2014</v>
      </c>
      <c r="B36" s="61" t="s">
        <v>482</v>
      </c>
      <c r="C36" s="66" t="s">
        <v>545</v>
      </c>
      <c r="D36" s="61" t="s">
        <v>575</v>
      </c>
      <c r="E36" s="67">
        <v>3.5429403262327921</v>
      </c>
      <c r="F36" s="67">
        <v>8.7485958449122672E-2</v>
      </c>
      <c r="G36" s="67">
        <v>5.6436239484597595</v>
      </c>
      <c r="H36" s="67">
        <v>1.167609181901289</v>
      </c>
      <c r="I36" s="67">
        <v>47.877098617325736</v>
      </c>
      <c r="J36" s="67">
        <v>57.776632382293236</v>
      </c>
      <c r="K36" s="67">
        <v>3.6670266171188972</v>
      </c>
      <c r="L36" s="67">
        <v>8.6168611013470464</v>
      </c>
      <c r="M36" s="67">
        <v>10.903063026581757</v>
      </c>
      <c r="N36" s="67">
        <v>60.71620179657949</v>
      </c>
      <c r="O36" s="67">
        <v>69.766489437104937</v>
      </c>
      <c r="P36" s="67">
        <v>88.4466019683409</v>
      </c>
      <c r="Q36" s="67">
        <v>17.825183872490619</v>
      </c>
      <c r="R36" s="67">
        <v>16.16283761359707</v>
      </c>
      <c r="S36" s="67">
        <v>48.404314206533869</v>
      </c>
      <c r="T36" s="67">
        <v>41.842688214732348</v>
      </c>
      <c r="U36" s="67">
        <v>266.30460246525706</v>
      </c>
      <c r="V36" s="67">
        <v>79.158155326042134</v>
      </c>
      <c r="W36" s="67">
        <v>133.25812246593665</v>
      </c>
      <c r="X36" s="67">
        <v>47.852399964212836</v>
      </c>
      <c r="Y36" s="67">
        <v>32.829531449027265</v>
      </c>
      <c r="Z36" s="67">
        <v>14.01884002900219</v>
      </c>
      <c r="AA36" s="67">
        <v>0</v>
      </c>
      <c r="AB36" s="67">
        <v>18.120004673652819</v>
      </c>
      <c r="AC36" s="67">
        <v>5.2542244215870459</v>
      </c>
      <c r="AD36" s="67">
        <v>3.0392966312742926</v>
      </c>
      <c r="AE36" s="67">
        <v>51.518878380590749</v>
      </c>
      <c r="AF36" s="67">
        <v>73.686041650518646</v>
      </c>
      <c r="AG36" s="67">
        <v>462.99555299749164</v>
      </c>
      <c r="AH36" s="67">
        <v>646.34312048065874</v>
      </c>
      <c r="AI36" s="67">
        <v>204.22460168927071</v>
      </c>
      <c r="AJ36" s="67">
        <v>3.406185604277975</v>
      </c>
      <c r="AK36" s="67">
        <v>6.90260119879665</v>
      </c>
      <c r="AL36" s="67">
        <v>72.22796096332219</v>
      </c>
      <c r="AM36" s="67">
        <v>219.70980464778407</v>
      </c>
      <c r="AN36" s="67">
        <v>8.3990127880659777</v>
      </c>
      <c r="AO36" s="67">
        <v>140.87081133182946</v>
      </c>
      <c r="AP36" s="67">
        <v>39.053740263936703</v>
      </c>
      <c r="AQ36" s="67">
        <v>17.793363308426446</v>
      </c>
      <c r="AR36" s="67">
        <v>58.115546696072897</v>
      </c>
      <c r="AS36" s="67">
        <v>311.89479234740742</v>
      </c>
      <c r="AT36" s="67">
        <v>12.335422694860142</v>
      </c>
      <c r="AU36" s="67">
        <v>18.601827338665544</v>
      </c>
      <c r="AV36" s="67">
        <v>4.2918902152040044</v>
      </c>
      <c r="AW36" s="67">
        <v>49.722279075913633</v>
      </c>
      <c r="AX36" s="67">
        <v>104.42596049970876</v>
      </c>
      <c r="AY36" s="67">
        <v>95.832627808750047</v>
      </c>
      <c r="AZ36" s="67">
        <v>3.5904119536543417</v>
      </c>
      <c r="BA36" s="67">
        <v>26.31833030415234</v>
      </c>
      <c r="BB36" s="67">
        <v>77.340922421258441</v>
      </c>
      <c r="BC36" s="67">
        <v>238.37882248117785</v>
      </c>
      <c r="BD36" s="67">
        <v>40.00043168272083</v>
      </c>
      <c r="BE36" s="67">
        <v>33.174180488604307</v>
      </c>
      <c r="BF36" s="67">
        <v>53.221883645353053</v>
      </c>
      <c r="BG36" s="67">
        <v>0</v>
      </c>
      <c r="BH36" s="67">
        <v>0</v>
      </c>
      <c r="BI36" s="67">
        <v>434.55321157167577</v>
      </c>
      <c r="BJ36" s="67">
        <v>0</v>
      </c>
      <c r="BK36" s="67">
        <v>0</v>
      </c>
      <c r="BL36" s="67">
        <v>4.8689141719556677</v>
      </c>
      <c r="BM36" s="67">
        <v>0.22891677383475204</v>
      </c>
      <c r="BN36" s="67">
        <v>9310.666090289471</v>
      </c>
      <c r="BO36" s="67">
        <v>13906.975973460474</v>
      </c>
    </row>
    <row r="37" spans="1:67" x14ac:dyDescent="0.3">
      <c r="A37">
        <v>2014</v>
      </c>
      <c r="B37" s="61" t="s">
        <v>483</v>
      </c>
      <c r="C37" s="66" t="s">
        <v>546</v>
      </c>
      <c r="D37" s="61" t="s">
        <v>575</v>
      </c>
      <c r="E37" s="67">
        <v>167.73723177949654</v>
      </c>
      <c r="F37" s="67">
        <v>12.063871124654533</v>
      </c>
      <c r="G37" s="67">
        <v>208.72265299443373</v>
      </c>
      <c r="H37" s="67">
        <v>173.42883963259405</v>
      </c>
      <c r="I37" s="67">
        <v>1424.0680558509039</v>
      </c>
      <c r="J37" s="67">
        <v>881.4727447518934</v>
      </c>
      <c r="K37" s="67">
        <v>62.786755170213233</v>
      </c>
      <c r="L37" s="67">
        <v>181.31552059914489</v>
      </c>
      <c r="M37" s="67">
        <v>86.237166009509878</v>
      </c>
      <c r="N37" s="67">
        <v>1255.7934467568475</v>
      </c>
      <c r="O37" s="67">
        <v>1774.9698946965068</v>
      </c>
      <c r="P37" s="67">
        <v>729.48984695318632</v>
      </c>
      <c r="Q37" s="67">
        <v>234.64315171898264</v>
      </c>
      <c r="R37" s="67">
        <v>363.59886116645106</v>
      </c>
      <c r="S37" s="67">
        <v>1645.9097087376426</v>
      </c>
      <c r="T37" s="67">
        <v>969.67547278884808</v>
      </c>
      <c r="U37" s="67">
        <v>2362.9867769440161</v>
      </c>
      <c r="V37" s="67">
        <v>609.90224886414501</v>
      </c>
      <c r="W37" s="67">
        <v>1133.6294866526359</v>
      </c>
      <c r="X37" s="67">
        <v>741.03358001668357</v>
      </c>
      <c r="Y37" s="67">
        <v>558.20404434007878</v>
      </c>
      <c r="Z37" s="67">
        <v>173.854123087396</v>
      </c>
      <c r="AA37" s="67">
        <v>0</v>
      </c>
      <c r="AB37" s="67">
        <v>229.7399369918883</v>
      </c>
      <c r="AC37" s="67">
        <v>89.892648494079197</v>
      </c>
      <c r="AD37" s="67">
        <v>304.40099066479809</v>
      </c>
      <c r="AE37" s="67">
        <v>438.93729130201046</v>
      </c>
      <c r="AF37" s="67">
        <v>365.67448462358033</v>
      </c>
      <c r="AG37" s="67">
        <v>2297.5913089066407</v>
      </c>
      <c r="AH37" s="67">
        <v>3207.4563476149492</v>
      </c>
      <c r="AI37" s="67">
        <v>4390.7375448995008</v>
      </c>
      <c r="AJ37" s="67">
        <v>1412.6594434843853</v>
      </c>
      <c r="AK37" s="67">
        <v>1353.5715936037923</v>
      </c>
      <c r="AL37" s="67">
        <v>1426.4883708060777</v>
      </c>
      <c r="AM37" s="67">
        <v>179.36226889635944</v>
      </c>
      <c r="AN37" s="67">
        <v>96.701372170231366</v>
      </c>
      <c r="AO37" s="67">
        <v>203.80521061066847</v>
      </c>
      <c r="AP37" s="67">
        <v>56.471037932921647</v>
      </c>
      <c r="AQ37" s="67">
        <v>21.463258355219654</v>
      </c>
      <c r="AR37" s="67">
        <v>118.15610562976549</v>
      </c>
      <c r="AS37" s="67">
        <v>484.36771101594445</v>
      </c>
      <c r="AT37" s="67">
        <v>20.280281631914082</v>
      </c>
      <c r="AU37" s="67">
        <v>39.054050880937879</v>
      </c>
      <c r="AV37" s="67">
        <v>49.704971719079353</v>
      </c>
      <c r="AW37" s="67">
        <v>154.03277604492234</v>
      </c>
      <c r="AX37" s="67">
        <v>144.2627381227322</v>
      </c>
      <c r="AY37" s="67">
        <v>56.395289763268252</v>
      </c>
      <c r="AZ37" s="67">
        <v>1.8558479411969906</v>
      </c>
      <c r="BA37" s="67">
        <v>86.55067845393387</v>
      </c>
      <c r="BB37" s="67">
        <v>124.86650768891027</v>
      </c>
      <c r="BC37" s="67">
        <v>57.841092675142399</v>
      </c>
      <c r="BD37" s="67">
        <v>101.13517635069842</v>
      </c>
      <c r="BE37" s="67">
        <v>108.547133733116</v>
      </c>
      <c r="BF37" s="67">
        <v>109.82428985404077</v>
      </c>
      <c r="BG37" s="67">
        <v>0</v>
      </c>
      <c r="BH37" s="67">
        <v>0</v>
      </c>
      <c r="BI37" s="67">
        <v>2561.2742915677013</v>
      </c>
      <c r="BJ37" s="67">
        <v>0</v>
      </c>
      <c r="BK37" s="67">
        <v>0.47899694159946432</v>
      </c>
      <c r="BL37" s="67">
        <v>277.92286584876058</v>
      </c>
      <c r="BM37" s="67">
        <v>1.4600667429854242</v>
      </c>
      <c r="BN37" s="67">
        <v>1449.6937914879429</v>
      </c>
      <c r="BO37" s="67">
        <v>37774.181254087889</v>
      </c>
    </row>
    <row r="38" spans="1:67" x14ac:dyDescent="0.3">
      <c r="A38">
        <v>2014</v>
      </c>
      <c r="B38" s="61" t="s">
        <v>484</v>
      </c>
      <c r="C38" s="66" t="s">
        <v>547</v>
      </c>
      <c r="D38" s="61" t="s">
        <v>575</v>
      </c>
      <c r="E38" s="67">
        <v>38.064251672330983</v>
      </c>
      <c r="F38" s="67">
        <v>0.25568185031457485</v>
      </c>
      <c r="G38" s="67">
        <v>3.4697215910796286</v>
      </c>
      <c r="H38" s="67">
        <v>4.9754618355539186</v>
      </c>
      <c r="I38" s="67">
        <v>51.576243611635398</v>
      </c>
      <c r="J38" s="67">
        <v>31.99004822019791</v>
      </c>
      <c r="K38" s="67">
        <v>2.4291048752047768</v>
      </c>
      <c r="L38" s="67">
        <v>14.035589322320275</v>
      </c>
      <c r="M38" s="67">
        <v>7.0865744903896788</v>
      </c>
      <c r="N38" s="67">
        <v>35.108444088905337</v>
      </c>
      <c r="O38" s="67">
        <v>69.039952196033923</v>
      </c>
      <c r="P38" s="67">
        <v>72.731728057823375</v>
      </c>
      <c r="Q38" s="67">
        <v>10.508286435289564</v>
      </c>
      <c r="R38" s="67">
        <v>22.369769067562601</v>
      </c>
      <c r="S38" s="67">
        <v>76.275660050156816</v>
      </c>
      <c r="T38" s="67">
        <v>43.954088184120458</v>
      </c>
      <c r="U38" s="67">
        <v>85.128583227218087</v>
      </c>
      <c r="V38" s="67">
        <v>20.917564515739965</v>
      </c>
      <c r="W38" s="67">
        <v>49.749461911122715</v>
      </c>
      <c r="X38" s="67">
        <v>61.25524619783581</v>
      </c>
      <c r="Y38" s="67">
        <v>35.495111037971554</v>
      </c>
      <c r="Z38" s="67">
        <v>9.9680249870653608</v>
      </c>
      <c r="AA38" s="67">
        <v>0</v>
      </c>
      <c r="AB38" s="67">
        <v>36.132249071491749</v>
      </c>
      <c r="AC38" s="67">
        <v>57.592010381856063</v>
      </c>
      <c r="AD38" s="67">
        <v>69.843191717486064</v>
      </c>
      <c r="AE38" s="67">
        <v>105.18668070411489</v>
      </c>
      <c r="AF38" s="67">
        <v>32.331546517774953</v>
      </c>
      <c r="AG38" s="67">
        <v>203.14408532124673</v>
      </c>
      <c r="AH38" s="67">
        <v>283.59084618962748</v>
      </c>
      <c r="AI38" s="67">
        <v>27.791609123092606</v>
      </c>
      <c r="AJ38" s="67">
        <v>1.6351771251495155</v>
      </c>
      <c r="AK38" s="67">
        <v>0.52423927810529103</v>
      </c>
      <c r="AL38" s="67">
        <v>47.688155296911894</v>
      </c>
      <c r="AM38" s="67">
        <v>872.40955893364685</v>
      </c>
      <c r="AN38" s="67">
        <v>24.252344410476329</v>
      </c>
      <c r="AO38" s="67">
        <v>19.466363791485691</v>
      </c>
      <c r="AP38" s="67">
        <v>18.146467705188496</v>
      </c>
      <c r="AQ38" s="67">
        <v>27.712744757678553</v>
      </c>
      <c r="AR38" s="67">
        <v>44.819498713247256</v>
      </c>
      <c r="AS38" s="67">
        <v>632.26290092796023</v>
      </c>
      <c r="AT38" s="67">
        <v>155.86951367729634</v>
      </c>
      <c r="AU38" s="67">
        <v>150.67001555305623</v>
      </c>
      <c r="AV38" s="67">
        <v>6.2834704012795708</v>
      </c>
      <c r="AW38" s="67">
        <v>27.259970868716668</v>
      </c>
      <c r="AX38" s="67">
        <v>74.695844237945749</v>
      </c>
      <c r="AY38" s="67">
        <v>39.187844506379243</v>
      </c>
      <c r="AZ38" s="67">
        <v>4.7794129953318755E-2</v>
      </c>
      <c r="BA38" s="67">
        <v>69.790418829713587</v>
      </c>
      <c r="BB38" s="67">
        <v>54.024053060961378</v>
      </c>
      <c r="BC38" s="67">
        <v>583.36411282124413</v>
      </c>
      <c r="BD38" s="67">
        <v>125.99864846381409</v>
      </c>
      <c r="BE38" s="67">
        <v>153.14006025966276</v>
      </c>
      <c r="BF38" s="67">
        <v>33.742531706495988</v>
      </c>
      <c r="BG38" s="67">
        <v>0</v>
      </c>
      <c r="BH38" s="67">
        <v>0</v>
      </c>
      <c r="BI38" s="67">
        <v>375.08510565916123</v>
      </c>
      <c r="BJ38" s="67">
        <v>0</v>
      </c>
      <c r="BK38" s="67">
        <v>0</v>
      </c>
      <c r="BL38" s="67">
        <v>15.488891391101577</v>
      </c>
      <c r="BM38" s="67">
        <v>0.20918161912115624</v>
      </c>
      <c r="BN38" s="67">
        <v>41.606785028630753</v>
      </c>
      <c r="BO38" s="67">
        <v>5157.3785096069532</v>
      </c>
    </row>
    <row r="39" spans="1:67" x14ac:dyDescent="0.3">
      <c r="A39">
        <v>2014</v>
      </c>
      <c r="B39" s="61" t="s">
        <v>485</v>
      </c>
      <c r="C39" s="66" t="s">
        <v>548</v>
      </c>
      <c r="D39" s="61" t="s">
        <v>575</v>
      </c>
      <c r="E39" s="67">
        <v>96.167027173415164</v>
      </c>
      <c r="F39" s="67">
        <v>8.7172918324720925</v>
      </c>
      <c r="G39" s="67">
        <v>30.612243476440806</v>
      </c>
      <c r="H39" s="67">
        <v>29.099580269430582</v>
      </c>
      <c r="I39" s="67">
        <v>256.08398893531484</v>
      </c>
      <c r="J39" s="67">
        <v>375.70902671968184</v>
      </c>
      <c r="K39" s="67">
        <v>24.338111285934399</v>
      </c>
      <c r="L39" s="67">
        <v>79.872927448711962</v>
      </c>
      <c r="M39" s="67">
        <v>137.88738780726027</v>
      </c>
      <c r="N39" s="67">
        <v>203.57241267072925</v>
      </c>
      <c r="O39" s="67">
        <v>921.95535972213509</v>
      </c>
      <c r="P39" s="67">
        <v>107.59786725995708</v>
      </c>
      <c r="Q39" s="67">
        <v>76.218147152258055</v>
      </c>
      <c r="R39" s="67">
        <v>92.810592187924073</v>
      </c>
      <c r="S39" s="67">
        <v>496.40390820137247</v>
      </c>
      <c r="T39" s="67">
        <v>331.17755877927283</v>
      </c>
      <c r="U39" s="67">
        <v>1116.1214978423654</v>
      </c>
      <c r="V39" s="67">
        <v>199.14169878239338</v>
      </c>
      <c r="W39" s="67">
        <v>504.76401369124915</v>
      </c>
      <c r="X39" s="67">
        <v>594.97230243081412</v>
      </c>
      <c r="Y39" s="67">
        <v>230.82164993355673</v>
      </c>
      <c r="Z39" s="67">
        <v>66.963781374402416</v>
      </c>
      <c r="AA39" s="67">
        <v>0</v>
      </c>
      <c r="AB39" s="67">
        <v>170.994607334611</v>
      </c>
      <c r="AC39" s="67">
        <v>249.16941539877425</v>
      </c>
      <c r="AD39" s="67">
        <v>185.11946279165454</v>
      </c>
      <c r="AE39" s="67">
        <v>433.3847444239961</v>
      </c>
      <c r="AF39" s="67">
        <v>233.62115222373464</v>
      </c>
      <c r="AG39" s="67">
        <v>1467.8843062945029</v>
      </c>
      <c r="AH39" s="67">
        <v>2049.1776540777537</v>
      </c>
      <c r="AI39" s="67">
        <v>207.28394092482171</v>
      </c>
      <c r="AJ39" s="67">
        <v>32.118029922373942</v>
      </c>
      <c r="AK39" s="67">
        <v>113.36619121690703</v>
      </c>
      <c r="AL39" s="67">
        <v>1082.2660264031169</v>
      </c>
      <c r="AM39" s="67">
        <v>19.095984971102183</v>
      </c>
      <c r="AN39" s="67">
        <v>218.20094219066524</v>
      </c>
      <c r="AO39" s="67">
        <v>372.03545504844635</v>
      </c>
      <c r="AP39" s="67">
        <v>339.82307176365333</v>
      </c>
      <c r="AQ39" s="67">
        <v>97.60206186891179</v>
      </c>
      <c r="AR39" s="67">
        <v>314.56015333674748</v>
      </c>
      <c r="AS39" s="67">
        <v>1576.0948085140883</v>
      </c>
      <c r="AT39" s="67">
        <v>297.23685698181725</v>
      </c>
      <c r="AU39" s="67">
        <v>198.03681831111908</v>
      </c>
      <c r="AV39" s="67">
        <v>118.69452261025967</v>
      </c>
      <c r="AW39" s="67">
        <v>228.27528255316119</v>
      </c>
      <c r="AX39" s="67">
        <v>796.35858789813506</v>
      </c>
      <c r="AY39" s="67">
        <v>1334.7580843223341</v>
      </c>
      <c r="AZ39" s="67">
        <v>1.3914900458667294</v>
      </c>
      <c r="BA39" s="67">
        <v>537.45073972757336</v>
      </c>
      <c r="BB39" s="67">
        <v>2079.3761044189023</v>
      </c>
      <c r="BC39" s="67">
        <v>2024.6560714879067</v>
      </c>
      <c r="BD39" s="67">
        <v>2572.200548411653</v>
      </c>
      <c r="BE39" s="67">
        <v>592.59249568011251</v>
      </c>
      <c r="BF39" s="67">
        <v>1646.3045760078148</v>
      </c>
      <c r="BG39" s="67">
        <v>0</v>
      </c>
      <c r="BH39" s="67">
        <v>0</v>
      </c>
      <c r="BI39" s="67">
        <v>37498.944415285121</v>
      </c>
      <c r="BJ39" s="67">
        <v>0</v>
      </c>
      <c r="BK39" s="67">
        <v>1161.8220065999803</v>
      </c>
      <c r="BL39" s="67">
        <v>25.040651139685522</v>
      </c>
      <c r="BM39" s="67">
        <v>0.14065458499284822</v>
      </c>
      <c r="BN39" s="67">
        <v>3252.3810847671675</v>
      </c>
      <c r="BO39" s="67">
        <v>69508.46737451652</v>
      </c>
    </row>
    <row r="40" spans="1:67" x14ac:dyDescent="0.3">
      <c r="A40">
        <v>2014</v>
      </c>
      <c r="B40" s="61" t="s">
        <v>486</v>
      </c>
      <c r="C40" s="66" t="s">
        <v>549</v>
      </c>
      <c r="D40" s="61" t="s">
        <v>575</v>
      </c>
      <c r="E40" s="67">
        <v>19.952384663583647</v>
      </c>
      <c r="F40" s="67">
        <v>0.81217629909810896</v>
      </c>
      <c r="G40" s="67">
        <v>2.3036777953595404</v>
      </c>
      <c r="H40" s="67">
        <v>2.1561662316058103</v>
      </c>
      <c r="I40" s="67">
        <v>108.77716846358119</v>
      </c>
      <c r="J40" s="67">
        <v>78.690779268869846</v>
      </c>
      <c r="K40" s="67">
        <v>3.3784506305777509</v>
      </c>
      <c r="L40" s="67">
        <v>21.045870618378263</v>
      </c>
      <c r="M40" s="67">
        <v>55.522913308479332</v>
      </c>
      <c r="N40" s="67">
        <v>142.03233445568199</v>
      </c>
      <c r="O40" s="67">
        <v>147.84969567623932</v>
      </c>
      <c r="P40" s="67">
        <v>28.955059300780345</v>
      </c>
      <c r="Q40" s="67">
        <v>15.283570951337232</v>
      </c>
      <c r="R40" s="67">
        <v>20.32374712239849</v>
      </c>
      <c r="S40" s="67">
        <v>123.80569410920907</v>
      </c>
      <c r="T40" s="67">
        <v>76.127343855763058</v>
      </c>
      <c r="U40" s="67">
        <v>390.95989293161159</v>
      </c>
      <c r="V40" s="67">
        <v>70.307766238929489</v>
      </c>
      <c r="W40" s="67">
        <v>89.063462238409855</v>
      </c>
      <c r="X40" s="67">
        <v>106.04072640341673</v>
      </c>
      <c r="Y40" s="67">
        <v>59.990125398644686</v>
      </c>
      <c r="Z40" s="67">
        <v>17.192032937759127</v>
      </c>
      <c r="AA40" s="67">
        <v>0</v>
      </c>
      <c r="AB40" s="67">
        <v>56.174175988856938</v>
      </c>
      <c r="AC40" s="67">
        <v>32.283522227866925</v>
      </c>
      <c r="AD40" s="67">
        <v>197.3739294095908</v>
      </c>
      <c r="AE40" s="67">
        <v>217.18302368987645</v>
      </c>
      <c r="AF40" s="67">
        <v>136.0007443949126</v>
      </c>
      <c r="AG40" s="67">
        <v>854.5271172280369</v>
      </c>
      <c r="AH40" s="67">
        <v>1192.9246922313032</v>
      </c>
      <c r="AI40" s="67">
        <v>175.9527375070181</v>
      </c>
      <c r="AJ40" s="67">
        <v>8.4131931009813279</v>
      </c>
      <c r="AK40" s="67">
        <v>45.672495059717839</v>
      </c>
      <c r="AL40" s="67">
        <v>527.46664950433603</v>
      </c>
      <c r="AM40" s="67">
        <v>37.837805909984361</v>
      </c>
      <c r="AN40" s="67">
        <v>135.9653908102039</v>
      </c>
      <c r="AO40" s="67">
        <v>967.74047268857521</v>
      </c>
      <c r="AP40" s="67">
        <v>142.44557880612066</v>
      </c>
      <c r="AQ40" s="67">
        <v>76.589946752588844</v>
      </c>
      <c r="AR40" s="67">
        <v>151.27826845143119</v>
      </c>
      <c r="AS40" s="67">
        <v>858.51770592903051</v>
      </c>
      <c r="AT40" s="67">
        <v>161.53257284131035</v>
      </c>
      <c r="AU40" s="67">
        <v>299.72361242608764</v>
      </c>
      <c r="AV40" s="67">
        <v>57.134794392839446</v>
      </c>
      <c r="AW40" s="67">
        <v>1141.3272385816474</v>
      </c>
      <c r="AX40" s="67">
        <v>342.80146823515099</v>
      </c>
      <c r="AY40" s="67">
        <v>1141.6296889401103</v>
      </c>
      <c r="AZ40" s="67">
        <v>170.0547079927502</v>
      </c>
      <c r="BA40" s="67">
        <v>313.4898252113191</v>
      </c>
      <c r="BB40" s="67">
        <v>291.55789351956741</v>
      </c>
      <c r="BC40" s="67">
        <v>1827.5428305332343</v>
      </c>
      <c r="BD40" s="67">
        <v>1160.2538146918737</v>
      </c>
      <c r="BE40" s="67">
        <v>237.01091287781767</v>
      </c>
      <c r="BF40" s="67">
        <v>737.31482048828332</v>
      </c>
      <c r="BG40" s="67">
        <v>0</v>
      </c>
      <c r="BH40" s="67">
        <v>0</v>
      </c>
      <c r="BI40" s="67">
        <v>8453.2284068390363</v>
      </c>
      <c r="BJ40" s="67">
        <v>0</v>
      </c>
      <c r="BK40" s="67">
        <v>121.95722941828403</v>
      </c>
      <c r="BL40" s="67">
        <v>47.799611815482258</v>
      </c>
      <c r="BM40" s="67">
        <v>17.81375402600645</v>
      </c>
      <c r="BN40" s="67">
        <v>517.97803187390366</v>
      </c>
      <c r="BO40" s="67">
        <v>24435.069703294863</v>
      </c>
    </row>
    <row r="41" spans="1:67" x14ac:dyDescent="0.3">
      <c r="A41">
        <v>2014</v>
      </c>
      <c r="B41" s="61" t="s">
        <v>487</v>
      </c>
      <c r="C41" s="66" t="s">
        <v>550</v>
      </c>
      <c r="D41" s="61" t="s">
        <v>575</v>
      </c>
      <c r="E41" s="67">
        <v>9.3897352697338832</v>
      </c>
      <c r="F41" s="67">
        <v>0.88281027339272</v>
      </c>
      <c r="G41" s="67">
        <v>3.1736033913275743</v>
      </c>
      <c r="H41" s="67">
        <v>4.2026151889029117</v>
      </c>
      <c r="I41" s="67">
        <v>53.847567590311769</v>
      </c>
      <c r="J41" s="67">
        <v>54.808492613616934</v>
      </c>
      <c r="K41" s="67">
        <v>2.4460168652629197</v>
      </c>
      <c r="L41" s="67">
        <v>12.992804654211547</v>
      </c>
      <c r="M41" s="67">
        <v>60.34189217471441</v>
      </c>
      <c r="N41" s="67">
        <v>63.7071838189826</v>
      </c>
      <c r="O41" s="67">
        <v>122.56334585789322</v>
      </c>
      <c r="P41" s="67">
        <v>15.251437853409218</v>
      </c>
      <c r="Q41" s="67">
        <v>10.813553044102328</v>
      </c>
      <c r="R41" s="67">
        <v>12.253885486019708</v>
      </c>
      <c r="S41" s="67">
        <v>126.91774472002692</v>
      </c>
      <c r="T41" s="67">
        <v>53.283067133364966</v>
      </c>
      <c r="U41" s="67">
        <v>183.61780180198454</v>
      </c>
      <c r="V41" s="67">
        <v>50.44337540651361</v>
      </c>
      <c r="W41" s="67">
        <v>60.234231921577916</v>
      </c>
      <c r="X41" s="67">
        <v>102.28533607206494</v>
      </c>
      <c r="Y41" s="67">
        <v>46.742876151730208</v>
      </c>
      <c r="Z41" s="67">
        <v>12.645210393116743</v>
      </c>
      <c r="AA41" s="67">
        <v>0</v>
      </c>
      <c r="AB41" s="67">
        <v>116.30791413204783</v>
      </c>
      <c r="AC41" s="67">
        <v>25.308779679096244</v>
      </c>
      <c r="AD41" s="67">
        <v>69.238756487358415</v>
      </c>
      <c r="AE41" s="67">
        <v>264.41441621803017</v>
      </c>
      <c r="AF41" s="67">
        <v>217.17423016123405</v>
      </c>
      <c r="AG41" s="67">
        <v>1364.5832059454949</v>
      </c>
      <c r="AH41" s="67">
        <v>1904.9619957173909</v>
      </c>
      <c r="AI41" s="67">
        <v>139.98231088190289</v>
      </c>
      <c r="AJ41" s="67">
        <v>82.089150227506764</v>
      </c>
      <c r="AK41" s="67">
        <v>35.492481112871531</v>
      </c>
      <c r="AL41" s="67">
        <v>242.23623783819505</v>
      </c>
      <c r="AM41" s="67">
        <v>20.535283642761886</v>
      </c>
      <c r="AN41" s="67">
        <v>77.990705678061417</v>
      </c>
      <c r="AO41" s="67">
        <v>56.851802971464295</v>
      </c>
      <c r="AP41" s="67">
        <v>18555.377872309971</v>
      </c>
      <c r="AQ41" s="67">
        <v>83.125263973908346</v>
      </c>
      <c r="AR41" s="67">
        <v>80.829321198118379</v>
      </c>
      <c r="AS41" s="67">
        <v>615.43042253748365</v>
      </c>
      <c r="AT41" s="67">
        <v>113.53649238230555</v>
      </c>
      <c r="AU41" s="67">
        <v>48.486100260964953</v>
      </c>
      <c r="AV41" s="67">
        <v>51.017717896858713</v>
      </c>
      <c r="AW41" s="67">
        <v>28.233904576938269</v>
      </c>
      <c r="AX41" s="67">
        <v>99.380215171684512</v>
      </c>
      <c r="AY41" s="67">
        <v>70.275926041999597</v>
      </c>
      <c r="AZ41" s="67">
        <v>677.60911254653581</v>
      </c>
      <c r="BA41" s="67">
        <v>76.001161744793109</v>
      </c>
      <c r="BB41" s="67">
        <v>270.38852324065954</v>
      </c>
      <c r="BC41" s="67">
        <v>853.59286806547948</v>
      </c>
      <c r="BD41" s="67">
        <v>312.73067821646049</v>
      </c>
      <c r="BE41" s="67">
        <v>81.194963881105423</v>
      </c>
      <c r="BF41" s="67">
        <v>2558.8036038076393</v>
      </c>
      <c r="BG41" s="67">
        <v>0</v>
      </c>
      <c r="BH41" s="67">
        <v>0</v>
      </c>
      <c r="BI41" s="67">
        <v>15586.004512557724</v>
      </c>
      <c r="BJ41" s="67">
        <v>0</v>
      </c>
      <c r="BK41" s="67">
        <v>22.267350450035117</v>
      </c>
      <c r="BL41" s="67">
        <v>5687.9047709853967</v>
      </c>
      <c r="BM41" s="67">
        <v>0.60892967814863963</v>
      </c>
      <c r="BN41" s="67">
        <v>1228.9121585037103</v>
      </c>
      <c r="BO41" s="67">
        <v>52781.723728403609</v>
      </c>
    </row>
    <row r="42" spans="1:67" x14ac:dyDescent="0.3">
      <c r="A42">
        <v>2014</v>
      </c>
      <c r="B42" s="61" t="s">
        <v>488</v>
      </c>
      <c r="C42" s="66" t="s">
        <v>551</v>
      </c>
      <c r="D42" s="61" t="s">
        <v>575</v>
      </c>
      <c r="E42" s="67">
        <v>25.250366766664236</v>
      </c>
      <c r="F42" s="67">
        <v>0.70015982877537497</v>
      </c>
      <c r="G42" s="67">
        <v>1.987147107348187</v>
      </c>
      <c r="H42" s="67">
        <v>1.8635017533457179</v>
      </c>
      <c r="I42" s="67">
        <v>45.866710255488378</v>
      </c>
      <c r="J42" s="67">
        <v>54.314672604783915</v>
      </c>
      <c r="K42" s="67">
        <v>3.2318816853194781</v>
      </c>
      <c r="L42" s="67">
        <v>16.396538151242837</v>
      </c>
      <c r="M42" s="67">
        <v>12.497976833977532</v>
      </c>
      <c r="N42" s="67">
        <v>81.39946194020132</v>
      </c>
      <c r="O42" s="67">
        <v>73.82410850021212</v>
      </c>
      <c r="P42" s="67">
        <v>31.834517126893509</v>
      </c>
      <c r="Q42" s="67">
        <v>10.375012318037891</v>
      </c>
      <c r="R42" s="67">
        <v>25.027688080899924</v>
      </c>
      <c r="S42" s="67">
        <v>67.519117488001982</v>
      </c>
      <c r="T42" s="67">
        <v>35.886624575991576</v>
      </c>
      <c r="U42" s="67">
        <v>337.12650717933218</v>
      </c>
      <c r="V42" s="67">
        <v>33.07023565707771</v>
      </c>
      <c r="W42" s="67">
        <v>43.461195851896633</v>
      </c>
      <c r="X42" s="67">
        <v>102.19792639790185</v>
      </c>
      <c r="Y42" s="67">
        <v>20.825386339051196</v>
      </c>
      <c r="Z42" s="67">
        <v>10.171379182486223</v>
      </c>
      <c r="AA42" s="67">
        <v>0</v>
      </c>
      <c r="AB42" s="67">
        <v>58.740788470807885</v>
      </c>
      <c r="AC42" s="67">
        <v>25.491565999265461</v>
      </c>
      <c r="AD42" s="67">
        <v>57.359766535916435</v>
      </c>
      <c r="AE42" s="67">
        <v>94.901301386804533</v>
      </c>
      <c r="AF42" s="67">
        <v>192.95957106454563</v>
      </c>
      <c r="AG42" s="67">
        <v>1212.3949304528153</v>
      </c>
      <c r="AH42" s="67">
        <v>1692.5134470349631</v>
      </c>
      <c r="AI42" s="67">
        <v>91.446942012368382</v>
      </c>
      <c r="AJ42" s="67">
        <v>9.5554815892419835</v>
      </c>
      <c r="AK42" s="67">
        <v>2.3626240425134881</v>
      </c>
      <c r="AL42" s="67">
        <v>263.39175868504623</v>
      </c>
      <c r="AM42" s="67">
        <v>27.12246494641796</v>
      </c>
      <c r="AN42" s="67">
        <v>78.932160042782897</v>
      </c>
      <c r="AO42" s="67">
        <v>77.667369802758174</v>
      </c>
      <c r="AP42" s="67">
        <v>294.34231061916466</v>
      </c>
      <c r="AQ42" s="67">
        <v>645.06908786309998</v>
      </c>
      <c r="AR42" s="67">
        <v>204.23752808210978</v>
      </c>
      <c r="AS42" s="67">
        <v>679.92282820612593</v>
      </c>
      <c r="AT42" s="67">
        <v>96.097362466964555</v>
      </c>
      <c r="AU42" s="67">
        <v>113.75659003958988</v>
      </c>
      <c r="AV42" s="67">
        <v>42.170923084133058</v>
      </c>
      <c r="AW42" s="67">
        <v>274.85304625782425</v>
      </c>
      <c r="AX42" s="67">
        <v>146.88517226978863</v>
      </c>
      <c r="AY42" s="67">
        <v>108.18430037886141</v>
      </c>
      <c r="AZ42" s="67">
        <v>1.6903105794323441</v>
      </c>
      <c r="BA42" s="67">
        <v>268.50966486982156</v>
      </c>
      <c r="BB42" s="67">
        <v>335.16379156951666</v>
      </c>
      <c r="BC42" s="67">
        <v>445.84453588580493</v>
      </c>
      <c r="BD42" s="67">
        <v>228.07496941372378</v>
      </c>
      <c r="BE42" s="67">
        <v>63.313002462704397</v>
      </c>
      <c r="BF42" s="67">
        <v>122.28162702457666</v>
      </c>
      <c r="BG42" s="67">
        <v>0</v>
      </c>
      <c r="BH42" s="67">
        <v>0</v>
      </c>
      <c r="BI42" s="67">
        <v>5270.3937964105098</v>
      </c>
      <c r="BJ42" s="67">
        <v>0</v>
      </c>
      <c r="BK42" s="67">
        <v>7.8843755637119615E-3</v>
      </c>
      <c r="BL42" s="67">
        <v>0.57037930163207928</v>
      </c>
      <c r="BM42" s="67">
        <v>3.7514063438592931E-3</v>
      </c>
      <c r="BN42" s="67">
        <v>741.58462357290352</v>
      </c>
      <c r="BO42" s="67">
        <v>15002.625773831369</v>
      </c>
    </row>
    <row r="43" spans="1:67" x14ac:dyDescent="0.3">
      <c r="A43">
        <v>2014</v>
      </c>
      <c r="B43" s="61" t="s">
        <v>489</v>
      </c>
      <c r="C43" s="66" t="s">
        <v>552</v>
      </c>
      <c r="D43" s="61" t="s">
        <v>575</v>
      </c>
      <c r="E43" s="67">
        <v>4.357926992060996</v>
      </c>
      <c r="F43" s="67">
        <v>0.56845846522461252</v>
      </c>
      <c r="G43" s="67">
        <v>0.76870488315310248</v>
      </c>
      <c r="H43" s="67">
        <v>2.9692791210517706</v>
      </c>
      <c r="I43" s="67">
        <v>58.92446385324596</v>
      </c>
      <c r="J43" s="67">
        <v>54.01738982712785</v>
      </c>
      <c r="K43" s="67">
        <v>1.8262050934274265</v>
      </c>
      <c r="L43" s="67">
        <v>15.821649282554665</v>
      </c>
      <c r="M43" s="67">
        <v>19.712692118647833</v>
      </c>
      <c r="N43" s="67">
        <v>115.28128753728991</v>
      </c>
      <c r="O43" s="67">
        <v>126.56964910228047</v>
      </c>
      <c r="P43" s="67">
        <v>13.902732572791155</v>
      </c>
      <c r="Q43" s="67">
        <v>16.08371837796301</v>
      </c>
      <c r="R43" s="67">
        <v>10.213624037484548</v>
      </c>
      <c r="S43" s="67">
        <v>121.49476957782669</v>
      </c>
      <c r="T43" s="67">
        <v>48.876910118062369</v>
      </c>
      <c r="U43" s="67">
        <v>1255.3243342236703</v>
      </c>
      <c r="V43" s="67">
        <v>36.864860496048927</v>
      </c>
      <c r="W43" s="67">
        <v>102.12093783785684</v>
      </c>
      <c r="X43" s="67">
        <v>137.94661066892394</v>
      </c>
      <c r="Y43" s="67">
        <v>47.622758105773052</v>
      </c>
      <c r="Z43" s="67">
        <v>10.700831302575635</v>
      </c>
      <c r="AA43" s="67">
        <v>0</v>
      </c>
      <c r="AB43" s="67">
        <v>98.281953007940743</v>
      </c>
      <c r="AC43" s="67">
        <v>58.161918756537972</v>
      </c>
      <c r="AD43" s="67">
        <v>93.47348220187682</v>
      </c>
      <c r="AE43" s="67">
        <v>128.45921255727578</v>
      </c>
      <c r="AF43" s="67">
        <v>42.823197090141022</v>
      </c>
      <c r="AG43" s="67">
        <v>269.06920842529962</v>
      </c>
      <c r="AH43" s="67">
        <v>375.62210050541347</v>
      </c>
      <c r="AI43" s="67">
        <v>148.45801693138543</v>
      </c>
      <c r="AJ43" s="67">
        <v>9.3649826528436186</v>
      </c>
      <c r="AK43" s="67">
        <v>3.8512745132667092</v>
      </c>
      <c r="AL43" s="67">
        <v>202.89272159777087</v>
      </c>
      <c r="AM43" s="67">
        <v>39.862206347301615</v>
      </c>
      <c r="AN43" s="67">
        <v>50.138196089905811</v>
      </c>
      <c r="AO43" s="67">
        <v>102.96672589519261</v>
      </c>
      <c r="AP43" s="67">
        <v>268.24311784954182</v>
      </c>
      <c r="AQ43" s="67">
        <v>272.94683986475519</v>
      </c>
      <c r="AR43" s="67">
        <v>1020.3082090292801</v>
      </c>
      <c r="AS43" s="67">
        <v>1472.3228954377491</v>
      </c>
      <c r="AT43" s="67">
        <v>258.31238381470513</v>
      </c>
      <c r="AU43" s="67">
        <v>408.28217318784647</v>
      </c>
      <c r="AV43" s="67">
        <v>29.95829545137973</v>
      </c>
      <c r="AW43" s="67">
        <v>47.395334970304312</v>
      </c>
      <c r="AX43" s="67">
        <v>68.12039987295222</v>
      </c>
      <c r="AY43" s="67">
        <v>160.44621842230919</v>
      </c>
      <c r="AZ43" s="67">
        <v>5.4159608934157664</v>
      </c>
      <c r="BA43" s="67">
        <v>31.558590805805704</v>
      </c>
      <c r="BB43" s="67">
        <v>55.709943362695448</v>
      </c>
      <c r="BC43" s="67">
        <v>581.5816981903464</v>
      </c>
      <c r="BD43" s="67">
        <v>345.11086176254844</v>
      </c>
      <c r="BE43" s="67">
        <v>43.209340427237919</v>
      </c>
      <c r="BF43" s="67">
        <v>118.84862039410818</v>
      </c>
      <c r="BG43" s="67">
        <v>0</v>
      </c>
      <c r="BH43" s="67">
        <v>0</v>
      </c>
      <c r="BI43" s="67">
        <v>1264.5357076926191</v>
      </c>
      <c r="BJ43" s="67">
        <v>0</v>
      </c>
      <c r="BK43" s="67">
        <v>0.74752551397501132</v>
      </c>
      <c r="BL43" s="67">
        <v>8471.4082300612863</v>
      </c>
      <c r="BM43" s="67">
        <v>5.7184171554379173E-2</v>
      </c>
      <c r="BN43" s="67">
        <v>2705.8524199329995</v>
      </c>
      <c r="BO43" s="67">
        <v>21455.766941276601</v>
      </c>
    </row>
    <row r="44" spans="1:67" x14ac:dyDescent="0.3">
      <c r="A44">
        <v>2014</v>
      </c>
      <c r="B44" s="61" t="s">
        <v>490</v>
      </c>
      <c r="C44" s="66" t="s">
        <v>553</v>
      </c>
      <c r="D44" s="61" t="s">
        <v>575</v>
      </c>
      <c r="E44" s="67">
        <v>717.4813138919269</v>
      </c>
      <c r="F44" s="67">
        <v>112.53566220268499</v>
      </c>
      <c r="G44" s="67">
        <v>87.30047894675053</v>
      </c>
      <c r="H44" s="67">
        <v>162.80899195349957</v>
      </c>
      <c r="I44" s="67">
        <v>976.36658053306883</v>
      </c>
      <c r="J44" s="67">
        <v>825.41051711920727</v>
      </c>
      <c r="K44" s="67">
        <v>98.050315999589429</v>
      </c>
      <c r="L44" s="67">
        <v>261.00647192658045</v>
      </c>
      <c r="M44" s="67">
        <v>172.74472065159861</v>
      </c>
      <c r="N44" s="67">
        <v>530.35193394658438</v>
      </c>
      <c r="O44" s="67">
        <v>1328.8765656417456</v>
      </c>
      <c r="P44" s="67">
        <v>645.67617108675859</v>
      </c>
      <c r="Q44" s="67">
        <v>210.83549246932051</v>
      </c>
      <c r="R44" s="67">
        <v>280.75610106311143</v>
      </c>
      <c r="S44" s="67">
        <v>1549.2976008484231</v>
      </c>
      <c r="T44" s="67">
        <v>872.4298889464834</v>
      </c>
      <c r="U44" s="67">
        <v>2328.2313501342774</v>
      </c>
      <c r="V44" s="67">
        <v>801.02270447803414</v>
      </c>
      <c r="W44" s="67">
        <v>1486.5098177711457</v>
      </c>
      <c r="X44" s="67">
        <v>1986.6354898889533</v>
      </c>
      <c r="Y44" s="67">
        <v>2090.8538498520952</v>
      </c>
      <c r="Z44" s="67">
        <v>366.50495977199569</v>
      </c>
      <c r="AA44" s="67">
        <v>0</v>
      </c>
      <c r="AB44" s="67">
        <v>1346.4743020172677</v>
      </c>
      <c r="AC44" s="67">
        <v>315.97532607346761</v>
      </c>
      <c r="AD44" s="67">
        <v>388.61795324448082</v>
      </c>
      <c r="AE44" s="67">
        <v>5553.0505766390961</v>
      </c>
      <c r="AF44" s="67">
        <v>303.43296404520362</v>
      </c>
      <c r="AG44" s="67">
        <v>1906.5160370039653</v>
      </c>
      <c r="AH44" s="67">
        <v>2661.5123711480328</v>
      </c>
      <c r="AI44" s="67">
        <v>896.4370021258519</v>
      </c>
      <c r="AJ44" s="67">
        <v>320.45832669094386</v>
      </c>
      <c r="AK44" s="67">
        <v>243.24832602377268</v>
      </c>
      <c r="AL44" s="67">
        <v>1166.6570138866527</v>
      </c>
      <c r="AM44" s="67">
        <v>31.605638956276749</v>
      </c>
      <c r="AN44" s="67">
        <v>743.7330574979859</v>
      </c>
      <c r="AO44" s="67">
        <v>487.37410060665081</v>
      </c>
      <c r="AP44" s="67">
        <v>480.51276287493323</v>
      </c>
      <c r="AQ44" s="67">
        <v>277.39379325523703</v>
      </c>
      <c r="AR44" s="67">
        <v>218.41694835025621</v>
      </c>
      <c r="AS44" s="67">
        <v>10602.187203739715</v>
      </c>
      <c r="AT44" s="67">
        <v>1145.1497456281652</v>
      </c>
      <c r="AU44" s="67">
        <v>615.17331922120422</v>
      </c>
      <c r="AV44" s="67">
        <v>13896.865711243103</v>
      </c>
      <c r="AW44" s="67">
        <v>731.77988536744442</v>
      </c>
      <c r="AX44" s="67">
        <v>599.52193980626282</v>
      </c>
      <c r="AY44" s="67">
        <v>230.30206758460776</v>
      </c>
      <c r="AZ44" s="67">
        <v>6.8765514371711545</v>
      </c>
      <c r="BA44" s="67">
        <v>462.03982132785728</v>
      </c>
      <c r="BB44" s="67">
        <v>689.88567448022604</v>
      </c>
      <c r="BC44" s="67">
        <v>2907.4295427067614</v>
      </c>
      <c r="BD44" s="67">
        <v>920.17526813174948</v>
      </c>
      <c r="BE44" s="67">
        <v>1202.3417109386744</v>
      </c>
      <c r="BF44" s="67">
        <v>2052.8642783547734</v>
      </c>
      <c r="BG44" s="67">
        <v>0</v>
      </c>
      <c r="BH44" s="67">
        <v>0</v>
      </c>
      <c r="BI44" s="67">
        <v>23149.444543432583</v>
      </c>
      <c r="BJ44" s="67">
        <v>0</v>
      </c>
      <c r="BK44" s="67">
        <v>0</v>
      </c>
      <c r="BL44" s="67">
        <v>14.143309043960363</v>
      </c>
      <c r="BM44" s="67">
        <v>0</v>
      </c>
      <c r="BN44" s="67">
        <v>851.54391660459407</v>
      </c>
      <c r="BO44" s="67">
        <v>95310.827968612779</v>
      </c>
    </row>
    <row r="45" spans="1:67" x14ac:dyDescent="0.3">
      <c r="A45">
        <v>2014</v>
      </c>
      <c r="B45" s="61" t="s">
        <v>491</v>
      </c>
      <c r="C45" s="66" t="s">
        <v>554</v>
      </c>
      <c r="D45" s="61" t="s">
        <v>575</v>
      </c>
      <c r="E45" s="67">
        <v>19.303026501996829</v>
      </c>
      <c r="F45" s="67">
        <v>6.0245643134837854</v>
      </c>
      <c r="G45" s="67">
        <v>7.0537973272386187</v>
      </c>
      <c r="H45" s="67">
        <v>17.198330380597117</v>
      </c>
      <c r="I45" s="67">
        <v>135.87105639164881</v>
      </c>
      <c r="J45" s="67">
        <v>157.45241356207327</v>
      </c>
      <c r="K45" s="67">
        <v>20.073745345577368</v>
      </c>
      <c r="L45" s="67">
        <v>32.573167676402534</v>
      </c>
      <c r="M45" s="67">
        <v>57.738297586536042</v>
      </c>
      <c r="N45" s="67">
        <v>56.237497215920918</v>
      </c>
      <c r="O45" s="67">
        <v>154.44276719535137</v>
      </c>
      <c r="P45" s="67">
        <v>114.28742173283275</v>
      </c>
      <c r="Q45" s="67">
        <v>34.621453941744385</v>
      </c>
      <c r="R45" s="67">
        <v>32.140917533854036</v>
      </c>
      <c r="S45" s="67">
        <v>58.211229071717248</v>
      </c>
      <c r="T45" s="67">
        <v>115.46289069705266</v>
      </c>
      <c r="U45" s="67">
        <v>244.03688504147149</v>
      </c>
      <c r="V45" s="67">
        <v>189.07733704369286</v>
      </c>
      <c r="W45" s="67">
        <v>247.64345971652901</v>
      </c>
      <c r="X45" s="67">
        <v>159.93724850930195</v>
      </c>
      <c r="Y45" s="67">
        <v>154.4933034729408</v>
      </c>
      <c r="Z45" s="67">
        <v>69.760126176296836</v>
      </c>
      <c r="AA45" s="67">
        <v>0</v>
      </c>
      <c r="AB45" s="67">
        <v>41.592092926494296</v>
      </c>
      <c r="AC45" s="67">
        <v>41.249308691989015</v>
      </c>
      <c r="AD45" s="67">
        <v>154.99120620746837</v>
      </c>
      <c r="AE45" s="67">
        <v>660.74951424241658</v>
      </c>
      <c r="AF45" s="67">
        <v>86.225613411099886</v>
      </c>
      <c r="AG45" s="67">
        <v>541.76880645135236</v>
      </c>
      <c r="AH45" s="67">
        <v>756.31379578549002</v>
      </c>
      <c r="AI45" s="67">
        <v>500.41357354628457</v>
      </c>
      <c r="AJ45" s="67">
        <v>23.38445134189185</v>
      </c>
      <c r="AK45" s="67">
        <v>10.101627242142326</v>
      </c>
      <c r="AL45" s="67">
        <v>195.56762007052222</v>
      </c>
      <c r="AM45" s="67">
        <v>3.2746780436666203</v>
      </c>
      <c r="AN45" s="67">
        <v>128.92336288544786</v>
      </c>
      <c r="AO45" s="67">
        <v>49.144222087876528</v>
      </c>
      <c r="AP45" s="67">
        <v>51.831446373939521</v>
      </c>
      <c r="AQ45" s="67">
        <v>7.3922280322521337</v>
      </c>
      <c r="AR45" s="67">
        <v>33.007621771137806</v>
      </c>
      <c r="AS45" s="67">
        <v>224.95423805898687</v>
      </c>
      <c r="AT45" s="67">
        <v>412.82838584357449</v>
      </c>
      <c r="AU45" s="67">
        <v>77.311069905952152</v>
      </c>
      <c r="AV45" s="67">
        <v>487.42666126630178</v>
      </c>
      <c r="AW45" s="67">
        <v>315.07464208801792</v>
      </c>
      <c r="AX45" s="67">
        <v>205.0474909108662</v>
      </c>
      <c r="AY45" s="67">
        <v>28.117547574716696</v>
      </c>
      <c r="AZ45" s="67">
        <v>1.1902433991935351</v>
      </c>
      <c r="BA45" s="67">
        <v>175.05766147202539</v>
      </c>
      <c r="BB45" s="67">
        <v>669.18259399214446</v>
      </c>
      <c r="BC45" s="67">
        <v>59.693670200115392</v>
      </c>
      <c r="BD45" s="67">
        <v>69.091618476382337</v>
      </c>
      <c r="BE45" s="67">
        <v>442.30342439612241</v>
      </c>
      <c r="BF45" s="67">
        <v>189.88626984021599</v>
      </c>
      <c r="BG45" s="67">
        <v>0</v>
      </c>
      <c r="BH45" s="67">
        <v>0</v>
      </c>
      <c r="BI45" s="67">
        <v>15920.326574021236</v>
      </c>
      <c r="BJ45" s="67">
        <v>0</v>
      </c>
      <c r="BK45" s="67">
        <v>0.31249809079946306</v>
      </c>
      <c r="BL45" s="67">
        <v>4.0316641855566306</v>
      </c>
      <c r="BM45" s="67">
        <v>0</v>
      </c>
      <c r="BN45" s="67">
        <v>905.17358388390346</v>
      </c>
      <c r="BO45" s="67">
        <v>25556.581943151839</v>
      </c>
    </row>
    <row r="46" spans="1:67" x14ac:dyDescent="0.3">
      <c r="A46">
        <v>2014</v>
      </c>
      <c r="B46" s="61" t="s">
        <v>492</v>
      </c>
      <c r="C46" s="66" t="s">
        <v>555</v>
      </c>
      <c r="D46" s="61" t="s">
        <v>575</v>
      </c>
      <c r="E46" s="67">
        <v>50.021769810164663</v>
      </c>
      <c r="F46" s="67">
        <v>8.1189990372310579</v>
      </c>
      <c r="G46" s="67">
        <v>6.1062772245215173</v>
      </c>
      <c r="H46" s="67">
        <v>9.2457378662344016</v>
      </c>
      <c r="I46" s="67">
        <v>108.02550630284274</v>
      </c>
      <c r="J46" s="67">
        <v>95.564655177774924</v>
      </c>
      <c r="K46" s="67">
        <v>8.0591274162705044</v>
      </c>
      <c r="L46" s="67">
        <v>27.248137426820652</v>
      </c>
      <c r="M46" s="67">
        <v>9.2919202452105409</v>
      </c>
      <c r="N46" s="67">
        <v>102.73953880845076</v>
      </c>
      <c r="O46" s="67">
        <v>190.18885369246527</v>
      </c>
      <c r="P46" s="67">
        <v>60.406795268353839</v>
      </c>
      <c r="Q46" s="67">
        <v>19.227851518827741</v>
      </c>
      <c r="R46" s="67">
        <v>27.215783001069887</v>
      </c>
      <c r="S46" s="67">
        <v>168.19509213325966</v>
      </c>
      <c r="T46" s="67">
        <v>99.426239869945604</v>
      </c>
      <c r="U46" s="67">
        <v>349.85248493992759</v>
      </c>
      <c r="V46" s="67">
        <v>102.69449577961565</v>
      </c>
      <c r="W46" s="67">
        <v>146.83637972926559</v>
      </c>
      <c r="X46" s="67">
        <v>148.83267001690299</v>
      </c>
      <c r="Y46" s="67">
        <v>144.99613031476284</v>
      </c>
      <c r="Z46" s="67">
        <v>24.607393592378148</v>
      </c>
      <c r="AA46" s="67">
        <v>0</v>
      </c>
      <c r="AB46" s="67">
        <v>170.96163818713418</v>
      </c>
      <c r="AC46" s="67">
        <v>42.695664595352568</v>
      </c>
      <c r="AD46" s="67">
        <v>31.995447671659772</v>
      </c>
      <c r="AE46" s="67">
        <v>353.07891890663615</v>
      </c>
      <c r="AF46" s="67">
        <v>19.346874198271721</v>
      </c>
      <c r="AG46" s="67">
        <v>121.55938970232761</v>
      </c>
      <c r="AH46" s="67">
        <v>169.69792713119293</v>
      </c>
      <c r="AI46" s="67">
        <v>74.791473096224237</v>
      </c>
      <c r="AJ46" s="67">
        <v>27.417259156337224</v>
      </c>
      <c r="AK46" s="67">
        <v>24.290394949404398</v>
      </c>
      <c r="AL46" s="67">
        <v>72.071263866962667</v>
      </c>
      <c r="AM46" s="67">
        <v>9.4262264511018792</v>
      </c>
      <c r="AN46" s="67">
        <v>72.536720556050142</v>
      </c>
      <c r="AO46" s="67">
        <v>29.959048969854649</v>
      </c>
      <c r="AP46" s="67">
        <v>43.445999568546952</v>
      </c>
      <c r="AQ46" s="67">
        <v>30.329551517604749</v>
      </c>
      <c r="AR46" s="67">
        <v>21.212942656675835</v>
      </c>
      <c r="AS46" s="67">
        <v>2952.6918523831473</v>
      </c>
      <c r="AT46" s="67">
        <v>2108.0840300942286</v>
      </c>
      <c r="AU46" s="67">
        <v>1500.8768108071038</v>
      </c>
      <c r="AV46" s="67">
        <v>682.83094668444846</v>
      </c>
      <c r="AW46" s="67">
        <v>60.019822386387148</v>
      </c>
      <c r="AX46" s="67">
        <v>57.809685666111072</v>
      </c>
      <c r="AY46" s="67">
        <v>54.180036678988515</v>
      </c>
      <c r="AZ46" s="67">
        <v>0.62578160141922468</v>
      </c>
      <c r="BA46" s="67">
        <v>38.125395309415985</v>
      </c>
      <c r="BB46" s="67">
        <v>99.292964043347197</v>
      </c>
      <c r="BC46" s="67">
        <v>218.85476489059653</v>
      </c>
      <c r="BD46" s="67">
        <v>145.94005401209307</v>
      </c>
      <c r="BE46" s="67">
        <v>154.54052587573983</v>
      </c>
      <c r="BF46" s="67">
        <v>105.86645233056763</v>
      </c>
      <c r="BG46" s="67">
        <v>0</v>
      </c>
      <c r="BH46" s="67">
        <v>0</v>
      </c>
      <c r="BI46" s="67">
        <v>5346.7594833902131</v>
      </c>
      <c r="BJ46" s="67">
        <v>0</v>
      </c>
      <c r="BK46" s="67">
        <v>0</v>
      </c>
      <c r="BL46" s="67">
        <v>16.234816164929391</v>
      </c>
      <c r="BM46" s="67">
        <v>0</v>
      </c>
      <c r="BN46" s="67">
        <v>562.30643420581589</v>
      </c>
      <c r="BO46" s="67">
        <v>17326.758436878179</v>
      </c>
    </row>
    <row r="47" spans="1:67" x14ac:dyDescent="0.3">
      <c r="A47">
        <v>2014</v>
      </c>
      <c r="B47" s="61" t="s">
        <v>493</v>
      </c>
      <c r="C47" s="66" t="s">
        <v>556</v>
      </c>
      <c r="D47" s="61" t="s">
        <v>575</v>
      </c>
      <c r="E47" s="67">
        <v>23.333133225494787</v>
      </c>
      <c r="F47" s="67">
        <v>10.916500023034159</v>
      </c>
      <c r="G47" s="67">
        <v>4.5354765443831129</v>
      </c>
      <c r="H47" s="67">
        <v>10.672375335393316</v>
      </c>
      <c r="I47" s="67">
        <v>425.8608227913258</v>
      </c>
      <c r="J47" s="67">
        <v>710.70646142435396</v>
      </c>
      <c r="K47" s="67">
        <v>22.818856080543721</v>
      </c>
      <c r="L47" s="67">
        <v>50.933494844685598</v>
      </c>
      <c r="M47" s="67">
        <v>135.48469467873343</v>
      </c>
      <c r="N47" s="67">
        <v>192.24628081070171</v>
      </c>
      <c r="O47" s="67">
        <v>542.17744470188131</v>
      </c>
      <c r="P47" s="67">
        <v>188.14220515093834</v>
      </c>
      <c r="Q47" s="67">
        <v>40.289075817845166</v>
      </c>
      <c r="R47" s="67">
        <v>49.163085731130586</v>
      </c>
      <c r="S47" s="67">
        <v>198.96167923031393</v>
      </c>
      <c r="T47" s="67">
        <v>147.12862783430563</v>
      </c>
      <c r="U47" s="67">
        <v>507.69793238811502</v>
      </c>
      <c r="V47" s="67">
        <v>352.91327113592803</v>
      </c>
      <c r="W47" s="67">
        <v>264.04918810241134</v>
      </c>
      <c r="X47" s="67">
        <v>310.79350855319785</v>
      </c>
      <c r="Y47" s="67">
        <v>174.99169457368205</v>
      </c>
      <c r="Z47" s="67">
        <v>175.29098845315931</v>
      </c>
      <c r="AA47" s="67">
        <v>0</v>
      </c>
      <c r="AB47" s="67">
        <v>115.11209337004286</v>
      </c>
      <c r="AC47" s="67">
        <v>90.639327746924437</v>
      </c>
      <c r="AD47" s="67">
        <v>165.46004751477162</v>
      </c>
      <c r="AE47" s="67">
        <v>1011.2087539012007</v>
      </c>
      <c r="AF47" s="67">
        <v>553.38794027924587</v>
      </c>
      <c r="AG47" s="67">
        <v>3477.0284178924903</v>
      </c>
      <c r="AH47" s="67">
        <v>4853.9596530641711</v>
      </c>
      <c r="AI47" s="67">
        <v>423.06756820364632</v>
      </c>
      <c r="AJ47" s="67">
        <v>35.201567188389639</v>
      </c>
      <c r="AK47" s="67">
        <v>47.414473121127635</v>
      </c>
      <c r="AL47" s="67">
        <v>929.76115153498949</v>
      </c>
      <c r="AM47" s="67">
        <v>13.717044479654998</v>
      </c>
      <c r="AN47" s="67">
        <v>2404.3128944743453</v>
      </c>
      <c r="AO47" s="67">
        <v>497.86876690694351</v>
      </c>
      <c r="AP47" s="67">
        <v>443.27123788277294</v>
      </c>
      <c r="AQ47" s="67">
        <v>258.47968337708636</v>
      </c>
      <c r="AR47" s="67">
        <v>565.61403449508282</v>
      </c>
      <c r="AS47" s="67">
        <v>2028.5271526973163</v>
      </c>
      <c r="AT47" s="67">
        <v>482.04180788004697</v>
      </c>
      <c r="AU47" s="67">
        <v>687.82499542814742</v>
      </c>
      <c r="AV47" s="67">
        <v>1376.3548694429956</v>
      </c>
      <c r="AW47" s="67">
        <v>1198.5943074040297</v>
      </c>
      <c r="AX47" s="67">
        <v>615.44825957067428</v>
      </c>
      <c r="AY47" s="67">
        <v>117.49352994402213</v>
      </c>
      <c r="AZ47" s="67">
        <v>6.9897275111624024</v>
      </c>
      <c r="BA47" s="67">
        <v>445.22084032135149</v>
      </c>
      <c r="BB47" s="67">
        <v>564.8603821893546</v>
      </c>
      <c r="BC47" s="67">
        <v>860.12193902145361</v>
      </c>
      <c r="BD47" s="67">
        <v>1011.6621117095691</v>
      </c>
      <c r="BE47" s="67">
        <v>1747.9683789551914</v>
      </c>
      <c r="BF47" s="67">
        <v>1089.2907266279292</v>
      </c>
      <c r="BG47" s="67">
        <v>0</v>
      </c>
      <c r="BH47" s="67">
        <v>0</v>
      </c>
      <c r="BI47" s="67">
        <v>85510.482441949978</v>
      </c>
      <c r="BJ47" s="67">
        <v>0</v>
      </c>
      <c r="BK47" s="67">
        <v>15.98602207580165</v>
      </c>
      <c r="BL47" s="67">
        <v>7367.3599599695053</v>
      </c>
      <c r="BM47" s="67">
        <v>0.43749669662405399</v>
      </c>
      <c r="BN47" s="67">
        <v>1068.3028787367789</v>
      </c>
      <c r="BO47" s="67">
        <v>126619.57928099616</v>
      </c>
    </row>
    <row r="48" spans="1:67" x14ac:dyDescent="0.3">
      <c r="A48">
        <v>2014</v>
      </c>
      <c r="B48" s="61" t="s">
        <v>494</v>
      </c>
      <c r="C48" s="66" t="s">
        <v>557</v>
      </c>
      <c r="D48" s="61" t="s">
        <v>575</v>
      </c>
      <c r="E48" s="67">
        <v>22.452881495393299</v>
      </c>
      <c r="F48" s="67">
        <v>3.3905480344502594</v>
      </c>
      <c r="G48" s="67">
        <v>11.535484113731918</v>
      </c>
      <c r="H48" s="67">
        <v>6.9269636300991717</v>
      </c>
      <c r="I48" s="67">
        <v>244.44220608097336</v>
      </c>
      <c r="J48" s="67">
        <v>259.44405393297416</v>
      </c>
      <c r="K48" s="67">
        <v>7.8412575738055672</v>
      </c>
      <c r="L48" s="67">
        <v>48.269880682926782</v>
      </c>
      <c r="M48" s="67">
        <v>73.778365765506464</v>
      </c>
      <c r="N48" s="67">
        <v>288.53585344420605</v>
      </c>
      <c r="O48" s="67">
        <v>642.97249518538172</v>
      </c>
      <c r="P48" s="67">
        <v>278.86059465811201</v>
      </c>
      <c r="Q48" s="67">
        <v>26.185530488806343</v>
      </c>
      <c r="R48" s="67">
        <v>48.437276272238201</v>
      </c>
      <c r="S48" s="67">
        <v>582.87983602593067</v>
      </c>
      <c r="T48" s="67">
        <v>247.43017304739072</v>
      </c>
      <c r="U48" s="67">
        <v>975.94566188427177</v>
      </c>
      <c r="V48" s="67">
        <v>144.04348591153075</v>
      </c>
      <c r="W48" s="67">
        <v>201.84142151409674</v>
      </c>
      <c r="X48" s="67">
        <v>643.29784832381154</v>
      </c>
      <c r="Y48" s="67">
        <v>135.28556657990364</v>
      </c>
      <c r="Z48" s="67">
        <v>25.993387323158171</v>
      </c>
      <c r="AA48" s="67">
        <v>0</v>
      </c>
      <c r="AB48" s="67">
        <v>160.73722462034044</v>
      </c>
      <c r="AC48" s="67">
        <v>76.53567632380323</v>
      </c>
      <c r="AD48" s="67">
        <v>116.20688392356885</v>
      </c>
      <c r="AE48" s="67">
        <v>651.40156739766235</v>
      </c>
      <c r="AF48" s="67">
        <v>99.239507915830202</v>
      </c>
      <c r="AG48" s="67">
        <v>623.5374253355476</v>
      </c>
      <c r="AH48" s="67">
        <v>870.46341881626518</v>
      </c>
      <c r="AI48" s="67">
        <v>94.109261806205012</v>
      </c>
      <c r="AJ48" s="67">
        <v>33.877063211018012</v>
      </c>
      <c r="AK48" s="67">
        <v>5.0073256943681068</v>
      </c>
      <c r="AL48" s="67">
        <v>567.50034407094165</v>
      </c>
      <c r="AM48" s="67">
        <v>3.4735543301753107</v>
      </c>
      <c r="AN48" s="67">
        <v>81.02863363031598</v>
      </c>
      <c r="AO48" s="67">
        <v>503.40465246730355</v>
      </c>
      <c r="AP48" s="67">
        <v>584.11351681289045</v>
      </c>
      <c r="AQ48" s="67">
        <v>165.19979508954393</v>
      </c>
      <c r="AR48" s="67">
        <v>441.53372881544192</v>
      </c>
      <c r="AS48" s="67">
        <v>1594.8842765808174</v>
      </c>
      <c r="AT48" s="67">
        <v>357.30617210454295</v>
      </c>
      <c r="AU48" s="67">
        <v>339.48246375645101</v>
      </c>
      <c r="AV48" s="67">
        <v>64.02509607320259</v>
      </c>
      <c r="AW48" s="67">
        <v>256.10357591830763</v>
      </c>
      <c r="AX48" s="67">
        <v>209.25849684526085</v>
      </c>
      <c r="AY48" s="67">
        <v>87.382489883818209</v>
      </c>
      <c r="AZ48" s="67">
        <v>1.8849044644526631</v>
      </c>
      <c r="BA48" s="67">
        <v>171.02710244325206</v>
      </c>
      <c r="BB48" s="67">
        <v>200.51750850501094</v>
      </c>
      <c r="BC48" s="67">
        <v>274.23267368794365</v>
      </c>
      <c r="BD48" s="67">
        <v>127.71461664792422</v>
      </c>
      <c r="BE48" s="67">
        <v>233.08667351013099</v>
      </c>
      <c r="BF48" s="67">
        <v>214.98563299132783</v>
      </c>
      <c r="BG48" s="67">
        <v>0</v>
      </c>
      <c r="BH48" s="67">
        <v>0</v>
      </c>
      <c r="BI48" s="67">
        <v>889.60026474339043</v>
      </c>
      <c r="BJ48" s="67">
        <v>0</v>
      </c>
      <c r="BK48" s="67">
        <v>10.095097465135758</v>
      </c>
      <c r="BL48" s="67">
        <v>13.557443795548862</v>
      </c>
      <c r="BM48" s="67">
        <v>1.2376748712125E-2</v>
      </c>
      <c r="BN48" s="67">
        <v>3331.4760703524876</v>
      </c>
      <c r="BO48" s="67">
        <v>18373.793288747605</v>
      </c>
    </row>
    <row r="49" spans="1:67" x14ac:dyDescent="0.3">
      <c r="A49">
        <v>2014</v>
      </c>
      <c r="B49" s="61" t="s">
        <v>495</v>
      </c>
      <c r="C49" s="66" t="s">
        <v>558</v>
      </c>
      <c r="D49" s="61" t="s">
        <v>575</v>
      </c>
      <c r="E49" s="67">
        <v>26.59654875302796</v>
      </c>
      <c r="F49" s="67">
        <v>0.63711904538998343</v>
      </c>
      <c r="G49" s="67">
        <v>7.249023852867956</v>
      </c>
      <c r="H49" s="67">
        <v>5.7396803560017551</v>
      </c>
      <c r="I49" s="67">
        <v>157.97122328257146</v>
      </c>
      <c r="J49" s="67">
        <v>135.89580142676797</v>
      </c>
      <c r="K49" s="67">
        <v>6.9730680901824789</v>
      </c>
      <c r="L49" s="67">
        <v>39.33682975658536</v>
      </c>
      <c r="M49" s="67">
        <v>26.649036218712862</v>
      </c>
      <c r="N49" s="67">
        <v>438.16107971628924</v>
      </c>
      <c r="O49" s="67">
        <v>836.2700866185711</v>
      </c>
      <c r="P49" s="67">
        <v>30.351203059427089</v>
      </c>
      <c r="Q49" s="67">
        <v>71.938562964906268</v>
      </c>
      <c r="R49" s="67">
        <v>70.954914221296278</v>
      </c>
      <c r="S49" s="67">
        <v>703.27580599943258</v>
      </c>
      <c r="T49" s="67">
        <v>301.08134698778173</v>
      </c>
      <c r="U49" s="67">
        <v>2124.6387979918354</v>
      </c>
      <c r="V49" s="67">
        <v>306.98209366981314</v>
      </c>
      <c r="W49" s="67">
        <v>669.7980424499591</v>
      </c>
      <c r="X49" s="67">
        <v>2088.4846277852953</v>
      </c>
      <c r="Y49" s="67">
        <v>288.425190504895</v>
      </c>
      <c r="Z49" s="67">
        <v>84.448453389246808</v>
      </c>
      <c r="AA49" s="67">
        <v>0</v>
      </c>
      <c r="AB49" s="67">
        <v>362.4009251164029</v>
      </c>
      <c r="AC49" s="67">
        <v>72.194089367951293</v>
      </c>
      <c r="AD49" s="67">
        <v>194.17871804663349</v>
      </c>
      <c r="AE49" s="67">
        <v>10532.532304563932</v>
      </c>
      <c r="AF49" s="67">
        <v>8.927627300535887</v>
      </c>
      <c r="AG49" s="67">
        <v>56.095560913494687</v>
      </c>
      <c r="AH49" s="67">
        <v>78.30954504210284</v>
      </c>
      <c r="AI49" s="67">
        <v>12.4152974706781</v>
      </c>
      <c r="AJ49" s="67">
        <v>4.3932377606537818</v>
      </c>
      <c r="AK49" s="67">
        <v>0.90562284246030489</v>
      </c>
      <c r="AL49" s="67">
        <v>20.261763881194963</v>
      </c>
      <c r="AM49" s="67">
        <v>1.1294058084523608</v>
      </c>
      <c r="AN49" s="67">
        <v>44.440357216870133</v>
      </c>
      <c r="AO49" s="67">
        <v>239.69885200373403</v>
      </c>
      <c r="AP49" s="67">
        <v>420.85298295404101</v>
      </c>
      <c r="AQ49" s="67">
        <v>71.668011776580656</v>
      </c>
      <c r="AR49" s="67">
        <v>193.69721199130626</v>
      </c>
      <c r="AS49" s="67">
        <v>90.763355333032635</v>
      </c>
      <c r="AT49" s="67">
        <v>11.512881896854326</v>
      </c>
      <c r="AU49" s="67">
        <v>8.8790934619899353</v>
      </c>
      <c r="AV49" s="67">
        <v>6.0374871976165796</v>
      </c>
      <c r="AW49" s="67">
        <v>53.98580558026034</v>
      </c>
      <c r="AX49" s="67">
        <v>928.78741156950764</v>
      </c>
      <c r="AY49" s="67">
        <v>522.15658060846272</v>
      </c>
      <c r="AZ49" s="67">
        <v>5.5183073144344297</v>
      </c>
      <c r="BA49" s="67">
        <v>63.818477552089824</v>
      </c>
      <c r="BB49" s="67">
        <v>171.59128394131849</v>
      </c>
      <c r="BC49" s="67">
        <v>177.1589471555462</v>
      </c>
      <c r="BD49" s="67">
        <v>172.87908378929691</v>
      </c>
      <c r="BE49" s="67">
        <v>89.682999204008979</v>
      </c>
      <c r="BF49" s="67">
        <v>21.202488159660422</v>
      </c>
      <c r="BG49" s="67">
        <v>0</v>
      </c>
      <c r="BH49" s="67">
        <v>0</v>
      </c>
      <c r="BI49" s="67">
        <v>673.92490993203307</v>
      </c>
      <c r="BJ49" s="67">
        <v>0</v>
      </c>
      <c r="BK49" s="67">
        <v>2.2198280036520051</v>
      </c>
      <c r="BL49" s="67">
        <v>152.82717047007949</v>
      </c>
      <c r="BM49" s="67">
        <v>4.9542449356016684E-2</v>
      </c>
      <c r="BN49" s="67">
        <v>6755.4928000629543</v>
      </c>
      <c r="BO49" s="67">
        <v>30644.448503880056</v>
      </c>
    </row>
    <row r="50" spans="1:67" x14ac:dyDescent="0.3">
      <c r="A50">
        <v>2014</v>
      </c>
      <c r="B50" s="61" t="s">
        <v>496</v>
      </c>
      <c r="C50" s="66" t="s">
        <v>559</v>
      </c>
      <c r="D50" s="61" t="s">
        <v>575</v>
      </c>
      <c r="E50" s="67">
        <v>1.123280948506709</v>
      </c>
      <c r="F50" s="67">
        <v>1.1247638526702354E-2</v>
      </c>
      <c r="G50" s="67">
        <v>0.72289202425183741</v>
      </c>
      <c r="H50" s="67">
        <v>6.5741219424452046E-2</v>
      </c>
      <c r="I50" s="67">
        <v>31.45768637010001</v>
      </c>
      <c r="J50" s="67">
        <v>16.671887623357801</v>
      </c>
      <c r="K50" s="67">
        <v>0.49666363216561504</v>
      </c>
      <c r="L50" s="67">
        <v>2.8999855187333794</v>
      </c>
      <c r="M50" s="67">
        <v>3.4756192779174278</v>
      </c>
      <c r="N50" s="67">
        <v>31.189601686520266</v>
      </c>
      <c r="O50" s="67">
        <v>195.18045572400041</v>
      </c>
      <c r="P50" s="67">
        <v>180.7649082383835</v>
      </c>
      <c r="Q50" s="67">
        <v>15.190525487728616</v>
      </c>
      <c r="R50" s="67">
        <v>9.1048601545480974</v>
      </c>
      <c r="S50" s="67">
        <v>53.471457278207055</v>
      </c>
      <c r="T50" s="67">
        <v>20.313977791197829</v>
      </c>
      <c r="U50" s="67">
        <v>1575.26059209408</v>
      </c>
      <c r="V50" s="67">
        <v>102.04532835812539</v>
      </c>
      <c r="W50" s="67">
        <v>160.66837495117917</v>
      </c>
      <c r="X50" s="67">
        <v>382.87487340459097</v>
      </c>
      <c r="Y50" s="67">
        <v>68.789430258281172</v>
      </c>
      <c r="Z50" s="67">
        <v>8.1411082812533895</v>
      </c>
      <c r="AA50" s="67">
        <v>0</v>
      </c>
      <c r="AB50" s="67">
        <v>39.44412213527562</v>
      </c>
      <c r="AC50" s="67">
        <v>4.3685355251950311</v>
      </c>
      <c r="AD50" s="67">
        <v>2.6532669585948807</v>
      </c>
      <c r="AE50" s="67">
        <v>80.001744499150135</v>
      </c>
      <c r="AF50" s="67">
        <v>2.8998346600709288</v>
      </c>
      <c r="AG50" s="67">
        <v>18.222563590096865</v>
      </c>
      <c r="AH50" s="67">
        <v>25.43842808322422</v>
      </c>
      <c r="AI50" s="67">
        <v>4.9533707781651053</v>
      </c>
      <c r="AJ50" s="67">
        <v>8.6223379013601359E-2</v>
      </c>
      <c r="AK50" s="67">
        <v>0.1368006315857451</v>
      </c>
      <c r="AL50" s="67">
        <v>5.4268460594134931</v>
      </c>
      <c r="AM50" s="67">
        <v>1.3751460932937542E-2</v>
      </c>
      <c r="AN50" s="67">
        <v>1.9214461597944346</v>
      </c>
      <c r="AO50" s="67">
        <v>7.3601747586350976</v>
      </c>
      <c r="AP50" s="67">
        <v>5.5701409443398973</v>
      </c>
      <c r="AQ50" s="67">
        <v>11.314263427131458</v>
      </c>
      <c r="AR50" s="67">
        <v>74.001019802237749</v>
      </c>
      <c r="AS50" s="67">
        <v>1.5694397345246873</v>
      </c>
      <c r="AT50" s="67">
        <v>0.35982399359720069</v>
      </c>
      <c r="AU50" s="67">
        <v>3.095540921862487</v>
      </c>
      <c r="AV50" s="67">
        <v>2.6240108889515845</v>
      </c>
      <c r="AW50" s="67">
        <v>6.076013900620854</v>
      </c>
      <c r="AX50" s="67">
        <v>42.076782420081713</v>
      </c>
      <c r="AY50" s="67">
        <v>25.332089477662151</v>
      </c>
      <c r="AZ50" s="67">
        <v>5.8432792270825269E-2</v>
      </c>
      <c r="BA50" s="67">
        <v>3.120728198411975</v>
      </c>
      <c r="BB50" s="67">
        <v>7.265952971195424</v>
      </c>
      <c r="BC50" s="67">
        <v>0.67878996026251226</v>
      </c>
      <c r="BD50" s="67">
        <v>1.2691073587889847</v>
      </c>
      <c r="BE50" s="67">
        <v>1.9427857659835261</v>
      </c>
      <c r="BF50" s="67">
        <v>2.0052729042617687</v>
      </c>
      <c r="BG50" s="67">
        <v>0</v>
      </c>
      <c r="BH50" s="67">
        <v>0</v>
      </c>
      <c r="BI50" s="67">
        <v>60.168786926571009</v>
      </c>
      <c r="BJ50" s="67">
        <v>0</v>
      </c>
      <c r="BK50" s="67">
        <v>0.57412864396277186</v>
      </c>
      <c r="BL50" s="67">
        <v>36039.519904425018</v>
      </c>
      <c r="BM50" s="67">
        <v>3.1828620200819766E-2</v>
      </c>
      <c r="BN50" s="67">
        <v>3600.5262401670102</v>
      </c>
      <c r="BO50" s="67">
        <v>42942.028690885185</v>
      </c>
    </row>
    <row r="51" spans="1:67" x14ac:dyDescent="0.3">
      <c r="A51">
        <v>2014</v>
      </c>
      <c r="B51" s="61" t="s">
        <v>497</v>
      </c>
      <c r="C51" s="66" t="s">
        <v>560</v>
      </c>
      <c r="D51" s="61" t="s">
        <v>575</v>
      </c>
      <c r="E51" s="67">
        <v>0.46349100499129509</v>
      </c>
      <c r="F51" s="67">
        <v>0.58251723237049013</v>
      </c>
      <c r="G51" s="67">
        <v>3.9575168699032943E-2</v>
      </c>
      <c r="H51" s="67">
        <v>8.2617758520632897E-2</v>
      </c>
      <c r="I51" s="67">
        <v>46.410780734703124</v>
      </c>
      <c r="J51" s="67">
        <v>18.936408915698077</v>
      </c>
      <c r="K51" s="67">
        <v>0.43132004083741221</v>
      </c>
      <c r="L51" s="67">
        <v>5.0678208547791312</v>
      </c>
      <c r="M51" s="67">
        <v>2.3806276444595809</v>
      </c>
      <c r="N51" s="67">
        <v>19.596891901704431</v>
      </c>
      <c r="O51" s="67">
        <v>30.434339291996217</v>
      </c>
      <c r="P51" s="67">
        <v>6.9920990265168372</v>
      </c>
      <c r="Q51" s="67">
        <v>2.2403267780932112</v>
      </c>
      <c r="R51" s="67">
        <v>3.040282673739688</v>
      </c>
      <c r="S51" s="67">
        <v>13.476739264662999</v>
      </c>
      <c r="T51" s="67">
        <v>14.525352452857684</v>
      </c>
      <c r="U51" s="67">
        <v>102.45899726282326</v>
      </c>
      <c r="V51" s="67">
        <v>15.200312335265066</v>
      </c>
      <c r="W51" s="67">
        <v>14.175132467950892</v>
      </c>
      <c r="X51" s="67">
        <v>87.602137967869737</v>
      </c>
      <c r="Y51" s="67">
        <v>7.1396624172933389</v>
      </c>
      <c r="Z51" s="67">
        <v>3.047678288321424</v>
      </c>
      <c r="AA51" s="67">
        <v>0</v>
      </c>
      <c r="AB51" s="67">
        <v>12.707164049175553</v>
      </c>
      <c r="AC51" s="67">
        <v>1.686099847754563</v>
      </c>
      <c r="AD51" s="67">
        <v>15.020827629309663</v>
      </c>
      <c r="AE51" s="67">
        <v>37.955057607027335</v>
      </c>
      <c r="AF51" s="67">
        <v>15.659375949905129</v>
      </c>
      <c r="AG51" s="67">
        <v>98.390303775094551</v>
      </c>
      <c r="AH51" s="67">
        <v>137.35368317987829</v>
      </c>
      <c r="AI51" s="67">
        <v>5.1598231763306215</v>
      </c>
      <c r="AJ51" s="67">
        <v>1.100199494913114</v>
      </c>
      <c r="AK51" s="67">
        <v>0.37599411797148186</v>
      </c>
      <c r="AL51" s="67">
        <v>36.995207613350196</v>
      </c>
      <c r="AM51" s="67">
        <v>0.73461097016674914</v>
      </c>
      <c r="AN51" s="67">
        <v>13.248450540311797</v>
      </c>
      <c r="AO51" s="67">
        <v>45.370804600808732</v>
      </c>
      <c r="AP51" s="67">
        <v>24.968262205989383</v>
      </c>
      <c r="AQ51" s="67">
        <v>36.90390002425444</v>
      </c>
      <c r="AR51" s="67">
        <v>28.889046561447316</v>
      </c>
      <c r="AS51" s="67">
        <v>241.23434686139208</v>
      </c>
      <c r="AT51" s="67">
        <v>97.016233545074257</v>
      </c>
      <c r="AU51" s="67">
        <v>33.110446960406009</v>
      </c>
      <c r="AV51" s="67">
        <v>8.8074931651735646</v>
      </c>
      <c r="AW51" s="67">
        <v>1.9290054561102479</v>
      </c>
      <c r="AX51" s="67">
        <v>5.1435929175840567</v>
      </c>
      <c r="AY51" s="67">
        <v>1.6509877659548402</v>
      </c>
      <c r="AZ51" s="67">
        <v>7.0746220202400581E-2</v>
      </c>
      <c r="BA51" s="67">
        <v>10.531789319624837</v>
      </c>
      <c r="BB51" s="67">
        <v>4.8481008010564084</v>
      </c>
      <c r="BC51" s="67">
        <v>50.676868702558863</v>
      </c>
      <c r="BD51" s="67">
        <v>39.240768770676624</v>
      </c>
      <c r="BE51" s="67">
        <v>4.0176742317390675</v>
      </c>
      <c r="BF51" s="67">
        <v>18.933109135413236</v>
      </c>
      <c r="BG51" s="67">
        <v>0</v>
      </c>
      <c r="BH51" s="67">
        <v>0</v>
      </c>
      <c r="BI51" s="67">
        <v>20.207239849229087</v>
      </c>
      <c r="BJ51" s="67">
        <v>0</v>
      </c>
      <c r="BK51" s="67">
        <v>0.18592925110802463</v>
      </c>
      <c r="BL51" s="67">
        <v>0.59773489650576528</v>
      </c>
      <c r="BM51" s="67">
        <v>-2.390919184683921E-2</v>
      </c>
      <c r="BN51" s="67">
        <v>867.50076935224263</v>
      </c>
      <c r="BO51" s="67">
        <v>2312.5228508380492</v>
      </c>
    </row>
    <row r="52" spans="1:67" x14ac:dyDescent="0.3">
      <c r="A52">
        <v>2014</v>
      </c>
      <c r="B52" s="61" t="s">
        <v>498</v>
      </c>
      <c r="C52" s="66" t="s">
        <v>561</v>
      </c>
      <c r="D52" s="61" t="s">
        <v>575</v>
      </c>
      <c r="E52" s="67">
        <v>2.5344689482763125</v>
      </c>
      <c r="F52" s="67">
        <v>0.14973794698788156</v>
      </c>
      <c r="G52" s="67">
        <v>3.1522768636942189</v>
      </c>
      <c r="H52" s="67">
        <v>1.353800999406686</v>
      </c>
      <c r="I52" s="67">
        <v>92.746762971133748</v>
      </c>
      <c r="J52" s="67">
        <v>186.79307688655791</v>
      </c>
      <c r="K52" s="67">
        <v>2.1468494487356415</v>
      </c>
      <c r="L52" s="67">
        <v>16.016744102437897</v>
      </c>
      <c r="M52" s="67">
        <v>16.14777185402583</v>
      </c>
      <c r="N52" s="67">
        <v>61.303494449448564</v>
      </c>
      <c r="O52" s="67">
        <v>244.29584895797342</v>
      </c>
      <c r="P52" s="67">
        <v>7.5508097023954441</v>
      </c>
      <c r="Q52" s="67">
        <v>7.7113830722933772</v>
      </c>
      <c r="R52" s="67">
        <v>11.907361637011476</v>
      </c>
      <c r="S52" s="67">
        <v>399.14607575167213</v>
      </c>
      <c r="T52" s="67">
        <v>113.08494999186703</v>
      </c>
      <c r="U52" s="67">
        <v>280.79088802041184</v>
      </c>
      <c r="V52" s="67">
        <v>38.257649919657567</v>
      </c>
      <c r="W52" s="67">
        <v>45.412958794932976</v>
      </c>
      <c r="X52" s="67">
        <v>37.203561941514856</v>
      </c>
      <c r="Y52" s="67">
        <v>209.08729068661242</v>
      </c>
      <c r="Z52" s="67">
        <v>13.875879633539823</v>
      </c>
      <c r="AA52" s="67">
        <v>0</v>
      </c>
      <c r="AB52" s="67">
        <v>366.23291098603738</v>
      </c>
      <c r="AC52" s="67">
        <v>51.055348775852977</v>
      </c>
      <c r="AD52" s="67">
        <v>462.43794758660971</v>
      </c>
      <c r="AE52" s="67">
        <v>319.3604222377283</v>
      </c>
      <c r="AF52" s="67">
        <v>85.152967044482537</v>
      </c>
      <c r="AG52" s="67">
        <v>535.03123861653421</v>
      </c>
      <c r="AH52" s="67">
        <v>746.90774380972937</v>
      </c>
      <c r="AI52" s="67">
        <v>314.18097747711857</v>
      </c>
      <c r="AJ52" s="67">
        <v>2.9031236201088344</v>
      </c>
      <c r="AK52" s="67">
        <v>32.419745642240876</v>
      </c>
      <c r="AL52" s="67">
        <v>620.92214743474892</v>
      </c>
      <c r="AM52" s="67">
        <v>58.823886531080817</v>
      </c>
      <c r="AN52" s="67">
        <v>19.242729100460359</v>
      </c>
      <c r="AO52" s="67">
        <v>52.407775870265105</v>
      </c>
      <c r="AP52" s="67">
        <v>234.47855711597035</v>
      </c>
      <c r="AQ52" s="67">
        <v>294.83048292032066</v>
      </c>
      <c r="AR52" s="67">
        <v>677.54016060565482</v>
      </c>
      <c r="AS52" s="67">
        <v>1232.8572166870945</v>
      </c>
      <c r="AT52" s="67">
        <v>230.81372955489144</v>
      </c>
      <c r="AU52" s="67">
        <v>172.35906830221472</v>
      </c>
      <c r="AV52" s="67">
        <v>15.774314044521725</v>
      </c>
      <c r="AW52" s="67">
        <v>23.630058269183074</v>
      </c>
      <c r="AX52" s="67">
        <v>176.90158607194564</v>
      </c>
      <c r="AY52" s="67">
        <v>36.552413986614468</v>
      </c>
      <c r="AZ52" s="67">
        <v>0.24424539270281706</v>
      </c>
      <c r="BA52" s="67">
        <v>122.41073572831304</v>
      </c>
      <c r="BB52" s="67">
        <v>111.57557419126634</v>
      </c>
      <c r="BC52" s="67">
        <v>510.02979718971466</v>
      </c>
      <c r="BD52" s="67">
        <v>205.95745614259096</v>
      </c>
      <c r="BE52" s="67">
        <v>18.800280305236747</v>
      </c>
      <c r="BF52" s="67">
        <v>210.95021831211719</v>
      </c>
      <c r="BG52" s="67">
        <v>0</v>
      </c>
      <c r="BH52" s="67">
        <v>0</v>
      </c>
      <c r="BI52" s="67">
        <v>1215.9624248540745</v>
      </c>
      <c r="BJ52" s="67">
        <v>0</v>
      </c>
      <c r="BK52" s="67">
        <v>0.9923534000783969</v>
      </c>
      <c r="BL52" s="67">
        <v>22.583414877926966</v>
      </c>
      <c r="BM52" s="67">
        <v>-7.393178459247138E-3</v>
      </c>
      <c r="BN52" s="67">
        <v>8165.8906952655389</v>
      </c>
      <c r="BO52" s="67">
        <v>19138.875997353109</v>
      </c>
    </row>
    <row r="53" spans="1:67" x14ac:dyDescent="0.3">
      <c r="A53">
        <v>2014</v>
      </c>
      <c r="B53" s="61" t="s">
        <v>499</v>
      </c>
      <c r="C53" s="66" t="s">
        <v>562</v>
      </c>
      <c r="D53" s="61" t="s">
        <v>575</v>
      </c>
      <c r="E53" s="67">
        <v>28.958416039247435</v>
      </c>
      <c r="F53" s="67">
        <v>1.1393958720155726</v>
      </c>
      <c r="G53" s="67">
        <v>30.150753395975684</v>
      </c>
      <c r="H53" s="67">
        <v>48.92168249499781</v>
      </c>
      <c r="I53" s="67">
        <v>360.77710158437782</v>
      </c>
      <c r="J53" s="67">
        <v>399.06079537441923</v>
      </c>
      <c r="K53" s="67">
        <v>12.603574074420168</v>
      </c>
      <c r="L53" s="67">
        <v>115.88158731369666</v>
      </c>
      <c r="M53" s="67">
        <v>136.51373045103779</v>
      </c>
      <c r="N53" s="67">
        <v>539.8175961838017</v>
      </c>
      <c r="O53" s="67">
        <v>1013.4009999931184</v>
      </c>
      <c r="P53" s="67">
        <v>39.826087100651456</v>
      </c>
      <c r="Q53" s="67">
        <v>75.803221527279646</v>
      </c>
      <c r="R53" s="67">
        <v>96.153101328184249</v>
      </c>
      <c r="S53" s="67">
        <v>1350.0507473411221</v>
      </c>
      <c r="T53" s="67">
        <v>409.98122517847668</v>
      </c>
      <c r="U53" s="67">
        <v>1309.632525287821</v>
      </c>
      <c r="V53" s="67">
        <v>286.55047418033013</v>
      </c>
      <c r="W53" s="67">
        <v>259.49877244697757</v>
      </c>
      <c r="X53" s="67">
        <v>491.28456198221579</v>
      </c>
      <c r="Y53" s="67">
        <v>288.21877304612781</v>
      </c>
      <c r="Z53" s="67">
        <v>66.482169864198937</v>
      </c>
      <c r="AA53" s="67">
        <v>0</v>
      </c>
      <c r="AB53" s="67">
        <v>1523.451863347118</v>
      </c>
      <c r="AC53" s="67">
        <v>265.4392026379594</v>
      </c>
      <c r="AD53" s="67">
        <v>898.80937334452915</v>
      </c>
      <c r="AE53" s="67">
        <v>804.65855837958384</v>
      </c>
      <c r="AF53" s="67">
        <v>364.76625859117911</v>
      </c>
      <c r="AG53" s="67">
        <v>2291.8987311334017</v>
      </c>
      <c r="AH53" s="67">
        <v>3199.5070566255595</v>
      </c>
      <c r="AI53" s="67">
        <v>1486.9175408591097</v>
      </c>
      <c r="AJ53" s="67">
        <v>1185.4108693828464</v>
      </c>
      <c r="AK53" s="67">
        <v>492.47455272528958</v>
      </c>
      <c r="AL53" s="67">
        <v>3376.4472653361931</v>
      </c>
      <c r="AM53" s="67">
        <v>320.28582706639116</v>
      </c>
      <c r="AN53" s="67">
        <v>314.71865215115622</v>
      </c>
      <c r="AO53" s="67">
        <v>446.64147591819909</v>
      </c>
      <c r="AP53" s="67">
        <v>904.81454835430168</v>
      </c>
      <c r="AQ53" s="67">
        <v>1207.4699734712485</v>
      </c>
      <c r="AR53" s="67">
        <v>720.82165865013769</v>
      </c>
      <c r="AS53" s="67">
        <v>3981.8711432821269</v>
      </c>
      <c r="AT53" s="67">
        <v>1690.9417661653783</v>
      </c>
      <c r="AU53" s="67">
        <v>644.53090134096328</v>
      </c>
      <c r="AV53" s="67">
        <v>456.66714497604238</v>
      </c>
      <c r="AW53" s="67">
        <v>161.65698574158972</v>
      </c>
      <c r="AX53" s="67">
        <v>988.38635612929897</v>
      </c>
      <c r="AY53" s="67">
        <v>419.20151318718422</v>
      </c>
      <c r="AZ53" s="67">
        <v>1.7408549992373388</v>
      </c>
      <c r="BA53" s="67">
        <v>974.77056396923933</v>
      </c>
      <c r="BB53" s="67">
        <v>1418.2323426807841</v>
      </c>
      <c r="BC53" s="67">
        <v>3080.5377308982443</v>
      </c>
      <c r="BD53" s="67">
        <v>558.94092030945819</v>
      </c>
      <c r="BE53" s="67">
        <v>660.44633543921657</v>
      </c>
      <c r="BF53" s="67">
        <v>1449.8269963827463</v>
      </c>
      <c r="BG53" s="67">
        <v>0</v>
      </c>
      <c r="BH53" s="67">
        <v>0</v>
      </c>
      <c r="BI53" s="67">
        <v>3293.7964472078697</v>
      </c>
      <c r="BJ53" s="67">
        <v>0</v>
      </c>
      <c r="BK53" s="67">
        <v>7.9901639212744655</v>
      </c>
      <c r="BL53" s="67">
        <v>65.443112889122048</v>
      </c>
      <c r="BM53" s="67">
        <v>0.14605612682984997</v>
      </c>
      <c r="BN53" s="67">
        <v>3369.0137717032112</v>
      </c>
      <c r="BO53" s="67">
        <v>50389.381807384561</v>
      </c>
    </row>
    <row r="54" spans="1:67" x14ac:dyDescent="0.3">
      <c r="A54">
        <v>2014</v>
      </c>
      <c r="B54" s="61" t="s">
        <v>500</v>
      </c>
      <c r="C54" s="66" t="s">
        <v>563</v>
      </c>
      <c r="D54" s="61" t="s">
        <v>575</v>
      </c>
      <c r="E54" s="67">
        <v>12.915570345105721</v>
      </c>
      <c r="F54" s="67">
        <v>0.81260496721603914</v>
      </c>
      <c r="G54" s="67">
        <v>49.286390065069298</v>
      </c>
      <c r="H54" s="67">
        <v>1.6841192729707271</v>
      </c>
      <c r="I54" s="67">
        <v>32.543497471944775</v>
      </c>
      <c r="J54" s="67">
        <v>28.332100251998021</v>
      </c>
      <c r="K54" s="67">
        <v>2.7889254366858491</v>
      </c>
      <c r="L54" s="67">
        <v>8.4689023976821662</v>
      </c>
      <c r="M54" s="67">
        <v>9.3779316885367798</v>
      </c>
      <c r="N54" s="67">
        <v>21.519689508806493</v>
      </c>
      <c r="O54" s="67">
        <v>56.839295787381708</v>
      </c>
      <c r="P54" s="67">
        <v>10.224194081727624</v>
      </c>
      <c r="Q54" s="67">
        <v>7.8039738083040211</v>
      </c>
      <c r="R54" s="67">
        <v>9.573649563121517</v>
      </c>
      <c r="S54" s="67">
        <v>48.948495453072539</v>
      </c>
      <c r="T54" s="67">
        <v>35.871384278815796</v>
      </c>
      <c r="U54" s="67">
        <v>68.148060251993911</v>
      </c>
      <c r="V54" s="67">
        <v>21.45720185826336</v>
      </c>
      <c r="W54" s="67">
        <v>41.152145221310164</v>
      </c>
      <c r="X54" s="67">
        <v>47.838418598576169</v>
      </c>
      <c r="Y54" s="67">
        <v>26.072965425835626</v>
      </c>
      <c r="Z54" s="67">
        <v>7.3738962302727167</v>
      </c>
      <c r="AA54" s="67">
        <v>0</v>
      </c>
      <c r="AB54" s="67">
        <v>39.673758744351709</v>
      </c>
      <c r="AC54" s="67">
        <v>73.631642399505466</v>
      </c>
      <c r="AD54" s="67">
        <v>64.01007259608204</v>
      </c>
      <c r="AE54" s="67">
        <v>133.16055784436355</v>
      </c>
      <c r="AF54" s="67">
        <v>19.518727514994861</v>
      </c>
      <c r="AG54" s="67">
        <v>122.63917055400913</v>
      </c>
      <c r="AH54" s="67">
        <v>171.20531025260397</v>
      </c>
      <c r="AI54" s="67">
        <v>117.25196155316107</v>
      </c>
      <c r="AJ54" s="67">
        <v>2.1287199005516007</v>
      </c>
      <c r="AK54" s="67">
        <v>361.13493247029095</v>
      </c>
      <c r="AL54" s="67">
        <v>67.817187299674558</v>
      </c>
      <c r="AM54" s="67">
        <v>11.357540980336552</v>
      </c>
      <c r="AN54" s="67">
        <v>36.188039415786854</v>
      </c>
      <c r="AO54" s="67">
        <v>65.25754896128791</v>
      </c>
      <c r="AP54" s="67">
        <v>120.77161339444473</v>
      </c>
      <c r="AQ54" s="67">
        <v>122.51505398581071</v>
      </c>
      <c r="AR54" s="67">
        <v>24.395907127447146</v>
      </c>
      <c r="AS54" s="67">
        <v>190.51112003972688</v>
      </c>
      <c r="AT54" s="67">
        <v>59.811025489748857</v>
      </c>
      <c r="AU54" s="67">
        <v>37.76424874740394</v>
      </c>
      <c r="AV54" s="67">
        <v>58.725348056708576</v>
      </c>
      <c r="AW54" s="67">
        <v>30.242159472226582</v>
      </c>
      <c r="AX54" s="67">
        <v>41.636736675375687</v>
      </c>
      <c r="AY54" s="67">
        <v>41.869850371500554</v>
      </c>
      <c r="AZ54" s="67">
        <v>0.32652704108523678</v>
      </c>
      <c r="BA54" s="67">
        <v>22.641263309257742</v>
      </c>
      <c r="BB54" s="67">
        <v>113.57874105129747</v>
      </c>
      <c r="BC54" s="67">
        <v>193.8209444559111</v>
      </c>
      <c r="BD54" s="67">
        <v>100.96549821283946</v>
      </c>
      <c r="BE54" s="67">
        <v>154.70666559084748</v>
      </c>
      <c r="BF54" s="67">
        <v>105.84453753157828</v>
      </c>
      <c r="BG54" s="67">
        <v>0</v>
      </c>
      <c r="BH54" s="67">
        <v>0</v>
      </c>
      <c r="BI54" s="67">
        <v>11407.803692517851</v>
      </c>
      <c r="BJ54" s="67">
        <v>0</v>
      </c>
      <c r="BK54" s="67">
        <v>117654.96613163182</v>
      </c>
      <c r="BL54" s="67">
        <v>50.44301665519005</v>
      </c>
      <c r="BM54" s="67">
        <v>0.16392365339388468</v>
      </c>
      <c r="BN54" s="67">
        <v>158.67726839658462</v>
      </c>
      <c r="BO54" s="67">
        <v>132526.18985585979</v>
      </c>
    </row>
    <row r="55" spans="1:67" x14ac:dyDescent="0.3">
      <c r="A55">
        <v>2014</v>
      </c>
      <c r="B55" s="61" t="s">
        <v>501</v>
      </c>
      <c r="C55" s="66" t="s">
        <v>564</v>
      </c>
      <c r="D55" s="61" t="s">
        <v>575</v>
      </c>
      <c r="E55" s="67">
        <v>11.887475217103566</v>
      </c>
      <c r="F55" s="67">
        <v>1.1558663336863466</v>
      </c>
      <c r="G55" s="67">
        <v>3.1387315601104686</v>
      </c>
      <c r="H55" s="67">
        <v>3.4090990055274215</v>
      </c>
      <c r="I55" s="67">
        <v>56.918952220411441</v>
      </c>
      <c r="J55" s="67">
        <v>72.050371252607263</v>
      </c>
      <c r="K55" s="67">
        <v>3.7867768130341743</v>
      </c>
      <c r="L55" s="67">
        <v>17.271215342963181</v>
      </c>
      <c r="M55" s="67">
        <v>22.207190258150433</v>
      </c>
      <c r="N55" s="67">
        <v>117.28782943103242</v>
      </c>
      <c r="O55" s="67">
        <v>174.1117228615467</v>
      </c>
      <c r="P55" s="67">
        <v>20.372041985946186</v>
      </c>
      <c r="Q55" s="67">
        <v>14.314751193786353</v>
      </c>
      <c r="R55" s="67">
        <v>15.666178292287144</v>
      </c>
      <c r="S55" s="67">
        <v>118.19726151677882</v>
      </c>
      <c r="T55" s="67">
        <v>64.37917017747445</v>
      </c>
      <c r="U55" s="67">
        <v>266.51353084821852</v>
      </c>
      <c r="V55" s="67">
        <v>43.164467533313299</v>
      </c>
      <c r="W55" s="67">
        <v>91.744951318486088</v>
      </c>
      <c r="X55" s="67">
        <v>119.46088413387668</v>
      </c>
      <c r="Y55" s="67">
        <v>56.558273940176051</v>
      </c>
      <c r="Z55" s="67">
        <v>13.928633727339454</v>
      </c>
      <c r="AA55" s="67">
        <v>0</v>
      </c>
      <c r="AB55" s="67">
        <v>45.115810259237023</v>
      </c>
      <c r="AC55" s="67">
        <v>42.485731842328057</v>
      </c>
      <c r="AD55" s="67">
        <v>41.028921224881543</v>
      </c>
      <c r="AE55" s="67">
        <v>109.6739484953293</v>
      </c>
      <c r="AF55" s="67">
        <v>49.292526562254849</v>
      </c>
      <c r="AG55" s="67">
        <v>309.73122873335274</v>
      </c>
      <c r="AH55" s="67">
        <v>432.38416863601964</v>
      </c>
      <c r="AI55" s="67">
        <v>39.241064766054507</v>
      </c>
      <c r="AJ55" s="67">
        <v>7.5298870353012957</v>
      </c>
      <c r="AK55" s="67">
        <v>13.370953819656236</v>
      </c>
      <c r="AL55" s="67">
        <v>161.94722657626815</v>
      </c>
      <c r="AM55" s="67">
        <v>5.8178004876103664</v>
      </c>
      <c r="AN55" s="67">
        <v>53.459895555730867</v>
      </c>
      <c r="AO55" s="67">
        <v>52.245809713554195</v>
      </c>
      <c r="AP55" s="67">
        <v>76.456687813806724</v>
      </c>
      <c r="AQ55" s="67">
        <v>34.008023489027501</v>
      </c>
      <c r="AR55" s="67">
        <v>98.813962335370078</v>
      </c>
      <c r="AS55" s="67">
        <v>397.65567712421301</v>
      </c>
      <c r="AT55" s="67">
        <v>76.430581722179511</v>
      </c>
      <c r="AU55" s="67">
        <v>58.674072326586092</v>
      </c>
      <c r="AV55" s="67">
        <v>24.867010576637917</v>
      </c>
      <c r="AW55" s="67">
        <v>69.604114699349992</v>
      </c>
      <c r="AX55" s="67">
        <v>96.868559064181625</v>
      </c>
      <c r="AY55" s="67">
        <v>160.54238814740359</v>
      </c>
      <c r="AZ55" s="67">
        <v>0.68611860353725218</v>
      </c>
      <c r="BA55" s="67">
        <v>67.592393138147429</v>
      </c>
      <c r="BB55" s="67">
        <v>227.0650896507336</v>
      </c>
      <c r="BC55" s="67">
        <v>439.4117398765809</v>
      </c>
      <c r="BD55" s="67">
        <v>304.98368025437031</v>
      </c>
      <c r="BE55" s="67">
        <v>79.495010350677205</v>
      </c>
      <c r="BF55" s="67">
        <v>218.1668058115977</v>
      </c>
      <c r="BG55" s="67">
        <v>0</v>
      </c>
      <c r="BH55" s="67">
        <v>0</v>
      </c>
      <c r="BI55" s="67">
        <v>57465.422955984213</v>
      </c>
      <c r="BJ55" s="67">
        <v>0</v>
      </c>
      <c r="BK55" s="67">
        <v>36258.325131762926</v>
      </c>
      <c r="BL55" s="67">
        <v>393.87795135159928</v>
      </c>
      <c r="BM55" s="67">
        <v>0.28509162832803692</v>
      </c>
      <c r="BN55" s="67">
        <v>553.64228127843103</v>
      </c>
      <c r="BO55" s="67">
        <v>99773.725675661277</v>
      </c>
    </row>
    <row r="56" spans="1:67" x14ac:dyDescent="0.3">
      <c r="A56">
        <v>2014</v>
      </c>
      <c r="B56" s="61" t="s">
        <v>502</v>
      </c>
      <c r="C56" s="66" t="s">
        <v>565</v>
      </c>
      <c r="D56" s="61" t="s">
        <v>575</v>
      </c>
      <c r="E56" s="67">
        <v>126.86418315598756</v>
      </c>
      <c r="F56" s="67">
        <v>10.944731053208773</v>
      </c>
      <c r="G56" s="67">
        <v>17.625405459454324</v>
      </c>
      <c r="H56" s="67">
        <v>9.5123004526299173</v>
      </c>
      <c r="I56" s="67">
        <v>138.25650024630571</v>
      </c>
      <c r="J56" s="67">
        <v>100.58773434208892</v>
      </c>
      <c r="K56" s="67">
        <v>13.887863726969369</v>
      </c>
      <c r="L56" s="67">
        <v>26.821823174608632</v>
      </c>
      <c r="M56" s="67">
        <v>13.694890928361769</v>
      </c>
      <c r="N56" s="67">
        <v>30.254556685475684</v>
      </c>
      <c r="O56" s="67">
        <v>126.58484688299701</v>
      </c>
      <c r="P56" s="67">
        <v>112.96836123657545</v>
      </c>
      <c r="Q56" s="67">
        <v>38.524970248823522</v>
      </c>
      <c r="R56" s="67">
        <v>28.123274974785133</v>
      </c>
      <c r="S56" s="67">
        <v>102.74449333216529</v>
      </c>
      <c r="T56" s="67">
        <v>122.00336405596501</v>
      </c>
      <c r="U56" s="67">
        <v>291.14097031366202</v>
      </c>
      <c r="V56" s="67">
        <v>111.47029856566941</v>
      </c>
      <c r="W56" s="67">
        <v>178.63598392447622</v>
      </c>
      <c r="X56" s="67">
        <v>151.28639363501046</v>
      </c>
      <c r="Y56" s="67">
        <v>150.37801168009085</v>
      </c>
      <c r="Z56" s="67">
        <v>26.383516074368448</v>
      </c>
      <c r="AA56" s="67">
        <v>0</v>
      </c>
      <c r="AB56" s="67">
        <v>46.879372646007667</v>
      </c>
      <c r="AC56" s="67">
        <v>175.68013661964392</v>
      </c>
      <c r="AD56" s="67">
        <v>74.933860360715755</v>
      </c>
      <c r="AE56" s="67">
        <v>1093.9514628480185</v>
      </c>
      <c r="AF56" s="67">
        <v>97.089091737563464</v>
      </c>
      <c r="AG56" s="67">
        <v>610.02669811108763</v>
      </c>
      <c r="AH56" s="67">
        <v>851.6022150317134</v>
      </c>
      <c r="AI56" s="67">
        <v>155.61259611293769</v>
      </c>
      <c r="AJ56" s="67">
        <v>8.0558078800778627</v>
      </c>
      <c r="AK56" s="67">
        <v>14.607826387430173</v>
      </c>
      <c r="AL56" s="67">
        <v>145.35962747574769</v>
      </c>
      <c r="AM56" s="67">
        <v>25.327412064338827</v>
      </c>
      <c r="AN56" s="67">
        <v>103.44707226700919</v>
      </c>
      <c r="AO56" s="67">
        <v>70.876198842257466</v>
      </c>
      <c r="AP56" s="67">
        <v>98.852563374092966</v>
      </c>
      <c r="AQ56" s="67">
        <v>28.808095162829108</v>
      </c>
      <c r="AR56" s="67">
        <v>84.032972641591613</v>
      </c>
      <c r="AS56" s="67">
        <v>493.67017799430107</v>
      </c>
      <c r="AT56" s="67">
        <v>103.76700830729291</v>
      </c>
      <c r="AU56" s="67">
        <v>71.077825178991006</v>
      </c>
      <c r="AV56" s="67">
        <v>75.710803252771612</v>
      </c>
      <c r="AW56" s="67">
        <v>114.43001270754031</v>
      </c>
      <c r="AX56" s="67">
        <v>176.39203330541571</v>
      </c>
      <c r="AY56" s="67">
        <v>110.22539150438095</v>
      </c>
      <c r="AZ56" s="67">
        <v>0.49407047907996815</v>
      </c>
      <c r="BA56" s="67">
        <v>120.14050212573628</v>
      </c>
      <c r="BB56" s="67">
        <v>522.85188448007045</v>
      </c>
      <c r="BC56" s="67">
        <v>669.71833490233394</v>
      </c>
      <c r="BD56" s="67">
        <v>511.33506839423796</v>
      </c>
      <c r="BE56" s="67">
        <v>739.68416016226172</v>
      </c>
      <c r="BF56" s="67">
        <v>219.48596777303473</v>
      </c>
      <c r="BG56" s="67">
        <v>0</v>
      </c>
      <c r="BH56" s="67">
        <v>0</v>
      </c>
      <c r="BI56" s="67">
        <v>43573.056413092898</v>
      </c>
      <c r="BJ56" s="67">
        <v>0</v>
      </c>
      <c r="BK56" s="67">
        <v>53234.760784939259</v>
      </c>
      <c r="BL56" s="67">
        <v>43.528217000063734</v>
      </c>
      <c r="BM56" s="67">
        <v>0.50549855435443669</v>
      </c>
      <c r="BN56" s="67">
        <v>138.28259422520665</v>
      </c>
      <c r="BO56" s="67">
        <v>106532.95423209202</v>
      </c>
    </row>
    <row r="57" spans="1:67" x14ac:dyDescent="0.3">
      <c r="A57">
        <v>2014</v>
      </c>
      <c r="B57" s="61" t="s">
        <v>503</v>
      </c>
      <c r="C57" s="66" t="s">
        <v>566</v>
      </c>
      <c r="D57" s="61" t="s">
        <v>575</v>
      </c>
      <c r="E57" s="67">
        <v>69.485682415561854</v>
      </c>
      <c r="F57" s="67">
        <v>3.4406246817547581</v>
      </c>
      <c r="G57" s="67">
        <v>23.972114005181339</v>
      </c>
      <c r="H57" s="67">
        <v>14.350346593319767</v>
      </c>
      <c r="I57" s="67">
        <v>169.57612928229506</v>
      </c>
      <c r="J57" s="67">
        <v>182.07625353578419</v>
      </c>
      <c r="K57" s="67">
        <v>10.487408592448123</v>
      </c>
      <c r="L57" s="67">
        <v>39.120395958369002</v>
      </c>
      <c r="M57" s="67">
        <v>75.729029009588629</v>
      </c>
      <c r="N57" s="67">
        <v>160.99998490615431</v>
      </c>
      <c r="O57" s="67">
        <v>433.53244733739308</v>
      </c>
      <c r="P57" s="67">
        <v>41.904063203239424</v>
      </c>
      <c r="Q57" s="67">
        <v>34.923039521981906</v>
      </c>
      <c r="R57" s="67">
        <v>72.212158341888426</v>
      </c>
      <c r="S57" s="67">
        <v>350.62936338428227</v>
      </c>
      <c r="T57" s="67">
        <v>196.9267878531906</v>
      </c>
      <c r="U57" s="67">
        <v>457.61195844758566</v>
      </c>
      <c r="V57" s="67">
        <v>103.19675334653795</v>
      </c>
      <c r="W57" s="67">
        <v>238.42054553298058</v>
      </c>
      <c r="X57" s="67">
        <v>403.46116224019738</v>
      </c>
      <c r="Y57" s="67">
        <v>116.20935818494014</v>
      </c>
      <c r="Z57" s="67">
        <v>33.234868695822826</v>
      </c>
      <c r="AA57" s="67">
        <v>0</v>
      </c>
      <c r="AB57" s="67">
        <v>191.68746934606349</v>
      </c>
      <c r="AC57" s="67">
        <v>160.72085641745051</v>
      </c>
      <c r="AD57" s="67">
        <v>313.31275966728725</v>
      </c>
      <c r="AE57" s="67">
        <v>720.37830388232726</v>
      </c>
      <c r="AF57" s="67">
        <v>122.53715694287581</v>
      </c>
      <c r="AG57" s="67">
        <v>769.93913686643828</v>
      </c>
      <c r="AH57" s="67">
        <v>1074.838160219628</v>
      </c>
      <c r="AI57" s="67">
        <v>1526.2648939789278</v>
      </c>
      <c r="AJ57" s="67">
        <v>24.220110336667808</v>
      </c>
      <c r="AK57" s="67">
        <v>5.2373158932055803</v>
      </c>
      <c r="AL57" s="67">
        <v>739.21522932960477</v>
      </c>
      <c r="AM57" s="67">
        <v>62.391738486386906</v>
      </c>
      <c r="AN57" s="67">
        <v>107.83444874420306</v>
      </c>
      <c r="AO57" s="67">
        <v>1005.168795011082</v>
      </c>
      <c r="AP57" s="67">
        <v>1601.1782802472774</v>
      </c>
      <c r="AQ57" s="67">
        <v>88.237822217016074</v>
      </c>
      <c r="AR57" s="67">
        <v>248.50059491529251</v>
      </c>
      <c r="AS57" s="67">
        <v>1311.9482572820243</v>
      </c>
      <c r="AT57" s="67">
        <v>524.14424653124547</v>
      </c>
      <c r="AU57" s="67">
        <v>180.75212609693335</v>
      </c>
      <c r="AV57" s="67">
        <v>79.192574719922334</v>
      </c>
      <c r="AW57" s="67">
        <v>163.27839639414907</v>
      </c>
      <c r="AX57" s="67">
        <v>393.53642748296681</v>
      </c>
      <c r="AY57" s="67">
        <v>495.40936020695585</v>
      </c>
      <c r="AZ57" s="67">
        <v>4.8893844063504073</v>
      </c>
      <c r="BA57" s="67">
        <v>216.39648518325328</v>
      </c>
      <c r="BB57" s="67">
        <v>863.80970390189725</v>
      </c>
      <c r="BC57" s="67">
        <v>2004.3082607200363</v>
      </c>
      <c r="BD57" s="67">
        <v>964.59455285781053</v>
      </c>
      <c r="BE57" s="67">
        <v>1121.6719318601829</v>
      </c>
      <c r="BF57" s="67">
        <v>1077.7206120125963</v>
      </c>
      <c r="BG57" s="67">
        <v>0</v>
      </c>
      <c r="BH57" s="67">
        <v>0</v>
      </c>
      <c r="BI57" s="67">
        <v>46971.194080907138</v>
      </c>
      <c r="BJ57" s="67">
        <v>0</v>
      </c>
      <c r="BK57" s="67">
        <v>1458.9553517124243</v>
      </c>
      <c r="BL57" s="67">
        <v>564.06963419805254</v>
      </c>
      <c r="BM57" s="67">
        <v>3.3165111591427223</v>
      </c>
      <c r="BN57" s="67">
        <v>1049.3839294989109</v>
      </c>
      <c r="BO57" s="67">
        <v>71441.735374704222</v>
      </c>
    </row>
    <row r="58" spans="1:67" x14ac:dyDescent="0.3">
      <c r="A58">
        <v>2014</v>
      </c>
      <c r="B58" s="61" t="s">
        <v>504</v>
      </c>
      <c r="C58" s="66" t="s">
        <v>567</v>
      </c>
      <c r="D58" s="61" t="s">
        <v>575</v>
      </c>
      <c r="E58" s="67">
        <v>0</v>
      </c>
      <c r="F58" s="67">
        <v>0</v>
      </c>
      <c r="G58" s="67">
        <v>0</v>
      </c>
      <c r="H58" s="67">
        <v>0</v>
      </c>
      <c r="I58" s="67">
        <v>0</v>
      </c>
      <c r="J58" s="67">
        <v>0</v>
      </c>
      <c r="K58" s="67">
        <v>0</v>
      </c>
      <c r="L58" s="67">
        <v>0</v>
      </c>
      <c r="M58" s="67">
        <v>0</v>
      </c>
      <c r="N58" s="67">
        <v>0</v>
      </c>
      <c r="O58" s="67">
        <v>0</v>
      </c>
      <c r="P58" s="67">
        <v>0</v>
      </c>
      <c r="Q58" s="67">
        <v>0</v>
      </c>
      <c r="R58" s="67">
        <v>0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67">
        <v>0</v>
      </c>
      <c r="Z58" s="67">
        <v>0</v>
      </c>
      <c r="AA58" s="67">
        <v>0</v>
      </c>
      <c r="AB58" s="67">
        <v>0</v>
      </c>
      <c r="AC58" s="67">
        <v>0</v>
      </c>
      <c r="AD58" s="67">
        <v>0</v>
      </c>
      <c r="AE58" s="67">
        <v>0</v>
      </c>
      <c r="AF58" s="67">
        <v>0</v>
      </c>
      <c r="AG58" s="67">
        <v>0</v>
      </c>
      <c r="AH58" s="67">
        <v>0</v>
      </c>
      <c r="AI58" s="67">
        <v>0</v>
      </c>
      <c r="AJ58" s="67">
        <v>0</v>
      </c>
      <c r="AK58" s="67">
        <v>0</v>
      </c>
      <c r="AL58" s="67">
        <v>0</v>
      </c>
      <c r="AM58" s="67">
        <v>0</v>
      </c>
      <c r="AN58" s="67">
        <v>0</v>
      </c>
      <c r="AO58" s="67">
        <v>0</v>
      </c>
      <c r="AP58" s="67">
        <v>0</v>
      </c>
      <c r="AQ58" s="67">
        <v>0</v>
      </c>
      <c r="AR58" s="67">
        <v>0</v>
      </c>
      <c r="AS58" s="67">
        <v>0</v>
      </c>
      <c r="AT58" s="67">
        <v>0</v>
      </c>
      <c r="AU58" s="67">
        <v>0</v>
      </c>
      <c r="AV58" s="67">
        <v>0</v>
      </c>
      <c r="AW58" s="67">
        <v>0</v>
      </c>
      <c r="AX58" s="67">
        <v>0</v>
      </c>
      <c r="AY58" s="67">
        <v>0</v>
      </c>
      <c r="AZ58" s="67">
        <v>0</v>
      </c>
      <c r="BA58" s="67">
        <v>0</v>
      </c>
      <c r="BB58" s="67">
        <v>0</v>
      </c>
      <c r="BC58" s="67">
        <v>0</v>
      </c>
      <c r="BD58" s="67">
        <v>0</v>
      </c>
      <c r="BE58" s="67">
        <v>0</v>
      </c>
      <c r="BF58" s="67">
        <v>0</v>
      </c>
      <c r="BG58" s="67">
        <v>0</v>
      </c>
      <c r="BH58" s="67">
        <v>0</v>
      </c>
      <c r="BI58" s="67">
        <v>0</v>
      </c>
      <c r="BJ58" s="67">
        <v>0</v>
      </c>
      <c r="BK58" s="67">
        <v>0</v>
      </c>
      <c r="BL58" s="67">
        <v>0</v>
      </c>
      <c r="BM58" s="67">
        <v>0</v>
      </c>
      <c r="BN58" s="67">
        <v>0</v>
      </c>
      <c r="BO58" s="67">
        <v>0</v>
      </c>
    </row>
    <row r="59" spans="1:67" x14ac:dyDescent="0.3">
      <c r="A59">
        <v>2014</v>
      </c>
      <c r="B59" s="61" t="s">
        <v>505</v>
      </c>
      <c r="C59" s="66" t="s">
        <v>568</v>
      </c>
      <c r="D59" s="61" t="s">
        <v>575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>
        <v>0</v>
      </c>
      <c r="Z59" s="67">
        <v>0</v>
      </c>
      <c r="AA59" s="67">
        <v>0</v>
      </c>
      <c r="AB59" s="67">
        <v>0</v>
      </c>
      <c r="AC59" s="67">
        <v>0</v>
      </c>
      <c r="AD59" s="67">
        <v>0</v>
      </c>
      <c r="AE59" s="67">
        <v>0</v>
      </c>
      <c r="AF59" s="67">
        <v>0</v>
      </c>
      <c r="AG59" s="67">
        <v>0</v>
      </c>
      <c r="AH59" s="67">
        <v>0</v>
      </c>
      <c r="AI59" s="67">
        <v>0</v>
      </c>
      <c r="AJ59" s="67">
        <v>0</v>
      </c>
      <c r="AK59" s="67">
        <v>0</v>
      </c>
      <c r="AL59" s="67">
        <v>0</v>
      </c>
      <c r="AM59" s="67">
        <v>0</v>
      </c>
      <c r="AN59" s="67">
        <v>0</v>
      </c>
      <c r="AO59" s="67">
        <v>0</v>
      </c>
      <c r="AP59" s="67">
        <v>0</v>
      </c>
      <c r="AQ59" s="67">
        <v>0</v>
      </c>
      <c r="AR59" s="67">
        <v>0</v>
      </c>
      <c r="AS59" s="67">
        <v>0</v>
      </c>
      <c r="AT59" s="67">
        <v>0</v>
      </c>
      <c r="AU59" s="67">
        <v>0</v>
      </c>
      <c r="AV59" s="67">
        <v>0</v>
      </c>
      <c r="AW59" s="67">
        <v>0</v>
      </c>
      <c r="AX59" s="67">
        <v>0</v>
      </c>
      <c r="AY59" s="67">
        <v>0</v>
      </c>
      <c r="AZ59" s="67">
        <v>0</v>
      </c>
      <c r="BA59" s="67">
        <v>0</v>
      </c>
      <c r="BB59" s="67">
        <v>0</v>
      </c>
      <c r="BC59" s="67">
        <v>0</v>
      </c>
      <c r="BD59" s="67">
        <v>0</v>
      </c>
      <c r="BE59" s="67">
        <v>0</v>
      </c>
      <c r="BF59" s="67">
        <v>0</v>
      </c>
      <c r="BG59" s="67">
        <v>0</v>
      </c>
      <c r="BH59" s="67">
        <v>0</v>
      </c>
      <c r="BI59" s="67">
        <v>0</v>
      </c>
      <c r="BJ59" s="67">
        <v>0</v>
      </c>
      <c r="BK59" s="67">
        <v>0</v>
      </c>
      <c r="BL59" s="67">
        <v>0</v>
      </c>
      <c r="BM59" s="67">
        <v>0</v>
      </c>
      <c r="BN59" s="67">
        <v>0</v>
      </c>
      <c r="BO59" s="67">
        <v>0</v>
      </c>
    </row>
    <row r="60" spans="1:67" x14ac:dyDescent="0.3">
      <c r="A60">
        <v>2014</v>
      </c>
      <c r="B60" s="61" t="s">
        <v>450</v>
      </c>
      <c r="C60" s="66" t="s">
        <v>513</v>
      </c>
      <c r="D60" s="61" t="s">
        <v>430</v>
      </c>
      <c r="E60" s="67">
        <v>458.01024163306488</v>
      </c>
      <c r="F60" s="67">
        <v>84.45250954946178</v>
      </c>
      <c r="G60" s="67">
        <v>11.596210205989413</v>
      </c>
      <c r="H60" s="67">
        <v>0.16389733185556574</v>
      </c>
      <c r="I60" s="67">
        <v>5090.6168857861676</v>
      </c>
      <c r="J60" s="67">
        <v>110.12302922151994</v>
      </c>
      <c r="K60" s="67">
        <v>16.699000172910331</v>
      </c>
      <c r="L60" s="67">
        <v>0.51470804963068606</v>
      </c>
      <c r="M60" s="67">
        <v>0.45041458516688671</v>
      </c>
      <c r="N60" s="67">
        <v>7.412138801064712</v>
      </c>
      <c r="O60" s="67">
        <v>21.332493451747673</v>
      </c>
      <c r="P60" s="67">
        <v>165.52604985129676</v>
      </c>
      <c r="Q60" s="67">
        <v>76.169211109500537</v>
      </c>
      <c r="R60" s="67">
        <v>0.46214761894186063</v>
      </c>
      <c r="S60" s="67">
        <v>3.5964828782678016</v>
      </c>
      <c r="T60" s="67">
        <v>1.4949079394972526</v>
      </c>
      <c r="U60" s="67">
        <v>5.971477806771782</v>
      </c>
      <c r="V60" s="67">
        <v>1.1299715919817392</v>
      </c>
      <c r="W60" s="67">
        <v>2.412997251153334</v>
      </c>
      <c r="X60" s="67">
        <v>3.5529110366815955</v>
      </c>
      <c r="Y60" s="67">
        <v>1.6301065433868063</v>
      </c>
      <c r="Z60" s="67">
        <v>1.6662926768082289</v>
      </c>
      <c r="AA60" s="67">
        <v>0</v>
      </c>
      <c r="AB60" s="67">
        <v>3.1803100357047023</v>
      </c>
      <c r="AC60" s="67">
        <v>0.73661202027677464</v>
      </c>
      <c r="AD60" s="67">
        <v>0.82720033549936856</v>
      </c>
      <c r="AE60" s="67">
        <v>147.80585097997778</v>
      </c>
      <c r="AF60" s="67">
        <v>0.75615699329140706</v>
      </c>
      <c r="AG60" s="67">
        <v>4.7522427132967717</v>
      </c>
      <c r="AH60" s="67">
        <v>6.6323428101747712</v>
      </c>
      <c r="AI60" s="67">
        <v>1.0119386309890501</v>
      </c>
      <c r="AJ60" s="67">
        <v>0.50556822431322179</v>
      </c>
      <c r="AK60" s="67">
        <v>0.27979118224770061</v>
      </c>
      <c r="AL60" s="67">
        <v>3.0342891467637925</v>
      </c>
      <c r="AM60" s="67">
        <v>8.8916869789637851E-2</v>
      </c>
      <c r="AN60" s="67">
        <v>353.52068340246285</v>
      </c>
      <c r="AO60" s="67">
        <v>1.1554202404559983</v>
      </c>
      <c r="AP60" s="67">
        <v>1.1047692522309664</v>
      </c>
      <c r="AQ60" s="67">
        <v>0.54051679349834725</v>
      </c>
      <c r="AR60" s="67">
        <v>2.1161458881803066</v>
      </c>
      <c r="AS60" s="67">
        <v>5.0584796747830403</v>
      </c>
      <c r="AT60" s="67">
        <v>0.93158554443332808</v>
      </c>
      <c r="AU60" s="67">
        <v>0.57927710258690046</v>
      </c>
      <c r="AV60" s="67">
        <v>0.43512265503950387</v>
      </c>
      <c r="AW60" s="67">
        <v>0.63664411720081082</v>
      </c>
      <c r="AX60" s="67">
        <v>2.2870987082177585</v>
      </c>
      <c r="AY60" s="67">
        <v>9.563477825463611</v>
      </c>
      <c r="AZ60" s="67">
        <v>5.0053040697860011E-3</v>
      </c>
      <c r="BA60" s="67">
        <v>1.4616357989668214</v>
      </c>
      <c r="BB60" s="67">
        <v>3.9893906479264674</v>
      </c>
      <c r="BC60" s="67">
        <v>14.005867684023325</v>
      </c>
      <c r="BD60" s="67">
        <v>84.638044628329368</v>
      </c>
      <c r="BE60" s="67">
        <v>138.03046865455957</v>
      </c>
      <c r="BF60" s="67">
        <v>20.002375994044524</v>
      </c>
      <c r="BG60" s="67">
        <v>0</v>
      </c>
      <c r="BH60" s="67">
        <v>0</v>
      </c>
      <c r="BI60" s="67">
        <v>2154.6098127235678</v>
      </c>
      <c r="BJ60" s="67">
        <v>0</v>
      </c>
      <c r="BK60" s="67">
        <v>0.10075580949604382</v>
      </c>
      <c r="BL60" s="67">
        <v>11.603719204323474</v>
      </c>
      <c r="BM60" s="67">
        <v>2.0160896733482674</v>
      </c>
      <c r="BN60" s="67">
        <v>0</v>
      </c>
      <c r="BO60" s="67">
        <v>0</v>
      </c>
    </row>
    <row r="61" spans="1:67" x14ac:dyDescent="0.3">
      <c r="A61">
        <v>2014</v>
      </c>
      <c r="B61" s="61" t="s">
        <v>451</v>
      </c>
      <c r="C61" s="66" t="s">
        <v>514</v>
      </c>
      <c r="D61" s="61" t="s">
        <v>430</v>
      </c>
      <c r="E61" s="67">
        <v>19.788945476007953</v>
      </c>
      <c r="F61" s="67">
        <v>72.265271673410908</v>
      </c>
      <c r="G61" s="67">
        <v>2.3238140242876151</v>
      </c>
      <c r="H61" s="67">
        <v>1.050901028599232</v>
      </c>
      <c r="I61" s="67">
        <v>166.91078413198741</v>
      </c>
      <c r="J61" s="67">
        <v>0.25371750136107041</v>
      </c>
      <c r="K61" s="67">
        <v>275.11738477130046</v>
      </c>
      <c r="L61" s="67">
        <v>0.68828954522433949</v>
      </c>
      <c r="M61" s="67">
        <v>1.6438914953169736E-2</v>
      </c>
      <c r="N61" s="67">
        <v>0.76470149514635799</v>
      </c>
      <c r="O61" s="67">
        <v>6.7302558289277332</v>
      </c>
      <c r="P61" s="67">
        <v>7.2469430712432192</v>
      </c>
      <c r="Q61" s="67">
        <v>0.16238084005999218</v>
      </c>
      <c r="R61" s="67">
        <v>0.17417415754794505</v>
      </c>
      <c r="S61" s="67">
        <v>0.90555038122073217</v>
      </c>
      <c r="T61" s="67">
        <v>0.82975670596764806</v>
      </c>
      <c r="U61" s="67">
        <v>0.44340122404595006</v>
      </c>
      <c r="V61" s="67">
        <v>0.32807995297435799</v>
      </c>
      <c r="W61" s="67">
        <v>0.46586764052853125</v>
      </c>
      <c r="X61" s="67">
        <v>0.57925689378424317</v>
      </c>
      <c r="Y61" s="67">
        <v>0.68072784363826389</v>
      </c>
      <c r="Z61" s="67">
        <v>4.7951840687322935</v>
      </c>
      <c r="AA61" s="67">
        <v>0</v>
      </c>
      <c r="AB61" s="67">
        <v>0.49499848405449748</v>
      </c>
      <c r="AC61" s="67">
        <v>0.49337635300308669</v>
      </c>
      <c r="AD61" s="67">
        <v>9.9277162871411029E-2</v>
      </c>
      <c r="AE61" s="67">
        <v>27.920484660332278</v>
      </c>
      <c r="AF61" s="67">
        <v>3.4524917369883848E-2</v>
      </c>
      <c r="AG61" s="67">
        <v>0.2174560829616082</v>
      </c>
      <c r="AH61" s="67">
        <v>0.30374326704563881</v>
      </c>
      <c r="AI61" s="67">
        <v>7.2574781467263039E-2</v>
      </c>
      <c r="AJ61" s="67">
        <v>5.8400937390851837E-2</v>
      </c>
      <c r="AK61" s="67">
        <v>3.2794695552920181E-2</v>
      </c>
      <c r="AL61" s="67">
        <v>0.9147131066050419</v>
      </c>
      <c r="AM61" s="67">
        <v>1.7058857608808341E-2</v>
      </c>
      <c r="AN61" s="67">
        <v>59.967684637220067</v>
      </c>
      <c r="AO61" s="67">
        <v>3.1944024024830708E-2</v>
      </c>
      <c r="AP61" s="67">
        <v>5.3608335706357806E-2</v>
      </c>
      <c r="AQ61" s="67">
        <v>2.7249237903109964E-2</v>
      </c>
      <c r="AR61" s="67">
        <v>5.777682902886954E-2</v>
      </c>
      <c r="AS61" s="67">
        <v>0.14781593234379065</v>
      </c>
      <c r="AT61" s="67">
        <v>2.9451947538534962E-2</v>
      </c>
      <c r="AU61" s="67">
        <v>2.2651070595578922E-2</v>
      </c>
      <c r="AV61" s="67">
        <v>2.6380273019429978E-2</v>
      </c>
      <c r="AW61" s="67">
        <v>2.646823861955773E-2</v>
      </c>
      <c r="AX61" s="67">
        <v>0.24407952412797279</v>
      </c>
      <c r="AY61" s="67">
        <v>0.46786716326616229</v>
      </c>
      <c r="AZ61" s="67">
        <v>5.0750788158675014E-4</v>
      </c>
      <c r="BA61" s="67">
        <v>4.3986563779360111E-2</v>
      </c>
      <c r="BB61" s="67">
        <v>0.10118697215080871</v>
      </c>
      <c r="BC61" s="67">
        <v>0.38550842080990266</v>
      </c>
      <c r="BD61" s="67">
        <v>8.369034591243258</v>
      </c>
      <c r="BE61" s="67">
        <v>8.023752054237594</v>
      </c>
      <c r="BF61" s="67">
        <v>0.67547150215392349</v>
      </c>
      <c r="BG61" s="67">
        <v>0</v>
      </c>
      <c r="BH61" s="67">
        <v>0</v>
      </c>
      <c r="BI61" s="67">
        <v>3.956745867498626</v>
      </c>
      <c r="BJ61" s="67">
        <v>0</v>
      </c>
      <c r="BK61" s="67">
        <v>1.766536904221052E-2</v>
      </c>
      <c r="BL61" s="67">
        <v>0.83699465966440001</v>
      </c>
      <c r="BM61" s="67">
        <v>3.4308376837387966E-2</v>
      </c>
      <c r="BN61" s="67">
        <v>0</v>
      </c>
      <c r="BO61" s="67">
        <v>0</v>
      </c>
    </row>
    <row r="62" spans="1:67" x14ac:dyDescent="0.3">
      <c r="A62">
        <v>2014</v>
      </c>
      <c r="B62" s="61" t="s">
        <v>452</v>
      </c>
      <c r="C62" s="66" t="s">
        <v>515</v>
      </c>
      <c r="D62" s="61" t="s">
        <v>430</v>
      </c>
      <c r="E62" s="67">
        <v>1.1911500341557224</v>
      </c>
      <c r="F62" s="67">
        <v>0.74593836530595692</v>
      </c>
      <c r="G62" s="67">
        <v>0.32277510285238009</v>
      </c>
      <c r="H62" s="67">
        <v>1.180507733819256E-2</v>
      </c>
      <c r="I62" s="67">
        <v>10.757948978926521</v>
      </c>
      <c r="J62" s="67">
        <v>0.1170298216188054</v>
      </c>
      <c r="K62" s="67">
        <v>2.7582141089843106</v>
      </c>
      <c r="L62" s="67">
        <v>1.3831291625317117E-2</v>
      </c>
      <c r="M62" s="67">
        <v>4.0257528034347923E-3</v>
      </c>
      <c r="N62" s="67">
        <v>0.15026900681076824</v>
      </c>
      <c r="O62" s="67">
        <v>0.2451405629774461</v>
      </c>
      <c r="P62" s="67">
        <v>0.18804419935571043</v>
      </c>
      <c r="Q62" s="67">
        <v>2.0866930871661051E-2</v>
      </c>
      <c r="R62" s="67">
        <v>6.1390258713778416E-3</v>
      </c>
      <c r="S62" s="67">
        <v>7.0999886961935252E-2</v>
      </c>
      <c r="T62" s="67">
        <v>2.662581423380701E-2</v>
      </c>
      <c r="U62" s="67">
        <v>0.11531863851505718</v>
      </c>
      <c r="V62" s="67">
        <v>1.8056601687868191E-2</v>
      </c>
      <c r="W62" s="67">
        <v>3.390279928069985E-2</v>
      </c>
      <c r="X62" s="67">
        <v>3.552270775042464E-2</v>
      </c>
      <c r="Y62" s="67">
        <v>4.0463157766780167E-2</v>
      </c>
      <c r="Z62" s="67">
        <v>4.2186580831141171E-2</v>
      </c>
      <c r="AA62" s="67">
        <v>0</v>
      </c>
      <c r="AB62" s="67">
        <v>7.1109115153622421E-2</v>
      </c>
      <c r="AC62" s="67">
        <v>1.1481315664782978E-2</v>
      </c>
      <c r="AD62" s="67">
        <v>2.2102848597543578E-2</v>
      </c>
      <c r="AE62" s="67">
        <v>0.30826488573561445</v>
      </c>
      <c r="AF62" s="67">
        <v>8.9454028711676362E-3</v>
      </c>
      <c r="AG62" s="67">
        <v>5.6447308640968037E-2</v>
      </c>
      <c r="AH62" s="67">
        <v>7.85238711124433E-2</v>
      </c>
      <c r="AI62" s="67">
        <v>1.9135179697765115E-2</v>
      </c>
      <c r="AJ62" s="67">
        <v>1.9605375300123951E-2</v>
      </c>
      <c r="AK62" s="67">
        <v>1.0164016818290753E-2</v>
      </c>
      <c r="AL62" s="67">
        <v>4.9207631962895244E-2</v>
      </c>
      <c r="AM62" s="67">
        <v>2.7659427173768658E-3</v>
      </c>
      <c r="AN62" s="67">
        <v>4.269617022469081</v>
      </c>
      <c r="AO62" s="67">
        <v>1.0511094097415873E-2</v>
      </c>
      <c r="AP62" s="67">
        <v>1.7737912270979744E-2</v>
      </c>
      <c r="AQ62" s="67">
        <v>1.5311799494436003E-2</v>
      </c>
      <c r="AR62" s="67">
        <v>3.7705064401722201E-2</v>
      </c>
      <c r="AS62" s="67">
        <v>7.6162058127143092E-2</v>
      </c>
      <c r="AT62" s="67">
        <v>1.7085803352577665E-2</v>
      </c>
      <c r="AU62" s="67">
        <v>1.2335577404421809E-2</v>
      </c>
      <c r="AV62" s="67">
        <v>7.3053242738404019E-3</v>
      </c>
      <c r="AW62" s="67">
        <v>6.0630294832539344E-3</v>
      </c>
      <c r="AX62" s="67">
        <v>2.3485533305223842E-2</v>
      </c>
      <c r="AY62" s="67">
        <v>9.9184557633853115E-2</v>
      </c>
      <c r="AZ62" s="67">
        <v>7.7788597162150642E-5</v>
      </c>
      <c r="BA62" s="67">
        <v>1.5034694445471928E-2</v>
      </c>
      <c r="BB62" s="67">
        <v>6.7650801217251644E-2</v>
      </c>
      <c r="BC62" s="67">
        <v>6.648882983247334E-2</v>
      </c>
      <c r="BD62" s="67">
        <v>0.6837439157151195</v>
      </c>
      <c r="BE62" s="67">
        <v>0.63770986146631659</v>
      </c>
      <c r="BF62" s="67">
        <v>0.23002057955938368</v>
      </c>
      <c r="BG62" s="67">
        <v>0</v>
      </c>
      <c r="BH62" s="67">
        <v>0</v>
      </c>
      <c r="BI62" s="67">
        <v>67.718137860137318</v>
      </c>
      <c r="BJ62" s="67">
        <v>0</v>
      </c>
      <c r="BK62" s="67">
        <v>5.3881985450891018E-3</v>
      </c>
      <c r="BL62" s="67">
        <v>0.42939978503720555</v>
      </c>
      <c r="BM62" s="67">
        <v>2.2072039596950951E-3</v>
      </c>
      <c r="BN62" s="67">
        <v>0</v>
      </c>
      <c r="BO62" s="67">
        <v>0</v>
      </c>
    </row>
    <row r="63" spans="1:67" x14ac:dyDescent="0.3">
      <c r="A63">
        <v>2014</v>
      </c>
      <c r="B63" s="61" t="s">
        <v>453</v>
      </c>
      <c r="C63" s="66" t="s">
        <v>516</v>
      </c>
      <c r="D63" s="61" t="s">
        <v>430</v>
      </c>
      <c r="E63" s="67">
        <v>6.4686818911990249</v>
      </c>
      <c r="F63" s="67">
        <v>0.43339307921408737</v>
      </c>
      <c r="G63" s="67">
        <v>1.7153347243046917</v>
      </c>
      <c r="H63" s="67">
        <v>1.0405628396784619</v>
      </c>
      <c r="I63" s="67">
        <v>24.034633763072684</v>
      </c>
      <c r="J63" s="67">
        <v>29.832370896102709</v>
      </c>
      <c r="K63" s="67">
        <v>1.0918869722872131</v>
      </c>
      <c r="L63" s="67">
        <v>24.683268249320523</v>
      </c>
      <c r="M63" s="67">
        <v>1.3103165090689555</v>
      </c>
      <c r="N63" s="67">
        <v>73026.51621133936</v>
      </c>
      <c r="O63" s="67">
        <v>818.81351577912187</v>
      </c>
      <c r="P63" s="67">
        <v>11.866935688675362</v>
      </c>
      <c r="Q63" s="67">
        <v>12.110945274468158</v>
      </c>
      <c r="R63" s="67">
        <v>826.58513795762963</v>
      </c>
      <c r="S63" s="67">
        <v>17448.43214686821</v>
      </c>
      <c r="T63" s="67">
        <v>85.864016568096929</v>
      </c>
      <c r="U63" s="67">
        <v>166.57977916820252</v>
      </c>
      <c r="V63" s="67">
        <v>35.025822706789938</v>
      </c>
      <c r="W63" s="67">
        <v>52.418533581736185</v>
      </c>
      <c r="X63" s="67">
        <v>46.953458431760872</v>
      </c>
      <c r="Y63" s="67">
        <v>54.229417551113386</v>
      </c>
      <c r="Z63" s="67">
        <v>12.325834246384966</v>
      </c>
      <c r="AA63" s="67">
        <v>0</v>
      </c>
      <c r="AB63" s="67">
        <v>26740.919957270795</v>
      </c>
      <c r="AC63" s="67">
        <v>4.0457394899507797</v>
      </c>
      <c r="AD63" s="67">
        <v>5.6149718217002969</v>
      </c>
      <c r="AE63" s="67">
        <v>885.72739113085265</v>
      </c>
      <c r="AF63" s="67">
        <v>0.88665955960665288</v>
      </c>
      <c r="AG63" s="67">
        <v>5.573816770914485</v>
      </c>
      <c r="AH63" s="67">
        <v>7.7794502897563893</v>
      </c>
      <c r="AI63" s="67">
        <v>40.170214759133955</v>
      </c>
      <c r="AJ63" s="67">
        <v>10.07511477925194</v>
      </c>
      <c r="AK63" s="67">
        <v>10.693831001060044</v>
      </c>
      <c r="AL63" s="67">
        <v>5.0280395733607612</v>
      </c>
      <c r="AM63" s="67">
        <v>0.65089050902794221</v>
      </c>
      <c r="AN63" s="67">
        <v>7.835336996577448</v>
      </c>
      <c r="AO63" s="67">
        <v>1.4450717771790316</v>
      </c>
      <c r="AP63" s="67">
        <v>1.9948525379425857</v>
      </c>
      <c r="AQ63" s="67">
        <v>0.95245610191729702</v>
      </c>
      <c r="AR63" s="67">
        <v>3.0512339371505952</v>
      </c>
      <c r="AS63" s="67">
        <v>3.0573268590268663</v>
      </c>
      <c r="AT63" s="67">
        <v>0.70217988994001734</v>
      </c>
      <c r="AU63" s="67">
        <v>0.54202162606283044</v>
      </c>
      <c r="AV63" s="67">
        <v>1.7986597705897907</v>
      </c>
      <c r="AW63" s="67">
        <v>1.38907633015054</v>
      </c>
      <c r="AX63" s="67">
        <v>3.2546983355562911</v>
      </c>
      <c r="AY63" s="67">
        <v>10.016331688664575</v>
      </c>
      <c r="AZ63" s="67">
        <v>8.2720621561050631E-3</v>
      </c>
      <c r="BA63" s="67">
        <v>1.5518872113105351</v>
      </c>
      <c r="BB63" s="67">
        <v>6.4845636976551155</v>
      </c>
      <c r="BC63" s="67">
        <v>8.0049014202565427</v>
      </c>
      <c r="BD63" s="67">
        <v>10.435336818293276</v>
      </c>
      <c r="BE63" s="67">
        <v>13.965609675650395</v>
      </c>
      <c r="BF63" s="67">
        <v>10.569308979865877</v>
      </c>
      <c r="BG63" s="67">
        <v>0</v>
      </c>
      <c r="BH63" s="67">
        <v>0</v>
      </c>
      <c r="BI63" s="67">
        <v>119.9893639619302</v>
      </c>
      <c r="BJ63" s="67">
        <v>0</v>
      </c>
      <c r="BK63" s="67">
        <v>3.4925667578543924E-3</v>
      </c>
      <c r="BL63" s="67">
        <v>72.650642464738283</v>
      </c>
      <c r="BM63" s="67">
        <v>1.5139576812939151</v>
      </c>
      <c r="BN63" s="67">
        <v>0</v>
      </c>
      <c r="BO63" s="67">
        <v>0</v>
      </c>
    </row>
    <row r="64" spans="1:67" x14ac:dyDescent="0.3">
      <c r="A64">
        <v>2014</v>
      </c>
      <c r="B64" s="61" t="s">
        <v>454</v>
      </c>
      <c r="C64" s="66" t="s">
        <v>517</v>
      </c>
      <c r="D64" s="61" t="s">
        <v>430</v>
      </c>
      <c r="E64" s="67">
        <v>880.65609978389352</v>
      </c>
      <c r="F64" s="67">
        <v>1.0741250155802722</v>
      </c>
      <c r="G64" s="67">
        <v>20.061433359272197</v>
      </c>
      <c r="H64" s="67">
        <v>0.89249307949166057</v>
      </c>
      <c r="I64" s="67">
        <v>2020.9329385100136</v>
      </c>
      <c r="J64" s="67">
        <v>111.49334772873303</v>
      </c>
      <c r="K64" s="67">
        <v>1.8286107285214754</v>
      </c>
      <c r="L64" s="67">
        <v>13.108429445819501</v>
      </c>
      <c r="M64" s="67">
        <v>5.5660400657266331</v>
      </c>
      <c r="N64" s="67">
        <v>65.737636206613672</v>
      </c>
      <c r="O64" s="67">
        <v>357.9927804668535</v>
      </c>
      <c r="P64" s="67">
        <v>90.647116409321598</v>
      </c>
      <c r="Q64" s="67">
        <v>26.319787257581481</v>
      </c>
      <c r="R64" s="67">
        <v>6.4444628169266842</v>
      </c>
      <c r="S64" s="67">
        <v>39.303327499465453</v>
      </c>
      <c r="T64" s="67">
        <v>22.891351407210653</v>
      </c>
      <c r="U64" s="67">
        <v>84.409001772756852</v>
      </c>
      <c r="V64" s="67">
        <v>19.076540839606356</v>
      </c>
      <c r="W64" s="67">
        <v>22.161277116950689</v>
      </c>
      <c r="X64" s="67">
        <v>24.369543727289731</v>
      </c>
      <c r="Y64" s="67">
        <v>19.592687726688485</v>
      </c>
      <c r="Z64" s="67">
        <v>7.705294950325607</v>
      </c>
      <c r="AA64" s="67">
        <v>0</v>
      </c>
      <c r="AB64" s="67">
        <v>29.702828146746935</v>
      </c>
      <c r="AC64" s="67">
        <v>6.4622584245292671</v>
      </c>
      <c r="AD64" s="67">
        <v>7.0761499594263375</v>
      </c>
      <c r="AE64" s="67">
        <v>32.133199373166491</v>
      </c>
      <c r="AF64" s="67">
        <v>4.2514651369232181</v>
      </c>
      <c r="AG64" s="67">
        <v>26.749260519744947</v>
      </c>
      <c r="AH64" s="67">
        <v>37.300094928895284</v>
      </c>
      <c r="AI64" s="67">
        <v>6.7280233001185357</v>
      </c>
      <c r="AJ64" s="67">
        <v>1.4665378583842967</v>
      </c>
      <c r="AK64" s="67">
        <v>0.9850568277011672</v>
      </c>
      <c r="AL64" s="67">
        <v>22.233268671045487</v>
      </c>
      <c r="AM64" s="67">
        <v>0.52817243518897505</v>
      </c>
      <c r="AN64" s="67">
        <v>1447.6611516692155</v>
      </c>
      <c r="AO64" s="67">
        <v>8.8134237738474273</v>
      </c>
      <c r="AP64" s="67">
        <v>6.7506821724227253</v>
      </c>
      <c r="AQ64" s="67">
        <v>3.3647171321777281</v>
      </c>
      <c r="AR64" s="67">
        <v>11.688025326163903</v>
      </c>
      <c r="AS64" s="67">
        <v>20.821229071424472</v>
      </c>
      <c r="AT64" s="67">
        <v>5.2252169276375442</v>
      </c>
      <c r="AU64" s="67">
        <v>3.8519946900047271</v>
      </c>
      <c r="AV64" s="67">
        <v>3.6130472527784114</v>
      </c>
      <c r="AW64" s="67">
        <v>3.5495747358649643</v>
      </c>
      <c r="AX64" s="67">
        <v>13.702734248116586</v>
      </c>
      <c r="AY64" s="67">
        <v>40.488975759937162</v>
      </c>
      <c r="AZ64" s="67">
        <v>2.6064384619876115E-2</v>
      </c>
      <c r="BA64" s="67">
        <v>9.8208977246307931</v>
      </c>
      <c r="BB64" s="67">
        <v>56.89684887220028</v>
      </c>
      <c r="BC64" s="67">
        <v>24.411749626041146</v>
      </c>
      <c r="BD64" s="67">
        <v>216.98926274965677</v>
      </c>
      <c r="BE64" s="67">
        <v>186.60168788937369</v>
      </c>
      <c r="BF64" s="67">
        <v>159.03223926468405</v>
      </c>
      <c r="BG64" s="67">
        <v>0</v>
      </c>
      <c r="BH64" s="67">
        <v>0</v>
      </c>
      <c r="BI64" s="67">
        <v>10937.116771669211</v>
      </c>
      <c r="BJ64" s="67">
        <v>0</v>
      </c>
      <c r="BK64" s="67">
        <v>1.4624726964379607E-2</v>
      </c>
      <c r="BL64" s="67">
        <v>56.148868731809237</v>
      </c>
      <c r="BM64" s="67">
        <v>0.61702357640451266</v>
      </c>
      <c r="BN64" s="67">
        <v>0</v>
      </c>
      <c r="BO64" s="67">
        <v>0</v>
      </c>
    </row>
    <row r="65" spans="1:67" x14ac:dyDescent="0.3">
      <c r="A65">
        <v>2014</v>
      </c>
      <c r="B65" s="61" t="s">
        <v>455</v>
      </c>
      <c r="C65" s="66" t="s">
        <v>518</v>
      </c>
      <c r="D65" s="61" t="s">
        <v>430</v>
      </c>
      <c r="E65" s="67">
        <v>25.650489656092766</v>
      </c>
      <c r="F65" s="67">
        <v>1.02910173648462</v>
      </c>
      <c r="G65" s="67">
        <v>19.131559255767883</v>
      </c>
      <c r="H65" s="67">
        <v>0.83848996109610696</v>
      </c>
      <c r="I65" s="67">
        <v>31.918480153916203</v>
      </c>
      <c r="J65" s="67">
        <v>3085.5384253533848</v>
      </c>
      <c r="K65" s="67">
        <v>1.8797642819824192</v>
      </c>
      <c r="L65" s="67">
        <v>46.248710738050868</v>
      </c>
      <c r="M65" s="67">
        <v>7.775638598312856</v>
      </c>
      <c r="N65" s="67">
        <v>23.772189498622083</v>
      </c>
      <c r="O65" s="67">
        <v>97.084216108832493</v>
      </c>
      <c r="P65" s="67">
        <v>17.432006366679875</v>
      </c>
      <c r="Q65" s="67">
        <v>66.592354564103573</v>
      </c>
      <c r="R65" s="67">
        <v>10.14207698427426</v>
      </c>
      <c r="S65" s="67">
        <v>83.331757852609954</v>
      </c>
      <c r="T65" s="67">
        <v>57.91028563180452</v>
      </c>
      <c r="U65" s="67">
        <v>148.9324538099076</v>
      </c>
      <c r="V65" s="67">
        <v>31.697644264803571</v>
      </c>
      <c r="W65" s="67">
        <v>45.190653106572043</v>
      </c>
      <c r="X65" s="67">
        <v>118.76603082285392</v>
      </c>
      <c r="Y65" s="67">
        <v>60.470948817177153</v>
      </c>
      <c r="Z65" s="67">
        <v>247.64280041295677</v>
      </c>
      <c r="AA65" s="67">
        <v>0</v>
      </c>
      <c r="AB65" s="67">
        <v>29.35896795796836</v>
      </c>
      <c r="AC65" s="67">
        <v>15.695893223523704</v>
      </c>
      <c r="AD65" s="67">
        <v>57.003768578821493</v>
      </c>
      <c r="AE65" s="67">
        <v>112.74600090551843</v>
      </c>
      <c r="AF65" s="67">
        <v>10.955611372162725</v>
      </c>
      <c r="AG65" s="67">
        <v>68.834812234764939</v>
      </c>
      <c r="AH65" s="67">
        <v>96.110141842154064</v>
      </c>
      <c r="AI65" s="67">
        <v>51.350961367003137</v>
      </c>
      <c r="AJ65" s="67">
        <v>3.4519857377190544</v>
      </c>
      <c r="AK65" s="67">
        <v>0.36248814574582044</v>
      </c>
      <c r="AL65" s="67">
        <v>140.94308895740144</v>
      </c>
      <c r="AM65" s="67">
        <v>4.6276605161019262</v>
      </c>
      <c r="AN65" s="67">
        <v>37.550406304892448</v>
      </c>
      <c r="AO65" s="67">
        <v>7.1320615117615702</v>
      </c>
      <c r="AP65" s="67">
        <v>16.124311711314284</v>
      </c>
      <c r="AQ65" s="67">
        <v>4.9838569300078559</v>
      </c>
      <c r="AR65" s="67">
        <v>5.6859609168919336</v>
      </c>
      <c r="AS65" s="67">
        <v>35.630018546289342</v>
      </c>
      <c r="AT65" s="67">
        <v>12.196802703613319</v>
      </c>
      <c r="AU65" s="67">
        <v>10.427218294959381</v>
      </c>
      <c r="AV65" s="67">
        <v>8.0195086566261917</v>
      </c>
      <c r="AW65" s="67">
        <v>2.6917205402968007</v>
      </c>
      <c r="AX65" s="67">
        <v>9.8386453954859707</v>
      </c>
      <c r="AY65" s="67">
        <v>19.553436389969754</v>
      </c>
      <c r="AZ65" s="67">
        <v>1.9264183944218999E-2</v>
      </c>
      <c r="BA65" s="67">
        <v>18.534102682288037</v>
      </c>
      <c r="BB65" s="67">
        <v>94.978115395145437</v>
      </c>
      <c r="BC65" s="67">
        <v>78.121701653652408</v>
      </c>
      <c r="BD65" s="67">
        <v>20.961971677775015</v>
      </c>
      <c r="BE65" s="67">
        <v>84.290722845110835</v>
      </c>
      <c r="BF65" s="67">
        <v>123.04016725852685</v>
      </c>
      <c r="BG65" s="67">
        <v>0</v>
      </c>
      <c r="BH65" s="67">
        <v>0</v>
      </c>
      <c r="BI65" s="67">
        <v>14208.117469837149</v>
      </c>
      <c r="BJ65" s="67">
        <v>0</v>
      </c>
      <c r="BK65" s="67">
        <v>4.3344108688932034E-3</v>
      </c>
      <c r="BL65" s="67">
        <v>22.017091149254803</v>
      </c>
      <c r="BM65" s="67">
        <v>0.55450866751125649</v>
      </c>
      <c r="BN65" s="67">
        <v>0</v>
      </c>
      <c r="BO65" s="67">
        <v>0</v>
      </c>
    </row>
    <row r="66" spans="1:67" x14ac:dyDescent="0.3">
      <c r="A66">
        <v>2014</v>
      </c>
      <c r="B66" s="61" t="s">
        <v>456</v>
      </c>
      <c r="C66" s="66" t="s">
        <v>519</v>
      </c>
      <c r="D66" s="61" t="s">
        <v>430</v>
      </c>
      <c r="E66" s="67">
        <v>11.883972296730473</v>
      </c>
      <c r="F66" s="67">
        <v>0.82957587712961267</v>
      </c>
      <c r="G66" s="67">
        <v>24.496257406186814</v>
      </c>
      <c r="H66" s="67">
        <v>1.7057205231755574</v>
      </c>
      <c r="I66" s="67">
        <v>20.666384013149727</v>
      </c>
      <c r="J66" s="67">
        <v>16.886472915478691</v>
      </c>
      <c r="K66" s="67">
        <v>308.10313284526057</v>
      </c>
      <c r="L66" s="67">
        <v>30.079805450712801</v>
      </c>
      <c r="M66" s="67">
        <v>1.656905127611477</v>
      </c>
      <c r="N66" s="67">
        <v>18.747852886618048</v>
      </c>
      <c r="O66" s="67">
        <v>31.588658781355726</v>
      </c>
      <c r="P66" s="67">
        <v>3.4338089985944711</v>
      </c>
      <c r="Q66" s="67">
        <v>4.5808677692957858</v>
      </c>
      <c r="R66" s="67">
        <v>18.124055061345466</v>
      </c>
      <c r="S66" s="67">
        <v>58.886195462977085</v>
      </c>
      <c r="T66" s="67">
        <v>68.336611464649067</v>
      </c>
      <c r="U66" s="67">
        <v>69.93140429842677</v>
      </c>
      <c r="V66" s="67">
        <v>33.756820156786198</v>
      </c>
      <c r="W66" s="67">
        <v>44.939565735366131</v>
      </c>
      <c r="X66" s="67">
        <v>68.495770573620476</v>
      </c>
      <c r="Y66" s="67">
        <v>73.462339564379846</v>
      </c>
      <c r="Z66" s="67">
        <v>352.97637093839415</v>
      </c>
      <c r="AA66" s="67">
        <v>0</v>
      </c>
      <c r="AB66" s="67">
        <v>29.930754253313346</v>
      </c>
      <c r="AC66" s="67">
        <v>1.1645395194071015</v>
      </c>
      <c r="AD66" s="67">
        <v>7.1239774831532854</v>
      </c>
      <c r="AE66" s="67">
        <v>647.5224009394808</v>
      </c>
      <c r="AF66" s="67">
        <v>1.6659445851183363</v>
      </c>
      <c r="AG66" s="67">
        <v>10.45694778348853</v>
      </c>
      <c r="AH66" s="67">
        <v>14.598603274049145</v>
      </c>
      <c r="AI66" s="67">
        <v>3.5404261317032617</v>
      </c>
      <c r="AJ66" s="67">
        <v>0.32852879982138927</v>
      </c>
      <c r="AK66" s="67">
        <v>0.24303214714077537</v>
      </c>
      <c r="AL66" s="67">
        <v>101.26796885303267</v>
      </c>
      <c r="AM66" s="67">
        <v>0.10325931565046566</v>
      </c>
      <c r="AN66" s="67">
        <v>19.379605021516284</v>
      </c>
      <c r="AO66" s="67">
        <v>1.6358646542134816</v>
      </c>
      <c r="AP66" s="67">
        <v>2.0668236569200138</v>
      </c>
      <c r="AQ66" s="67">
        <v>0.36021408717122966</v>
      </c>
      <c r="AR66" s="67">
        <v>1.1336079118349303</v>
      </c>
      <c r="AS66" s="67">
        <v>1.3629319462941378</v>
      </c>
      <c r="AT66" s="67">
        <v>0.30329715712276173</v>
      </c>
      <c r="AU66" s="67">
        <v>0.21077502263619299</v>
      </c>
      <c r="AV66" s="67">
        <v>0.58507348209751275</v>
      </c>
      <c r="AW66" s="67">
        <v>0.18871521808664554</v>
      </c>
      <c r="AX66" s="67">
        <v>25.694944020226092</v>
      </c>
      <c r="AY66" s="67">
        <v>2.6214375973606621</v>
      </c>
      <c r="AZ66" s="67">
        <v>9.4543845975887369E-3</v>
      </c>
      <c r="BA66" s="67">
        <v>3.349315396027075</v>
      </c>
      <c r="BB66" s="67">
        <v>1.5528431564806733</v>
      </c>
      <c r="BC66" s="67">
        <v>3.8125629877755394</v>
      </c>
      <c r="BD66" s="67">
        <v>11.36108991828393</v>
      </c>
      <c r="BE66" s="67">
        <v>10.707490871812876</v>
      </c>
      <c r="BF66" s="67">
        <v>22.673659295413707</v>
      </c>
      <c r="BG66" s="67">
        <v>0</v>
      </c>
      <c r="BH66" s="67">
        <v>0</v>
      </c>
      <c r="BI66" s="67">
        <v>82.771208571444831</v>
      </c>
      <c r="BJ66" s="67">
        <v>0</v>
      </c>
      <c r="BK66" s="67">
        <v>3.3183565687429474E-3</v>
      </c>
      <c r="BL66" s="67">
        <v>23.814801223326974</v>
      </c>
      <c r="BM66" s="67">
        <v>0.89429732734779033</v>
      </c>
      <c r="BN66" s="67">
        <v>0</v>
      </c>
      <c r="BO66" s="67">
        <v>0</v>
      </c>
    </row>
    <row r="67" spans="1:67" x14ac:dyDescent="0.3">
      <c r="A67">
        <v>2014</v>
      </c>
      <c r="B67" s="61" t="s">
        <v>457</v>
      </c>
      <c r="C67" s="66" t="s">
        <v>520</v>
      </c>
      <c r="D67" s="61" t="s">
        <v>430</v>
      </c>
      <c r="E67" s="67">
        <v>35.681422650486532</v>
      </c>
      <c r="F67" s="67">
        <v>0.24782654505482721</v>
      </c>
      <c r="G67" s="67">
        <v>1.5801382638799222</v>
      </c>
      <c r="H67" s="67">
        <v>0.47108654478250145</v>
      </c>
      <c r="I67" s="67">
        <v>276.41243850012836</v>
      </c>
      <c r="J67" s="67">
        <v>107.3666034809637</v>
      </c>
      <c r="K67" s="67">
        <v>15.859372463307523</v>
      </c>
      <c r="L67" s="67">
        <v>1080.3895089974128</v>
      </c>
      <c r="M67" s="67">
        <v>340.37413416621757</v>
      </c>
      <c r="N67" s="67">
        <v>12.474624642627756</v>
      </c>
      <c r="O67" s="67">
        <v>128.01186926424884</v>
      </c>
      <c r="P67" s="67">
        <v>124.15891237438677</v>
      </c>
      <c r="Q67" s="67">
        <v>21.930512019770834</v>
      </c>
      <c r="R67" s="67">
        <v>25.080333010217672</v>
      </c>
      <c r="S67" s="67">
        <v>35.906252793540688</v>
      </c>
      <c r="T67" s="67">
        <v>51.945317990364657</v>
      </c>
      <c r="U67" s="67">
        <v>150.69464426029555</v>
      </c>
      <c r="V67" s="67">
        <v>105.17243349314259</v>
      </c>
      <c r="W67" s="67">
        <v>43.477697756278253</v>
      </c>
      <c r="X67" s="67">
        <v>41.974933802820416</v>
      </c>
      <c r="Y67" s="67">
        <v>26.810220761786692</v>
      </c>
      <c r="Z67" s="67">
        <v>54.912912340235977</v>
      </c>
      <c r="AA67" s="67">
        <v>0</v>
      </c>
      <c r="AB67" s="67">
        <v>6.8970734882355869</v>
      </c>
      <c r="AC67" s="67">
        <v>3.5887849064584367</v>
      </c>
      <c r="AD67" s="67">
        <v>31.11920379785948</v>
      </c>
      <c r="AE67" s="67">
        <v>99.882316512978903</v>
      </c>
      <c r="AF67" s="67">
        <v>20.532795721027686</v>
      </c>
      <c r="AG67" s="67">
        <v>129.01505476555724</v>
      </c>
      <c r="AH67" s="67">
        <v>180.10083007746775</v>
      </c>
      <c r="AI67" s="67">
        <v>11.124739529958031</v>
      </c>
      <c r="AJ67" s="67">
        <v>0.84383909885989616</v>
      </c>
      <c r="AK67" s="67">
        <v>0.34074970652183834</v>
      </c>
      <c r="AL67" s="67">
        <v>39.497308159039079</v>
      </c>
      <c r="AM67" s="67">
        <v>11.826002634467361</v>
      </c>
      <c r="AN67" s="67">
        <v>43.593823466069992</v>
      </c>
      <c r="AO67" s="67">
        <v>441.73194319074696</v>
      </c>
      <c r="AP67" s="67">
        <v>6.706704483329923</v>
      </c>
      <c r="AQ67" s="67">
        <v>3.0037477851404479</v>
      </c>
      <c r="AR67" s="67">
        <v>21.932774656070059</v>
      </c>
      <c r="AS67" s="67">
        <v>35.724219259446961</v>
      </c>
      <c r="AT67" s="67">
        <v>8.9365597059170057</v>
      </c>
      <c r="AU67" s="67">
        <v>5.917713633430342</v>
      </c>
      <c r="AV67" s="67">
        <v>5.2944402349036839</v>
      </c>
      <c r="AW67" s="67">
        <v>11.190117689826184</v>
      </c>
      <c r="AX67" s="67">
        <v>29.212447880696011</v>
      </c>
      <c r="AY67" s="67">
        <v>23.156255053955284</v>
      </c>
      <c r="AZ67" s="67">
        <v>2.8601097574205293E-2</v>
      </c>
      <c r="BA67" s="67">
        <v>13.809188757294976</v>
      </c>
      <c r="BB67" s="67">
        <v>20.627926122782998</v>
      </c>
      <c r="BC67" s="67">
        <v>24.976299445906818</v>
      </c>
      <c r="BD67" s="67">
        <v>57.450751423158366</v>
      </c>
      <c r="BE67" s="67">
        <v>19.508726162060341</v>
      </c>
      <c r="BF67" s="67">
        <v>32.746172250947723</v>
      </c>
      <c r="BG67" s="67">
        <v>0</v>
      </c>
      <c r="BH67" s="67">
        <v>0</v>
      </c>
      <c r="BI67" s="67">
        <v>248.19809943520153</v>
      </c>
      <c r="BJ67" s="67">
        <v>0</v>
      </c>
      <c r="BK67" s="67">
        <v>1.3349532185185759E-3</v>
      </c>
      <c r="BL67" s="67">
        <v>17.312904853635185</v>
      </c>
      <c r="BM67" s="67">
        <v>0.48530795907642799</v>
      </c>
      <c r="BN67" s="67">
        <v>0</v>
      </c>
      <c r="BO67" s="67">
        <v>0</v>
      </c>
    </row>
    <row r="68" spans="1:67" x14ac:dyDescent="0.3">
      <c r="A68">
        <v>2014</v>
      </c>
      <c r="B68" s="61" t="s">
        <v>458</v>
      </c>
      <c r="C68" s="66" t="s">
        <v>521</v>
      </c>
      <c r="D68" s="61" t="s">
        <v>430</v>
      </c>
      <c r="E68" s="67">
        <v>1.0176721592468505</v>
      </c>
      <c r="F68" s="67">
        <v>4.9639940076446683E-2</v>
      </c>
      <c r="G68" s="67">
        <v>0.11394954147484476</v>
      </c>
      <c r="H68" s="67">
        <v>8.9316025926475223E-2</v>
      </c>
      <c r="I68" s="67">
        <v>11.986941634450908</v>
      </c>
      <c r="J68" s="67">
        <v>17.091312115291007</v>
      </c>
      <c r="K68" s="67">
        <v>0.45569062387625187</v>
      </c>
      <c r="L68" s="67">
        <v>15.030299751915017</v>
      </c>
      <c r="M68" s="67">
        <v>47.555348629373285</v>
      </c>
      <c r="N68" s="67">
        <v>8.9735383926696048</v>
      </c>
      <c r="O68" s="67">
        <v>15.050187220338298</v>
      </c>
      <c r="P68" s="67">
        <v>11.180196647355368</v>
      </c>
      <c r="Q68" s="67">
        <v>3.0758105053855345</v>
      </c>
      <c r="R68" s="67">
        <v>1.3304949210259989</v>
      </c>
      <c r="S68" s="67">
        <v>8.1232861297314418</v>
      </c>
      <c r="T68" s="67">
        <v>6.4627883454179447</v>
      </c>
      <c r="U68" s="67">
        <v>42.54835007645633</v>
      </c>
      <c r="V68" s="67">
        <v>6.9024307768423556</v>
      </c>
      <c r="W68" s="67">
        <v>7.7158555150776866</v>
      </c>
      <c r="X68" s="67">
        <v>13.8279119543887</v>
      </c>
      <c r="Y68" s="67">
        <v>7.19699886840215</v>
      </c>
      <c r="Z68" s="67">
        <v>3.7443359289518039</v>
      </c>
      <c r="AA68" s="67">
        <v>0</v>
      </c>
      <c r="AB68" s="67">
        <v>4.3394698445976383</v>
      </c>
      <c r="AC68" s="67">
        <v>3.6934214998177168</v>
      </c>
      <c r="AD68" s="67">
        <v>3.5269539030556132</v>
      </c>
      <c r="AE68" s="67">
        <v>21.286111941925711</v>
      </c>
      <c r="AF68" s="67">
        <v>1.8548739029223753</v>
      </c>
      <c r="AG68" s="67">
        <v>11.656767158832752</v>
      </c>
      <c r="AH68" s="67">
        <v>16.26912326792463</v>
      </c>
      <c r="AI68" s="67">
        <v>4.4633416957841954</v>
      </c>
      <c r="AJ68" s="67">
        <v>0.34029775356808001</v>
      </c>
      <c r="AK68" s="67">
        <v>0.25717090992586655</v>
      </c>
      <c r="AL68" s="67">
        <v>10.189499951049211</v>
      </c>
      <c r="AM68" s="67">
        <v>5.2478737824006911</v>
      </c>
      <c r="AN68" s="67">
        <v>2.0527865469530071</v>
      </c>
      <c r="AO68" s="67">
        <v>39.358181464609459</v>
      </c>
      <c r="AP68" s="67">
        <v>4.4259448244435022</v>
      </c>
      <c r="AQ68" s="67">
        <v>3.5658359334825032</v>
      </c>
      <c r="AR68" s="67">
        <v>7.3457730750908548</v>
      </c>
      <c r="AS68" s="67">
        <v>45.435178765016524</v>
      </c>
      <c r="AT68" s="67">
        <v>8.5259232273963583</v>
      </c>
      <c r="AU68" s="67">
        <v>3.5691519441862702</v>
      </c>
      <c r="AV68" s="67">
        <v>1.0862345280153964</v>
      </c>
      <c r="AW68" s="67">
        <v>6.7933578220252517</v>
      </c>
      <c r="AX68" s="67">
        <v>9.2831260775289639</v>
      </c>
      <c r="AY68" s="67">
        <v>8.8398826908997261</v>
      </c>
      <c r="AZ68" s="67">
        <v>7.8326020121417511E-2</v>
      </c>
      <c r="BA68" s="67">
        <v>2.9415795719474649</v>
      </c>
      <c r="BB68" s="67">
        <v>4.0689957925763061</v>
      </c>
      <c r="BC68" s="67">
        <v>34.773149897674145</v>
      </c>
      <c r="BD68" s="67">
        <v>26.68895801340058</v>
      </c>
      <c r="BE68" s="67">
        <v>14.478363241824306</v>
      </c>
      <c r="BF68" s="67">
        <v>17.382528345051135</v>
      </c>
      <c r="BG68" s="67">
        <v>0</v>
      </c>
      <c r="BH68" s="67">
        <v>0</v>
      </c>
      <c r="BI68" s="67">
        <v>46.184493795320037</v>
      </c>
      <c r="BJ68" s="67">
        <v>0</v>
      </c>
      <c r="BK68" s="67">
        <v>2.9334948710728636E-3</v>
      </c>
      <c r="BL68" s="67">
        <v>76.633090441095277</v>
      </c>
      <c r="BM68" s="67">
        <v>0.40164105318657933</v>
      </c>
      <c r="BN68" s="67">
        <v>0</v>
      </c>
      <c r="BO68" s="67">
        <v>0</v>
      </c>
    </row>
    <row r="69" spans="1:67" x14ac:dyDescent="0.3">
      <c r="A69">
        <v>2014</v>
      </c>
      <c r="B69" s="61" t="s">
        <v>459</v>
      </c>
      <c r="C69" s="66" t="s">
        <v>522</v>
      </c>
      <c r="D69" s="61" t="s">
        <v>430</v>
      </c>
      <c r="E69" s="67">
        <v>292.8558697151575</v>
      </c>
      <c r="F69" s="67">
        <v>19.149411618706111</v>
      </c>
      <c r="G69" s="67">
        <v>144.60166609416689</v>
      </c>
      <c r="H69" s="67">
        <v>56.486959784907668</v>
      </c>
      <c r="I69" s="67">
        <v>194.29425624381105</v>
      </c>
      <c r="J69" s="67">
        <v>240.18680214647327</v>
      </c>
      <c r="K69" s="67">
        <v>15.468114956592096</v>
      </c>
      <c r="L69" s="67">
        <v>114.82617154920891</v>
      </c>
      <c r="M69" s="67">
        <v>32.999265227010788</v>
      </c>
      <c r="N69" s="67">
        <v>2994.2915562747735</v>
      </c>
      <c r="O69" s="67">
        <v>11105.032409011576</v>
      </c>
      <c r="P69" s="67">
        <v>165.50134422114076</v>
      </c>
      <c r="Q69" s="67">
        <v>124.81371635498746</v>
      </c>
      <c r="R69" s="67">
        <v>330.39208082767334</v>
      </c>
      <c r="S69" s="67">
        <v>584.85706752498299</v>
      </c>
      <c r="T69" s="67">
        <v>334.30397937258294</v>
      </c>
      <c r="U69" s="67">
        <v>329.35378810060104</v>
      </c>
      <c r="V69" s="67">
        <v>177.52173552428201</v>
      </c>
      <c r="W69" s="67">
        <v>249.59816125162413</v>
      </c>
      <c r="X69" s="67">
        <v>249.19856949412988</v>
      </c>
      <c r="Y69" s="67">
        <v>228.27651117846341</v>
      </c>
      <c r="Z69" s="67">
        <v>53.67978621002456</v>
      </c>
      <c r="AA69" s="67">
        <v>0</v>
      </c>
      <c r="AB69" s="67">
        <v>1515.4080616310239</v>
      </c>
      <c r="AC69" s="67">
        <v>140.30700765991259</v>
      </c>
      <c r="AD69" s="67">
        <v>125.80075225207521</v>
      </c>
      <c r="AE69" s="67">
        <v>1031.1389352492124</v>
      </c>
      <c r="AF69" s="67">
        <v>57.266197536082593</v>
      </c>
      <c r="AG69" s="67">
        <v>359.82614793540858</v>
      </c>
      <c r="AH69" s="67">
        <v>502.29976743179532</v>
      </c>
      <c r="AI69" s="67">
        <v>3665.4507201827591</v>
      </c>
      <c r="AJ69" s="67">
        <v>915.55363195789687</v>
      </c>
      <c r="AK69" s="67">
        <v>973.48053884040837</v>
      </c>
      <c r="AL69" s="67">
        <v>280.71168365282432</v>
      </c>
      <c r="AM69" s="67">
        <v>49.72938929910967</v>
      </c>
      <c r="AN69" s="67">
        <v>364.44134630455289</v>
      </c>
      <c r="AO69" s="67">
        <v>42.197273760447821</v>
      </c>
      <c r="AP69" s="67">
        <v>64.354968514753708</v>
      </c>
      <c r="AQ69" s="67">
        <v>18.296870393137912</v>
      </c>
      <c r="AR69" s="67">
        <v>34.486549285709799</v>
      </c>
      <c r="AS69" s="67">
        <v>85.958624452209818</v>
      </c>
      <c r="AT69" s="67">
        <v>14.243509647985878</v>
      </c>
      <c r="AU69" s="67">
        <v>8.3710323137024822</v>
      </c>
      <c r="AV69" s="67">
        <v>113.58548895036638</v>
      </c>
      <c r="AW69" s="67">
        <v>101.40557174998361</v>
      </c>
      <c r="AX69" s="67">
        <v>146.55656155868897</v>
      </c>
      <c r="AY69" s="67">
        <v>49.352435892047154</v>
      </c>
      <c r="AZ69" s="67">
        <v>0.18183069695308046</v>
      </c>
      <c r="BA69" s="67">
        <v>63.755993505474294</v>
      </c>
      <c r="BB69" s="67">
        <v>167.45632280016321</v>
      </c>
      <c r="BC69" s="67">
        <v>315.08308438430851</v>
      </c>
      <c r="BD69" s="67">
        <v>553.01156119964548</v>
      </c>
      <c r="BE69" s="67">
        <v>298.85787590422251</v>
      </c>
      <c r="BF69" s="67">
        <v>382.35195862917124</v>
      </c>
      <c r="BG69" s="67">
        <v>0</v>
      </c>
      <c r="BH69" s="67">
        <v>0</v>
      </c>
      <c r="BI69" s="67">
        <v>7787.784713889303</v>
      </c>
      <c r="BJ69" s="67">
        <v>0</v>
      </c>
      <c r="BK69" s="67">
        <v>1.4101013228222889E-2</v>
      </c>
      <c r="BL69" s="67">
        <v>26.780640309640869</v>
      </c>
      <c r="BM69" s="67">
        <v>0.52165565773103773</v>
      </c>
      <c r="BN69" s="67">
        <v>0</v>
      </c>
      <c r="BO69" s="67">
        <v>0</v>
      </c>
    </row>
    <row r="70" spans="1:67" x14ac:dyDescent="0.3">
      <c r="A70">
        <v>2014</v>
      </c>
      <c r="B70" s="61" t="s">
        <v>460</v>
      </c>
      <c r="C70" s="66" t="s">
        <v>523</v>
      </c>
      <c r="D70" s="61" t="s">
        <v>430</v>
      </c>
      <c r="E70" s="67">
        <v>643.56609195902797</v>
      </c>
      <c r="F70" s="67">
        <v>54.94558050494031</v>
      </c>
      <c r="G70" s="67">
        <v>7.872290069151596</v>
      </c>
      <c r="H70" s="67">
        <v>26.939248853662132</v>
      </c>
      <c r="I70" s="67">
        <v>245.06742142789162</v>
      </c>
      <c r="J70" s="67">
        <v>1660.8805540452427</v>
      </c>
      <c r="K70" s="67">
        <v>86.458340560361904</v>
      </c>
      <c r="L70" s="67">
        <v>336.57918456013351</v>
      </c>
      <c r="M70" s="67">
        <v>203.33880822131732</v>
      </c>
      <c r="N70" s="67">
        <v>1609.4976793285518</v>
      </c>
      <c r="O70" s="67">
        <v>16066.442086471694</v>
      </c>
      <c r="P70" s="67">
        <v>1296.8379645916616</v>
      </c>
      <c r="Q70" s="67">
        <v>1720.4902255161305</v>
      </c>
      <c r="R70" s="67">
        <v>249.95645657665213</v>
      </c>
      <c r="S70" s="67">
        <v>720.59856274202753</v>
      </c>
      <c r="T70" s="67">
        <v>738.23282956076878</v>
      </c>
      <c r="U70" s="67">
        <v>3387.632225250738</v>
      </c>
      <c r="V70" s="67">
        <v>795.21597626656342</v>
      </c>
      <c r="W70" s="67">
        <v>347.62693267359987</v>
      </c>
      <c r="X70" s="67">
        <v>389.23791302533988</v>
      </c>
      <c r="Y70" s="67">
        <v>373.09249505540754</v>
      </c>
      <c r="Z70" s="67">
        <v>260.56275589381301</v>
      </c>
      <c r="AA70" s="67">
        <v>0</v>
      </c>
      <c r="AB70" s="67">
        <v>816.97992685203121</v>
      </c>
      <c r="AC70" s="67">
        <v>263.32406767473981</v>
      </c>
      <c r="AD70" s="67">
        <v>152.87201537519203</v>
      </c>
      <c r="AE70" s="67">
        <v>776.36976722575503</v>
      </c>
      <c r="AF70" s="67">
        <v>6.263092857154378</v>
      </c>
      <c r="AG70" s="67">
        <v>39.373674179633682</v>
      </c>
      <c r="AH70" s="67">
        <v>54.919619556658738</v>
      </c>
      <c r="AI70" s="67">
        <v>199.00449873002697</v>
      </c>
      <c r="AJ70" s="67">
        <v>19.931403255850313</v>
      </c>
      <c r="AK70" s="67">
        <v>17.321097367337401</v>
      </c>
      <c r="AL70" s="67">
        <v>78.787264061923267</v>
      </c>
      <c r="AM70" s="67">
        <v>1.8808455280641407</v>
      </c>
      <c r="AN70" s="67">
        <v>66.06274251157852</v>
      </c>
      <c r="AO70" s="67">
        <v>188.53736266154965</v>
      </c>
      <c r="AP70" s="67">
        <v>68.647102718845773</v>
      </c>
      <c r="AQ70" s="67">
        <v>5.6231621788023274</v>
      </c>
      <c r="AR70" s="67">
        <v>18.306816980460468</v>
      </c>
      <c r="AS70" s="67">
        <v>24.82954684449334</v>
      </c>
      <c r="AT70" s="67">
        <v>9.0289816034568133</v>
      </c>
      <c r="AU70" s="67">
        <v>6.3001655285706661</v>
      </c>
      <c r="AV70" s="67">
        <v>11.913146062119864</v>
      </c>
      <c r="AW70" s="67">
        <v>8.7605987986631479</v>
      </c>
      <c r="AX70" s="67">
        <v>75.816955048541686</v>
      </c>
      <c r="AY70" s="67">
        <v>333.42120739295376</v>
      </c>
      <c r="AZ70" s="67">
        <v>0.10856998261072068</v>
      </c>
      <c r="BA70" s="67">
        <v>108.09781691332078</v>
      </c>
      <c r="BB70" s="67">
        <v>547.71951341618148</v>
      </c>
      <c r="BC70" s="67">
        <v>71.235231255216718</v>
      </c>
      <c r="BD70" s="67">
        <v>72.725939493559196</v>
      </c>
      <c r="BE70" s="67">
        <v>439.7185639428111</v>
      </c>
      <c r="BF70" s="67">
        <v>628.30292461645865</v>
      </c>
      <c r="BG70" s="67">
        <v>0</v>
      </c>
      <c r="BH70" s="67">
        <v>0</v>
      </c>
      <c r="BI70" s="67">
        <v>2330.7448806224438</v>
      </c>
      <c r="BJ70" s="67">
        <v>0</v>
      </c>
      <c r="BK70" s="67">
        <v>3.9820032585540337E-2</v>
      </c>
      <c r="BL70" s="67">
        <v>291.8360793084189</v>
      </c>
      <c r="BM70" s="67">
        <v>2.9866939953355325</v>
      </c>
      <c r="BN70" s="67">
        <v>0</v>
      </c>
      <c r="BO70" s="67">
        <v>0</v>
      </c>
    </row>
    <row r="71" spans="1:67" x14ac:dyDescent="0.3">
      <c r="A71">
        <v>2014</v>
      </c>
      <c r="B71" s="61" t="s">
        <v>461</v>
      </c>
      <c r="C71" s="66" t="s">
        <v>524</v>
      </c>
      <c r="D71" s="61" t="s">
        <v>430</v>
      </c>
      <c r="E71" s="67">
        <v>26.997398639041986</v>
      </c>
      <c r="F71" s="67">
        <v>0.36490149316205328</v>
      </c>
      <c r="G71" s="67">
        <v>2.5055577763673802</v>
      </c>
      <c r="H71" s="67">
        <v>0.47059815438209496</v>
      </c>
      <c r="I71" s="67">
        <v>92.978322484286423</v>
      </c>
      <c r="J71" s="67">
        <v>18.315214106433174</v>
      </c>
      <c r="K71" s="67">
        <v>0.80405170638874246</v>
      </c>
      <c r="L71" s="67">
        <v>4.2747504568314216</v>
      </c>
      <c r="M71" s="67">
        <v>1.8060546685204824</v>
      </c>
      <c r="N71" s="67">
        <v>34.455534676586616</v>
      </c>
      <c r="O71" s="67">
        <v>132.39795462781166</v>
      </c>
      <c r="P71" s="67">
        <v>1174.4263443730092</v>
      </c>
      <c r="Q71" s="67">
        <v>11.079377203942517</v>
      </c>
      <c r="R71" s="67">
        <v>3.2737987339686976</v>
      </c>
      <c r="S71" s="67">
        <v>20.848772154998954</v>
      </c>
      <c r="T71" s="67">
        <v>14.010061798438262</v>
      </c>
      <c r="U71" s="67">
        <v>98.930847282863311</v>
      </c>
      <c r="V71" s="67">
        <v>14.516788175113799</v>
      </c>
      <c r="W71" s="67">
        <v>22.95846359935021</v>
      </c>
      <c r="X71" s="67">
        <v>21.531998761453483</v>
      </c>
      <c r="Y71" s="67">
        <v>19.639863232662996</v>
      </c>
      <c r="Z71" s="67">
        <v>4.3438150226235184</v>
      </c>
      <c r="AA71" s="67">
        <v>0</v>
      </c>
      <c r="AB71" s="67">
        <v>17.926307983099242</v>
      </c>
      <c r="AC71" s="67">
        <v>8.3128307041001079</v>
      </c>
      <c r="AD71" s="67">
        <v>12.059048823600676</v>
      </c>
      <c r="AE71" s="67">
        <v>28.185320318498459</v>
      </c>
      <c r="AF71" s="67">
        <v>0.86037823638506095</v>
      </c>
      <c r="AG71" s="67">
        <v>5.4185131453629305</v>
      </c>
      <c r="AH71" s="67">
        <v>7.5597090050422038</v>
      </c>
      <c r="AI71" s="67">
        <v>9.9769384422097307</v>
      </c>
      <c r="AJ71" s="67">
        <v>2.6609241966193604</v>
      </c>
      <c r="AK71" s="67">
        <v>8.5170931389372679</v>
      </c>
      <c r="AL71" s="67">
        <v>10.84781611507737</v>
      </c>
      <c r="AM71" s="67">
        <v>0.41447978370491034</v>
      </c>
      <c r="AN71" s="67">
        <v>5.1360622088628549</v>
      </c>
      <c r="AO71" s="67">
        <v>2.9324355962347868</v>
      </c>
      <c r="AP71" s="67">
        <v>2.814140836468074</v>
      </c>
      <c r="AQ71" s="67">
        <v>2.3409461040498645</v>
      </c>
      <c r="AR71" s="67">
        <v>5.2175029786861913</v>
      </c>
      <c r="AS71" s="67">
        <v>13.280890514507842</v>
      </c>
      <c r="AT71" s="67">
        <v>6.9801693565290091</v>
      </c>
      <c r="AU71" s="67">
        <v>5.7324681482519937</v>
      </c>
      <c r="AV71" s="67">
        <v>0.84704808782716201</v>
      </c>
      <c r="AW71" s="67">
        <v>1.4822714472783431</v>
      </c>
      <c r="AX71" s="67">
        <v>4.1423237984882544</v>
      </c>
      <c r="AY71" s="67">
        <v>49.151646155021794</v>
      </c>
      <c r="AZ71" s="67">
        <v>8.656599864956661E-3</v>
      </c>
      <c r="BA71" s="67">
        <v>1.9486885817261332</v>
      </c>
      <c r="BB71" s="67">
        <v>24.694620819628483</v>
      </c>
      <c r="BC71" s="67">
        <v>72.029957998009849</v>
      </c>
      <c r="BD71" s="67">
        <v>13.668903835625951</v>
      </c>
      <c r="BE71" s="67">
        <v>2645.9747732193532</v>
      </c>
      <c r="BF71" s="67">
        <v>20.002907966595536</v>
      </c>
      <c r="BG71" s="67">
        <v>0</v>
      </c>
      <c r="BH71" s="67">
        <v>0</v>
      </c>
      <c r="BI71" s="67">
        <v>447.12593286629493</v>
      </c>
      <c r="BJ71" s="67">
        <v>0</v>
      </c>
      <c r="BK71" s="67">
        <v>6.9834860363500437E-2</v>
      </c>
      <c r="BL71" s="67">
        <v>199.12407628514072</v>
      </c>
      <c r="BM71" s="67">
        <v>9.2716697086295135</v>
      </c>
      <c r="BN71" s="67">
        <v>0</v>
      </c>
      <c r="BO71" s="67">
        <v>0</v>
      </c>
    </row>
    <row r="72" spans="1:67" x14ac:dyDescent="0.3">
      <c r="A72">
        <v>2014</v>
      </c>
      <c r="B72" s="61" t="s">
        <v>462</v>
      </c>
      <c r="C72" s="66" t="s">
        <v>525</v>
      </c>
      <c r="D72" s="61" t="s">
        <v>430</v>
      </c>
      <c r="E72" s="67">
        <v>69.476597540899945</v>
      </c>
      <c r="F72" s="67">
        <v>2.7715466483869542</v>
      </c>
      <c r="G72" s="67">
        <v>12.373733601443163</v>
      </c>
      <c r="H72" s="67">
        <v>3.3614048210526386</v>
      </c>
      <c r="I72" s="67">
        <v>300.52893319218936</v>
      </c>
      <c r="J72" s="67">
        <v>200.76171519808634</v>
      </c>
      <c r="K72" s="67">
        <v>7.8758905697081065</v>
      </c>
      <c r="L72" s="67">
        <v>42.58664942678589</v>
      </c>
      <c r="M72" s="67">
        <v>45.787458449693574</v>
      </c>
      <c r="N72" s="67">
        <v>109.83198101231962</v>
      </c>
      <c r="O72" s="67">
        <v>397.84644794475093</v>
      </c>
      <c r="P72" s="67">
        <v>129.33790050286609</v>
      </c>
      <c r="Q72" s="67">
        <v>291.48938311698026</v>
      </c>
      <c r="R72" s="67">
        <v>39.724971406550388</v>
      </c>
      <c r="S72" s="67">
        <v>108.97717997049831</v>
      </c>
      <c r="T72" s="67">
        <v>227.55659313669082</v>
      </c>
      <c r="U72" s="67">
        <v>1435.1879467047418</v>
      </c>
      <c r="V72" s="67">
        <v>592.96056164780816</v>
      </c>
      <c r="W72" s="67">
        <v>486.15233844810717</v>
      </c>
      <c r="X72" s="67">
        <v>1529.5999551199407</v>
      </c>
      <c r="Y72" s="67">
        <v>292.10340710041885</v>
      </c>
      <c r="Z72" s="67">
        <v>175.22043545065119</v>
      </c>
      <c r="AA72" s="67">
        <v>0</v>
      </c>
      <c r="AB72" s="67">
        <v>106.57294154738062</v>
      </c>
      <c r="AC72" s="67">
        <v>36.479027549023293</v>
      </c>
      <c r="AD72" s="67">
        <v>58.458628557509165</v>
      </c>
      <c r="AE72" s="67">
        <v>961.44585805381996</v>
      </c>
      <c r="AF72" s="67">
        <v>19.569836404302826</v>
      </c>
      <c r="AG72" s="67">
        <v>122.96541155918932</v>
      </c>
      <c r="AH72" s="67">
        <v>171.64576955098505</v>
      </c>
      <c r="AI72" s="67">
        <v>199.47663427422415</v>
      </c>
      <c r="AJ72" s="67">
        <v>2.5922120571734562</v>
      </c>
      <c r="AK72" s="67">
        <v>3.1164393248214699</v>
      </c>
      <c r="AL72" s="67">
        <v>69.070409179151881</v>
      </c>
      <c r="AM72" s="67">
        <v>8.83999284636878</v>
      </c>
      <c r="AN72" s="67">
        <v>33.129365776085137</v>
      </c>
      <c r="AO72" s="67">
        <v>11.393015649678489</v>
      </c>
      <c r="AP72" s="67">
        <v>6.2639907370867114</v>
      </c>
      <c r="AQ72" s="67">
        <v>1.233907415426134</v>
      </c>
      <c r="AR72" s="67">
        <v>6.3189995827488561</v>
      </c>
      <c r="AS72" s="67">
        <v>9.6593797992568184</v>
      </c>
      <c r="AT72" s="67">
        <v>2.2683335824189381</v>
      </c>
      <c r="AU72" s="67">
        <v>2.2943625444337079</v>
      </c>
      <c r="AV72" s="67">
        <v>3.2576665939156633</v>
      </c>
      <c r="AW72" s="67">
        <v>3.1672290024031255</v>
      </c>
      <c r="AX72" s="67">
        <v>11.56133266061719</v>
      </c>
      <c r="AY72" s="67">
        <v>18.943034556773412</v>
      </c>
      <c r="AZ72" s="67">
        <v>8.968728337670788E-2</v>
      </c>
      <c r="BA72" s="67">
        <v>8.7324059015854392</v>
      </c>
      <c r="BB72" s="67">
        <v>30.658857458848061</v>
      </c>
      <c r="BC72" s="67">
        <v>12.000242121430494</v>
      </c>
      <c r="BD72" s="67">
        <v>21.925155836327079</v>
      </c>
      <c r="BE72" s="67">
        <v>39.032862179611932</v>
      </c>
      <c r="BF72" s="67">
        <v>126.24191643039568</v>
      </c>
      <c r="BG72" s="67">
        <v>0</v>
      </c>
      <c r="BH72" s="67">
        <v>0</v>
      </c>
      <c r="BI72" s="67">
        <v>165.94768125614641</v>
      </c>
      <c r="BJ72" s="67">
        <v>0</v>
      </c>
      <c r="BK72" s="67">
        <v>1.1625822117668574E-2</v>
      </c>
      <c r="BL72" s="67">
        <v>157.542178109058</v>
      </c>
      <c r="BM72" s="67">
        <v>35.731610894260093</v>
      </c>
      <c r="BN72" s="67">
        <v>0</v>
      </c>
      <c r="BO72" s="67">
        <v>0</v>
      </c>
    </row>
    <row r="73" spans="1:67" x14ac:dyDescent="0.3">
      <c r="A73">
        <v>2014</v>
      </c>
      <c r="B73" s="61" t="s">
        <v>463</v>
      </c>
      <c r="C73" s="66" t="s">
        <v>526</v>
      </c>
      <c r="D73" s="61" t="s">
        <v>430</v>
      </c>
      <c r="E73" s="67">
        <v>6.5437480291415975</v>
      </c>
      <c r="F73" s="67">
        <v>0.24782057163802085</v>
      </c>
      <c r="G73" s="67">
        <v>0.33679627834838977</v>
      </c>
      <c r="H73" s="67">
        <v>0.47106776173563958</v>
      </c>
      <c r="I73" s="67">
        <v>123.89903891917261</v>
      </c>
      <c r="J73" s="67">
        <v>18.082749717739894</v>
      </c>
      <c r="K73" s="67">
        <v>1.8253989878328138</v>
      </c>
      <c r="L73" s="67">
        <v>18.439089697044849</v>
      </c>
      <c r="M73" s="67">
        <v>2.1595579211609373</v>
      </c>
      <c r="N73" s="67">
        <v>273.67202048707713</v>
      </c>
      <c r="O73" s="67">
        <v>216.78356992402573</v>
      </c>
      <c r="P73" s="67">
        <v>149.06971743578731</v>
      </c>
      <c r="Q73" s="67">
        <v>15.105364635815585</v>
      </c>
      <c r="R73" s="67">
        <v>674.21607949513532</v>
      </c>
      <c r="S73" s="67">
        <v>446.93976214825398</v>
      </c>
      <c r="T73" s="67">
        <v>85.609678515869604</v>
      </c>
      <c r="U73" s="67">
        <v>2864.0242293606816</v>
      </c>
      <c r="V73" s="67">
        <v>234.82173750283087</v>
      </c>
      <c r="W73" s="67">
        <v>101.15485276286422</v>
      </c>
      <c r="X73" s="67">
        <v>174.30176701509399</v>
      </c>
      <c r="Y73" s="67">
        <v>130.6469247522939</v>
      </c>
      <c r="Z73" s="67">
        <v>54.429991779002926</v>
      </c>
      <c r="AA73" s="67">
        <v>0</v>
      </c>
      <c r="AB73" s="67">
        <v>118.16990054824927</v>
      </c>
      <c r="AC73" s="67">
        <v>25.444370222837691</v>
      </c>
      <c r="AD73" s="67">
        <v>65.132952998196018</v>
      </c>
      <c r="AE73" s="67">
        <v>4566.5816123069299</v>
      </c>
      <c r="AF73" s="67">
        <v>1.1976893009540146</v>
      </c>
      <c r="AG73" s="67">
        <v>7.5303308598339722</v>
      </c>
      <c r="AH73" s="67">
        <v>10.504712698133146</v>
      </c>
      <c r="AI73" s="67">
        <v>3.9423886753734134</v>
      </c>
      <c r="AJ73" s="67">
        <v>0.79118477432982703</v>
      </c>
      <c r="AK73" s="67">
        <v>2.0036649725290063</v>
      </c>
      <c r="AL73" s="67">
        <v>9.3794744102895535</v>
      </c>
      <c r="AM73" s="67">
        <v>0.11826805300361587</v>
      </c>
      <c r="AN73" s="67">
        <v>22.945875940035922</v>
      </c>
      <c r="AO73" s="67">
        <v>1.4777452023475606</v>
      </c>
      <c r="AP73" s="67">
        <v>1.5098007892369893</v>
      </c>
      <c r="AQ73" s="67">
        <v>1.0304145868024923</v>
      </c>
      <c r="AR73" s="67">
        <v>2.2907209099168346</v>
      </c>
      <c r="AS73" s="67">
        <v>2.2722370417230513</v>
      </c>
      <c r="AT73" s="67">
        <v>0.94943354176830264</v>
      </c>
      <c r="AU73" s="67">
        <v>2.2447006546629629</v>
      </c>
      <c r="AV73" s="67">
        <v>1.3207288219353484</v>
      </c>
      <c r="AW73" s="67">
        <v>1.2310220142828183</v>
      </c>
      <c r="AX73" s="67">
        <v>5.5473523191041822</v>
      </c>
      <c r="AY73" s="67">
        <v>26.971912465946517</v>
      </c>
      <c r="AZ73" s="67">
        <v>3.9727224370013567E-3</v>
      </c>
      <c r="BA73" s="67">
        <v>1.5431323272823398</v>
      </c>
      <c r="BB73" s="67">
        <v>4.4921200073096808</v>
      </c>
      <c r="BC73" s="67">
        <v>6.9606454116982857</v>
      </c>
      <c r="BD73" s="67">
        <v>19.04973056128518</v>
      </c>
      <c r="BE73" s="67">
        <v>10.748282068813525</v>
      </c>
      <c r="BF73" s="67">
        <v>22.373061335703607</v>
      </c>
      <c r="BG73" s="67">
        <v>0</v>
      </c>
      <c r="BH73" s="67">
        <v>0</v>
      </c>
      <c r="BI73" s="67">
        <v>107.19058221439342</v>
      </c>
      <c r="BJ73" s="67">
        <v>0</v>
      </c>
      <c r="BK73" s="67">
        <v>3.7621454706816566E-3</v>
      </c>
      <c r="BL73" s="67">
        <v>56.707216203188466</v>
      </c>
      <c r="BM73" s="67">
        <v>57.730657876783852</v>
      </c>
      <c r="BN73" s="67">
        <v>0</v>
      </c>
      <c r="BO73" s="67">
        <v>0</v>
      </c>
    </row>
    <row r="74" spans="1:67" x14ac:dyDescent="0.3">
      <c r="A74">
        <v>2014</v>
      </c>
      <c r="B74" s="61" t="s">
        <v>464</v>
      </c>
      <c r="C74" s="66" t="s">
        <v>527</v>
      </c>
      <c r="D74" s="61" t="s">
        <v>430</v>
      </c>
      <c r="E74" s="67">
        <v>18.755988923550341</v>
      </c>
      <c r="F74" s="67">
        <v>0.3632520366423645</v>
      </c>
      <c r="G74" s="67">
        <v>1.2865843916227371</v>
      </c>
      <c r="H74" s="67">
        <v>4.3341257547623755</v>
      </c>
      <c r="I74" s="67">
        <v>22.989605282322433</v>
      </c>
      <c r="J74" s="67">
        <v>83.490633980145887</v>
      </c>
      <c r="K74" s="67">
        <v>5.9339751154722702</v>
      </c>
      <c r="L74" s="67">
        <v>10.486492277220245</v>
      </c>
      <c r="M74" s="67">
        <v>2.9764999586828234</v>
      </c>
      <c r="N74" s="67">
        <v>755.93689274466317</v>
      </c>
      <c r="O74" s="67">
        <v>569.37976265064754</v>
      </c>
      <c r="P74" s="67">
        <v>46.293005451746254</v>
      </c>
      <c r="Q74" s="67">
        <v>95.555412031062048</v>
      </c>
      <c r="R74" s="67">
        <v>119.2054184713312</v>
      </c>
      <c r="S74" s="67">
        <v>13779.213066008562</v>
      </c>
      <c r="T74" s="67">
        <v>7336.0512002467758</v>
      </c>
      <c r="U74" s="67">
        <v>890.46073456598958</v>
      </c>
      <c r="V74" s="67">
        <v>2290.964750135026</v>
      </c>
      <c r="W74" s="67">
        <v>3103.3007329069324</v>
      </c>
      <c r="X74" s="67">
        <v>2192.9855055122889</v>
      </c>
      <c r="Y74" s="67">
        <v>4137.0994169219175</v>
      </c>
      <c r="Z74" s="67">
        <v>309.67119613431265</v>
      </c>
      <c r="AA74" s="67">
        <v>0</v>
      </c>
      <c r="AB74" s="67">
        <v>291.23551500991232</v>
      </c>
      <c r="AC74" s="67">
        <v>35.986655689323513</v>
      </c>
      <c r="AD74" s="67">
        <v>336.30686565942142</v>
      </c>
      <c r="AE74" s="67">
        <v>4891.0695965417553</v>
      </c>
      <c r="AF74" s="67">
        <v>0.99671369432552681</v>
      </c>
      <c r="AG74" s="67">
        <v>6.2651337545681169</v>
      </c>
      <c r="AH74" s="67">
        <v>8.7367013749692219</v>
      </c>
      <c r="AI74" s="67">
        <v>14.592956683449438</v>
      </c>
      <c r="AJ74" s="67">
        <v>4.3856743738358688</v>
      </c>
      <c r="AK74" s="67">
        <v>5.343891971949895</v>
      </c>
      <c r="AL74" s="67">
        <v>17.339267153194001</v>
      </c>
      <c r="AM74" s="67">
        <v>0.36674184748574934</v>
      </c>
      <c r="AN74" s="67">
        <v>6.5944463773362703</v>
      </c>
      <c r="AO74" s="67">
        <v>1.5288238668231344</v>
      </c>
      <c r="AP74" s="67">
        <v>2.4713049784700512</v>
      </c>
      <c r="AQ74" s="67">
        <v>0.91767689324136548</v>
      </c>
      <c r="AR74" s="67">
        <v>2.9709728080684372</v>
      </c>
      <c r="AS74" s="67">
        <v>4.5093487047078016</v>
      </c>
      <c r="AT74" s="67">
        <v>1.0487964534990295</v>
      </c>
      <c r="AU74" s="67">
        <v>0.89136896226320639</v>
      </c>
      <c r="AV74" s="67">
        <v>6.4247446693520809</v>
      </c>
      <c r="AW74" s="67">
        <v>0.894399965887404</v>
      </c>
      <c r="AX74" s="67">
        <v>10.614957285177613</v>
      </c>
      <c r="AY74" s="67">
        <v>53.443193436515998</v>
      </c>
      <c r="AZ74" s="67">
        <v>1.3965512515119322E-2</v>
      </c>
      <c r="BA74" s="67">
        <v>1.6445589900986124</v>
      </c>
      <c r="BB74" s="67">
        <v>6.139545276102484</v>
      </c>
      <c r="BC74" s="67">
        <v>9.1165037172692216</v>
      </c>
      <c r="BD74" s="67">
        <v>13.79784523882225</v>
      </c>
      <c r="BE74" s="67">
        <v>50.506544342400346</v>
      </c>
      <c r="BF74" s="67">
        <v>62.802093603526991</v>
      </c>
      <c r="BG74" s="67">
        <v>0</v>
      </c>
      <c r="BH74" s="67">
        <v>0</v>
      </c>
      <c r="BI74" s="67">
        <v>95.781711439881661</v>
      </c>
      <c r="BJ74" s="67">
        <v>0</v>
      </c>
      <c r="BK74" s="67">
        <v>1.6330205748153283E-2</v>
      </c>
      <c r="BL74" s="67">
        <v>164.17522814217514</v>
      </c>
      <c r="BM74" s="67">
        <v>7.7004025825692803</v>
      </c>
      <c r="BN74" s="67">
        <v>0</v>
      </c>
      <c r="BO74" s="67">
        <v>0</v>
      </c>
    </row>
    <row r="75" spans="1:67" x14ac:dyDescent="0.3">
      <c r="A75">
        <v>2014</v>
      </c>
      <c r="B75" s="61" t="s">
        <v>465</v>
      </c>
      <c r="C75" s="66" t="s">
        <v>528</v>
      </c>
      <c r="D75" s="61" t="s">
        <v>430</v>
      </c>
      <c r="E75" s="67">
        <v>5.0467861230118825</v>
      </c>
      <c r="F75" s="67">
        <v>2.6202392242183263</v>
      </c>
      <c r="G75" s="67">
        <v>1.1121107552413527</v>
      </c>
      <c r="H75" s="67">
        <v>7.7100107024138049</v>
      </c>
      <c r="I75" s="67">
        <v>165.89398045557067</v>
      </c>
      <c r="J75" s="67">
        <v>129.71870332941484</v>
      </c>
      <c r="K75" s="67">
        <v>10.092738464782377</v>
      </c>
      <c r="L75" s="67">
        <v>16.255328622628017</v>
      </c>
      <c r="M75" s="67">
        <v>5.0067688911546977</v>
      </c>
      <c r="N75" s="67">
        <v>213.49671373789806</v>
      </c>
      <c r="O75" s="67">
        <v>233.28918170448569</v>
      </c>
      <c r="P75" s="67">
        <v>70.515919966581436</v>
      </c>
      <c r="Q75" s="67">
        <v>51.306926977645368</v>
      </c>
      <c r="R75" s="67">
        <v>47.405222744040209</v>
      </c>
      <c r="S75" s="67">
        <v>537.60471164780165</v>
      </c>
      <c r="T75" s="67">
        <v>1586.6191430877182</v>
      </c>
      <c r="U75" s="67">
        <v>1239.2899387137743</v>
      </c>
      <c r="V75" s="67">
        <v>972.15565053610248</v>
      </c>
      <c r="W75" s="67">
        <v>1701.1114512387112</v>
      </c>
      <c r="X75" s="67">
        <v>1307.6687889539219</v>
      </c>
      <c r="Y75" s="67">
        <v>1423.981357674191</v>
      </c>
      <c r="Z75" s="67">
        <v>194.80405105863713</v>
      </c>
      <c r="AA75" s="67">
        <v>0</v>
      </c>
      <c r="AB75" s="67">
        <v>105.76627359975893</v>
      </c>
      <c r="AC75" s="67">
        <v>79.125447395164031</v>
      </c>
      <c r="AD75" s="67">
        <v>32.731792547408439</v>
      </c>
      <c r="AE75" s="67">
        <v>2718.2907085658294</v>
      </c>
      <c r="AF75" s="67">
        <v>4.7379895466821065</v>
      </c>
      <c r="AG75" s="67">
        <v>29.774725347190458</v>
      </c>
      <c r="AH75" s="67">
        <v>41.550453124675066</v>
      </c>
      <c r="AI75" s="67">
        <v>38.560359892959141</v>
      </c>
      <c r="AJ75" s="67">
        <v>5.4659852078346187</v>
      </c>
      <c r="AK75" s="67">
        <v>8.397984005749759</v>
      </c>
      <c r="AL75" s="67">
        <v>48.616372494022954</v>
      </c>
      <c r="AM75" s="67">
        <v>0.84356834071948605</v>
      </c>
      <c r="AN75" s="67">
        <v>42.256277524047853</v>
      </c>
      <c r="AO75" s="67">
        <v>4.444433093554168</v>
      </c>
      <c r="AP75" s="67">
        <v>4.7037627774494268</v>
      </c>
      <c r="AQ75" s="67">
        <v>3.5969841632782531</v>
      </c>
      <c r="AR75" s="67">
        <v>8.7359919222177886</v>
      </c>
      <c r="AS75" s="67">
        <v>32.195792579949362</v>
      </c>
      <c r="AT75" s="67">
        <v>3.3981790347167098</v>
      </c>
      <c r="AU75" s="67">
        <v>5.0417908668481557</v>
      </c>
      <c r="AV75" s="67">
        <v>6.213574586309031</v>
      </c>
      <c r="AW75" s="67">
        <v>3.8477121237030096</v>
      </c>
      <c r="AX75" s="67">
        <v>12.538299451433778</v>
      </c>
      <c r="AY75" s="67">
        <v>49.105425594749782</v>
      </c>
      <c r="AZ75" s="67">
        <v>2.0369032699745267E-2</v>
      </c>
      <c r="BA75" s="67">
        <v>7.2572599057921812</v>
      </c>
      <c r="BB75" s="67">
        <v>18.556862497417431</v>
      </c>
      <c r="BC75" s="67">
        <v>94.493456541766619</v>
      </c>
      <c r="BD75" s="67">
        <v>26.4392747178583</v>
      </c>
      <c r="BE75" s="67">
        <v>18.965626261472284</v>
      </c>
      <c r="BF75" s="67">
        <v>90.379724332382125</v>
      </c>
      <c r="BG75" s="67">
        <v>0</v>
      </c>
      <c r="BH75" s="67">
        <v>0</v>
      </c>
      <c r="BI75" s="67">
        <v>188.87318558846937</v>
      </c>
      <c r="BJ75" s="67">
        <v>0</v>
      </c>
      <c r="BK75" s="67">
        <v>7.2828999401304995E-2</v>
      </c>
      <c r="BL75" s="67">
        <v>1027.3515763240887</v>
      </c>
      <c r="BM75" s="67">
        <v>23.09015174627983</v>
      </c>
      <c r="BN75" s="67">
        <v>0</v>
      </c>
      <c r="BO75" s="67">
        <v>0</v>
      </c>
    </row>
    <row r="76" spans="1:67" x14ac:dyDescent="0.3">
      <c r="A76">
        <v>2014</v>
      </c>
      <c r="B76" s="61" t="s">
        <v>466</v>
      </c>
      <c r="C76" s="66" t="s">
        <v>529</v>
      </c>
      <c r="D76" s="61" t="s">
        <v>430</v>
      </c>
      <c r="E76" s="67">
        <v>19.453764558300115</v>
      </c>
      <c r="F76" s="67">
        <v>0.47557082829969233</v>
      </c>
      <c r="G76" s="67">
        <v>3.6545386354639708</v>
      </c>
      <c r="H76" s="67">
        <v>1.4142221097010752</v>
      </c>
      <c r="I76" s="67">
        <v>37.860416259670679</v>
      </c>
      <c r="J76" s="67">
        <v>64.368825574046753</v>
      </c>
      <c r="K76" s="67">
        <v>1.6951503529251566</v>
      </c>
      <c r="L76" s="67">
        <v>13.648902696857784</v>
      </c>
      <c r="M76" s="67">
        <v>15.096425209333571</v>
      </c>
      <c r="N76" s="67">
        <v>134.38331687404798</v>
      </c>
      <c r="O76" s="67">
        <v>200.343656229337</v>
      </c>
      <c r="P76" s="67">
        <v>27.100339851617449</v>
      </c>
      <c r="Q76" s="67">
        <v>39.01989655321438</v>
      </c>
      <c r="R76" s="67">
        <v>24.822379460102379</v>
      </c>
      <c r="S76" s="67">
        <v>186.67148965033334</v>
      </c>
      <c r="T76" s="67">
        <v>165.67779393780967</v>
      </c>
      <c r="U76" s="67">
        <v>41540.388572608223</v>
      </c>
      <c r="V76" s="67">
        <v>1991.3197624984482</v>
      </c>
      <c r="W76" s="67">
        <v>1792.4381657540721</v>
      </c>
      <c r="X76" s="67">
        <v>1661.0569941723693</v>
      </c>
      <c r="Y76" s="67">
        <v>1083.360240666269</v>
      </c>
      <c r="Z76" s="67">
        <v>62.181240075778646</v>
      </c>
      <c r="AA76" s="67">
        <v>0</v>
      </c>
      <c r="AB76" s="67">
        <v>330.87008569493753</v>
      </c>
      <c r="AC76" s="67">
        <v>151.59753352242353</v>
      </c>
      <c r="AD76" s="67">
        <v>99.749417604725409</v>
      </c>
      <c r="AE76" s="67">
        <v>818.12860512538168</v>
      </c>
      <c r="AF76" s="67">
        <v>27.359163522221635</v>
      </c>
      <c r="AG76" s="67">
        <v>171.92256610209955</v>
      </c>
      <c r="AH76" s="67">
        <v>239.97832504015221</v>
      </c>
      <c r="AI76" s="67">
        <v>81.619198803823082</v>
      </c>
      <c r="AJ76" s="67">
        <v>7.3852086812332045</v>
      </c>
      <c r="AK76" s="67">
        <v>17.373250192690225</v>
      </c>
      <c r="AL76" s="67">
        <v>189.66571050374881</v>
      </c>
      <c r="AM76" s="67">
        <v>17.428643283967649</v>
      </c>
      <c r="AN76" s="67">
        <v>53.554536834533529</v>
      </c>
      <c r="AO76" s="67">
        <v>26.296453539569853</v>
      </c>
      <c r="AP76" s="67">
        <v>253.7143145463634</v>
      </c>
      <c r="AQ76" s="67">
        <v>241.92111562258447</v>
      </c>
      <c r="AR76" s="67">
        <v>1117.646480590497</v>
      </c>
      <c r="AS76" s="67">
        <v>293.28856333679005</v>
      </c>
      <c r="AT76" s="67">
        <v>57.522050417592666</v>
      </c>
      <c r="AU76" s="67">
        <v>60.260242754109854</v>
      </c>
      <c r="AV76" s="67">
        <v>20.039606836460905</v>
      </c>
      <c r="AW76" s="67">
        <v>73.366772623814299</v>
      </c>
      <c r="AX76" s="67">
        <v>352.79830374324297</v>
      </c>
      <c r="AY76" s="67">
        <v>757.79777867835173</v>
      </c>
      <c r="AZ76" s="67">
        <v>0.61914486295046278</v>
      </c>
      <c r="BA76" s="67">
        <v>104.57463529175504</v>
      </c>
      <c r="BB76" s="67">
        <v>110.53547548703429</v>
      </c>
      <c r="BC76" s="67">
        <v>389.3543550317342</v>
      </c>
      <c r="BD76" s="67">
        <v>403.73942039597023</v>
      </c>
      <c r="BE76" s="67">
        <v>637.54887854444041</v>
      </c>
      <c r="BF76" s="67">
        <v>399.28620181242428</v>
      </c>
      <c r="BG76" s="67">
        <v>0</v>
      </c>
      <c r="BH76" s="67">
        <v>0</v>
      </c>
      <c r="BI76" s="67">
        <v>6164.9340975556124</v>
      </c>
      <c r="BJ76" s="67">
        <v>0</v>
      </c>
      <c r="BK76" s="67">
        <v>4.6741732787338189E-2</v>
      </c>
      <c r="BL76" s="67">
        <v>7793.8814821432588</v>
      </c>
      <c r="BM76" s="67">
        <v>343.63673917935296</v>
      </c>
      <c r="BN76" s="67">
        <v>0</v>
      </c>
      <c r="BO76" s="67">
        <v>0</v>
      </c>
    </row>
    <row r="77" spans="1:67" x14ac:dyDescent="0.3">
      <c r="A77">
        <v>2014</v>
      </c>
      <c r="B77" s="61" t="s">
        <v>467</v>
      </c>
      <c r="C77" s="66" t="s">
        <v>530</v>
      </c>
      <c r="D77" s="61" t="s">
        <v>430</v>
      </c>
      <c r="E77" s="67">
        <v>3.7540563906963849</v>
      </c>
      <c r="F77" s="67">
        <v>0.24132571036151301</v>
      </c>
      <c r="G77" s="67">
        <v>5.8071864238644579</v>
      </c>
      <c r="H77" s="67">
        <v>2.7007219217520406</v>
      </c>
      <c r="I77" s="67">
        <v>15.156384787584427</v>
      </c>
      <c r="J77" s="67">
        <v>47.902370413138776</v>
      </c>
      <c r="K77" s="67">
        <v>2.4520750191509717</v>
      </c>
      <c r="L77" s="67">
        <v>6.4390372896692236</v>
      </c>
      <c r="M77" s="67">
        <v>3.228071640995188</v>
      </c>
      <c r="N77" s="67">
        <v>28.493468709183631</v>
      </c>
      <c r="O77" s="67">
        <v>63.215213202289114</v>
      </c>
      <c r="P77" s="67">
        <v>11.142333209825381</v>
      </c>
      <c r="Q77" s="67">
        <v>11.934111566722246</v>
      </c>
      <c r="R77" s="67">
        <v>14.372200375808989</v>
      </c>
      <c r="S77" s="67">
        <v>161.5997953093385</v>
      </c>
      <c r="T77" s="67">
        <v>157.00803665678859</v>
      </c>
      <c r="U77" s="67">
        <v>1866.8984917026364</v>
      </c>
      <c r="V77" s="67">
        <v>1734.097791932883</v>
      </c>
      <c r="W77" s="67">
        <v>827.66250961907326</v>
      </c>
      <c r="X77" s="67">
        <v>703.02205809858151</v>
      </c>
      <c r="Y77" s="67">
        <v>782.52223612603734</v>
      </c>
      <c r="Z77" s="67">
        <v>35.819746179648035</v>
      </c>
      <c r="AA77" s="67">
        <v>0</v>
      </c>
      <c r="AB77" s="67">
        <v>199.39109145616081</v>
      </c>
      <c r="AC77" s="67">
        <v>29.347140243000961</v>
      </c>
      <c r="AD77" s="67">
        <v>28.363273939630808</v>
      </c>
      <c r="AE77" s="67">
        <v>1250.7439901868136</v>
      </c>
      <c r="AF77" s="67">
        <v>4.8387047572006621</v>
      </c>
      <c r="AG77" s="67">
        <v>30.410185187686761</v>
      </c>
      <c r="AH77" s="67">
        <v>42.435596387360626</v>
      </c>
      <c r="AI77" s="67">
        <v>59.744800657193764</v>
      </c>
      <c r="AJ77" s="67">
        <v>2.9357023597967244</v>
      </c>
      <c r="AK77" s="67">
        <v>4.854413872621528</v>
      </c>
      <c r="AL77" s="67">
        <v>69.347280550399773</v>
      </c>
      <c r="AM77" s="67">
        <v>1.6131613926468418</v>
      </c>
      <c r="AN77" s="67">
        <v>34.006318073192929</v>
      </c>
      <c r="AO77" s="67">
        <v>3.1221426381836759</v>
      </c>
      <c r="AP77" s="67">
        <v>26.287171541466034</v>
      </c>
      <c r="AQ77" s="67">
        <v>63.891985648259713</v>
      </c>
      <c r="AR77" s="67">
        <v>40.480788236672005</v>
      </c>
      <c r="AS77" s="67">
        <v>32.422645260507153</v>
      </c>
      <c r="AT77" s="67">
        <v>6.2181304628746847</v>
      </c>
      <c r="AU77" s="67">
        <v>8.8571759785765014</v>
      </c>
      <c r="AV77" s="67">
        <v>11.41236964358084</v>
      </c>
      <c r="AW77" s="67">
        <v>3.7873569696107428</v>
      </c>
      <c r="AX77" s="67">
        <v>25.887734811810319</v>
      </c>
      <c r="AY77" s="67">
        <v>78.87643291844708</v>
      </c>
      <c r="AZ77" s="67">
        <v>3.1166288349220386E-2</v>
      </c>
      <c r="BA77" s="67">
        <v>48.506232458501565</v>
      </c>
      <c r="BB77" s="67">
        <v>24.808946145190617</v>
      </c>
      <c r="BC77" s="67">
        <v>32.123574758692023</v>
      </c>
      <c r="BD77" s="67">
        <v>61.01612330898709</v>
      </c>
      <c r="BE77" s="67">
        <v>45.147847344826168</v>
      </c>
      <c r="BF77" s="67">
        <v>168.9857261473982</v>
      </c>
      <c r="BG77" s="67">
        <v>0</v>
      </c>
      <c r="BH77" s="67">
        <v>0</v>
      </c>
      <c r="BI77" s="67">
        <v>950.1016063150297</v>
      </c>
      <c r="BJ77" s="67">
        <v>0</v>
      </c>
      <c r="BK77" s="67">
        <v>4.1783809236517873E-2</v>
      </c>
      <c r="BL77" s="67">
        <v>5711.0012837907616</v>
      </c>
      <c r="BM77" s="67">
        <v>143.85123696124973</v>
      </c>
      <c r="BN77" s="67">
        <v>0</v>
      </c>
      <c r="BO77" s="67">
        <v>0</v>
      </c>
    </row>
    <row r="78" spans="1:67" x14ac:dyDescent="0.3">
      <c r="A78">
        <v>2014</v>
      </c>
      <c r="B78" s="61" t="s">
        <v>468</v>
      </c>
      <c r="C78" s="66" t="s">
        <v>531</v>
      </c>
      <c r="D78" s="61" t="s">
        <v>430</v>
      </c>
      <c r="E78" s="67">
        <v>27.323079132331294</v>
      </c>
      <c r="F78" s="67">
        <v>2.2771595308511308</v>
      </c>
      <c r="G78" s="67">
        <v>8.8179482243485694</v>
      </c>
      <c r="H78" s="67">
        <v>11.326406281656697</v>
      </c>
      <c r="I78" s="67">
        <v>73.950295490875774</v>
      </c>
      <c r="J78" s="67">
        <v>109.2321761465776</v>
      </c>
      <c r="K78" s="67">
        <v>4.3121828441816126</v>
      </c>
      <c r="L78" s="67">
        <v>27.457106187610801</v>
      </c>
      <c r="M78" s="67">
        <v>15.907229420850001</v>
      </c>
      <c r="N78" s="67">
        <v>247.59555806591564</v>
      </c>
      <c r="O78" s="67">
        <v>214.03936579459508</v>
      </c>
      <c r="P78" s="67">
        <v>21.352143200987545</v>
      </c>
      <c r="Q78" s="67">
        <v>125.08836140158313</v>
      </c>
      <c r="R78" s="67">
        <v>48.426231229221308</v>
      </c>
      <c r="S78" s="67">
        <v>373.90296255567358</v>
      </c>
      <c r="T78" s="67">
        <v>543.9742101588829</v>
      </c>
      <c r="U78" s="67">
        <v>878.81754482153269</v>
      </c>
      <c r="V78" s="67">
        <v>514.3582379009332</v>
      </c>
      <c r="W78" s="67">
        <v>3931.0278614396143</v>
      </c>
      <c r="X78" s="67">
        <v>975.19303165629219</v>
      </c>
      <c r="Y78" s="67">
        <v>2347.3272116874023</v>
      </c>
      <c r="Z78" s="67">
        <v>40.580106149353782</v>
      </c>
      <c r="AA78" s="67">
        <v>0</v>
      </c>
      <c r="AB78" s="67">
        <v>237.00475153449003</v>
      </c>
      <c r="AC78" s="67">
        <v>235.98920512434594</v>
      </c>
      <c r="AD78" s="67">
        <v>151.95473121554085</v>
      </c>
      <c r="AE78" s="67">
        <v>1268.2317118845908</v>
      </c>
      <c r="AF78" s="67">
        <v>6.8284137322318426</v>
      </c>
      <c r="AG78" s="67">
        <v>42.919645206978601</v>
      </c>
      <c r="AH78" s="67">
        <v>59.873281344936146</v>
      </c>
      <c r="AI78" s="67">
        <v>26.988219930856889</v>
      </c>
      <c r="AJ78" s="67">
        <v>5.8283393948666724</v>
      </c>
      <c r="AK78" s="67">
        <v>12.873304967372892</v>
      </c>
      <c r="AL78" s="67">
        <v>117.09382587620898</v>
      </c>
      <c r="AM78" s="67">
        <v>1.6252532694160027</v>
      </c>
      <c r="AN78" s="67">
        <v>17.235980021638369</v>
      </c>
      <c r="AO78" s="67">
        <v>24.537564714006606</v>
      </c>
      <c r="AP78" s="67">
        <v>7.147277054763796</v>
      </c>
      <c r="AQ78" s="67">
        <v>6.7365173589689045</v>
      </c>
      <c r="AR78" s="67">
        <v>28.654119849522743</v>
      </c>
      <c r="AS78" s="67">
        <v>53.185782728157093</v>
      </c>
      <c r="AT78" s="67">
        <v>15.11743764771227</v>
      </c>
      <c r="AU78" s="67">
        <v>12.645238235106602</v>
      </c>
      <c r="AV78" s="67">
        <v>14.348684225860783</v>
      </c>
      <c r="AW78" s="67">
        <v>2.9491622593309503</v>
      </c>
      <c r="AX78" s="67">
        <v>16.615071742104131</v>
      </c>
      <c r="AY78" s="67">
        <v>136.62549790377537</v>
      </c>
      <c r="AZ78" s="67">
        <v>2.9554060317828968E-2</v>
      </c>
      <c r="BA78" s="67">
        <v>26.864907148986049</v>
      </c>
      <c r="BB78" s="67">
        <v>20.930820740056564</v>
      </c>
      <c r="BC78" s="67">
        <v>143.23969708240656</v>
      </c>
      <c r="BD78" s="67">
        <v>38.16775654080358</v>
      </c>
      <c r="BE78" s="67">
        <v>24.364266852512795</v>
      </c>
      <c r="BF78" s="67">
        <v>207.51943001256217</v>
      </c>
      <c r="BG78" s="67">
        <v>0</v>
      </c>
      <c r="BH78" s="67">
        <v>0</v>
      </c>
      <c r="BI78" s="67">
        <v>211.89602757363949</v>
      </c>
      <c r="BJ78" s="67">
        <v>0</v>
      </c>
      <c r="BK78" s="67">
        <v>8.0897804885664115E-2</v>
      </c>
      <c r="BL78" s="67">
        <v>18285.922570534894</v>
      </c>
      <c r="BM78" s="67">
        <v>49.599908470375297</v>
      </c>
      <c r="BN78" s="67">
        <v>0</v>
      </c>
      <c r="BO78" s="67">
        <v>0</v>
      </c>
    </row>
    <row r="79" spans="1:67" x14ac:dyDescent="0.3">
      <c r="A79">
        <v>2014</v>
      </c>
      <c r="B79" s="61" t="s">
        <v>469</v>
      </c>
      <c r="C79" s="66" t="s">
        <v>532</v>
      </c>
      <c r="D79" s="61" t="s">
        <v>430</v>
      </c>
      <c r="E79" s="67">
        <v>3.7661568017648426</v>
      </c>
      <c r="F79" s="67">
        <v>0.88010524584128758</v>
      </c>
      <c r="G79" s="67">
        <v>1.0150925501510613</v>
      </c>
      <c r="H79" s="67">
        <v>5.396595775219863</v>
      </c>
      <c r="I79" s="67">
        <v>22.273957928210702</v>
      </c>
      <c r="J79" s="67">
        <v>61.194789042719954</v>
      </c>
      <c r="K79" s="67">
        <v>2.3445864298991657</v>
      </c>
      <c r="L79" s="67">
        <v>7.9834257629704659</v>
      </c>
      <c r="M79" s="67">
        <v>3.0341797524390746</v>
      </c>
      <c r="N79" s="67">
        <v>23.574688629031236</v>
      </c>
      <c r="O79" s="67">
        <v>47.983054927443156</v>
      </c>
      <c r="P79" s="67">
        <v>15.439760261069077</v>
      </c>
      <c r="Q79" s="67">
        <v>13.362713612959455</v>
      </c>
      <c r="R79" s="67">
        <v>14.115414024323863</v>
      </c>
      <c r="S79" s="67">
        <v>75.785687220704119</v>
      </c>
      <c r="T79" s="67">
        <v>75.281679888016228</v>
      </c>
      <c r="U79" s="67">
        <v>268.58226911116395</v>
      </c>
      <c r="V79" s="67">
        <v>68.675942274108948</v>
      </c>
      <c r="W79" s="67">
        <v>236.1553845233779</v>
      </c>
      <c r="X79" s="67">
        <v>3940.2475675208188</v>
      </c>
      <c r="Y79" s="67">
        <v>166.5564713235012</v>
      </c>
      <c r="Z79" s="67">
        <v>21.909715181833434</v>
      </c>
      <c r="AA79" s="67">
        <v>0</v>
      </c>
      <c r="AB79" s="67">
        <v>17.570121830653186</v>
      </c>
      <c r="AC79" s="67">
        <v>37.202560885645568</v>
      </c>
      <c r="AD79" s="67">
        <v>35.35830405623436</v>
      </c>
      <c r="AE79" s="67">
        <v>126.00945394208262</v>
      </c>
      <c r="AF79" s="67">
        <v>4.1493760758973499</v>
      </c>
      <c r="AG79" s="67">
        <v>25.431829803831956</v>
      </c>
      <c r="AH79" s="67">
        <v>35.505731215013263</v>
      </c>
      <c r="AI79" s="67">
        <v>236.32062469241268</v>
      </c>
      <c r="AJ79" s="67">
        <v>1.5419888541198001</v>
      </c>
      <c r="AK79" s="67">
        <v>4.1935694730633495</v>
      </c>
      <c r="AL79" s="67">
        <v>58.502295831011473</v>
      </c>
      <c r="AM79" s="67">
        <v>1.4958537166983363</v>
      </c>
      <c r="AN79" s="67">
        <v>5.9160135468948978</v>
      </c>
      <c r="AO79" s="67">
        <v>12.237886689090452</v>
      </c>
      <c r="AP79" s="67">
        <v>8.5641901870530912</v>
      </c>
      <c r="AQ79" s="67">
        <v>3.1231068865579759</v>
      </c>
      <c r="AR79" s="67">
        <v>11.327067755523279</v>
      </c>
      <c r="AS79" s="67">
        <v>20.903137371426318</v>
      </c>
      <c r="AT79" s="67">
        <v>4.6893532994110494</v>
      </c>
      <c r="AU79" s="67">
        <v>2.7674647417888005</v>
      </c>
      <c r="AV79" s="67">
        <v>4.5227000409881404</v>
      </c>
      <c r="AW79" s="67">
        <v>4.2309010434585854</v>
      </c>
      <c r="AX79" s="67">
        <v>6.6363005572710554</v>
      </c>
      <c r="AY79" s="67">
        <v>19.596219684571281</v>
      </c>
      <c r="AZ79" s="67">
        <v>2.3569271646341445E-2</v>
      </c>
      <c r="BA79" s="67">
        <v>4.2143081187875451</v>
      </c>
      <c r="BB79" s="67">
        <v>13.338506365266651</v>
      </c>
      <c r="BC79" s="67">
        <v>23.402511274374206</v>
      </c>
      <c r="BD79" s="67">
        <v>15.299016276309262</v>
      </c>
      <c r="BE79" s="67">
        <v>21.109824192187663</v>
      </c>
      <c r="BF79" s="67">
        <v>274.24495113912207</v>
      </c>
      <c r="BG79" s="67">
        <v>0</v>
      </c>
      <c r="BH79" s="67">
        <v>0</v>
      </c>
      <c r="BI79" s="67">
        <v>3326.1330055250396</v>
      </c>
      <c r="BJ79" s="67">
        <v>0</v>
      </c>
      <c r="BK79" s="67">
        <v>1.2515754209022097E-2</v>
      </c>
      <c r="BL79" s="67">
        <v>4721.5510297246637</v>
      </c>
      <c r="BM79" s="67">
        <v>19.507995545718622</v>
      </c>
      <c r="BN79" s="67">
        <v>0</v>
      </c>
      <c r="BO79" s="67">
        <v>0</v>
      </c>
    </row>
    <row r="80" spans="1:67" x14ac:dyDescent="0.3">
      <c r="A80">
        <v>2014</v>
      </c>
      <c r="B80" s="61" t="s">
        <v>470</v>
      </c>
      <c r="C80" s="66" t="s">
        <v>533</v>
      </c>
      <c r="D80" s="61" t="s">
        <v>430</v>
      </c>
      <c r="E80" s="67">
        <v>11.274138442094976</v>
      </c>
      <c r="F80" s="67">
        <v>0.67834247688639082</v>
      </c>
      <c r="G80" s="67">
        <v>43.801073930447302</v>
      </c>
      <c r="H80" s="67">
        <v>18.280237525772982</v>
      </c>
      <c r="I80" s="67">
        <v>8.8250729619037411</v>
      </c>
      <c r="J80" s="67">
        <v>26.371776234538373</v>
      </c>
      <c r="K80" s="67">
        <v>0.87068809727319363</v>
      </c>
      <c r="L80" s="67">
        <v>2.9750448353198218</v>
      </c>
      <c r="M80" s="67">
        <v>0.5115539772657034</v>
      </c>
      <c r="N80" s="67">
        <v>9.7486805075306489</v>
      </c>
      <c r="O80" s="67">
        <v>16.613329547827945</v>
      </c>
      <c r="P80" s="67">
        <v>4.0366338908121353</v>
      </c>
      <c r="Q80" s="67">
        <v>3.9170529254578645</v>
      </c>
      <c r="R80" s="67">
        <v>7.7904760282412617</v>
      </c>
      <c r="S80" s="67">
        <v>30.010753242324984</v>
      </c>
      <c r="T80" s="67">
        <v>37.091819762147026</v>
      </c>
      <c r="U80" s="67">
        <v>120.56443724117105</v>
      </c>
      <c r="V80" s="67">
        <v>38.415482123148394</v>
      </c>
      <c r="W80" s="67">
        <v>142.8664302909196</v>
      </c>
      <c r="X80" s="67">
        <v>75.573010504941749</v>
      </c>
      <c r="Y80" s="67">
        <v>2600.1438188714992</v>
      </c>
      <c r="Z80" s="67">
        <v>9.8171241106802576</v>
      </c>
      <c r="AA80" s="67">
        <v>0</v>
      </c>
      <c r="AB80" s="67">
        <v>18.555220782552034</v>
      </c>
      <c r="AC80" s="67">
        <v>9.2274168524077567</v>
      </c>
      <c r="AD80" s="67">
        <v>9.2784791396298836</v>
      </c>
      <c r="AE80" s="67">
        <v>72.58590973808856</v>
      </c>
      <c r="AF80" s="67">
        <v>3.0619778300550942</v>
      </c>
      <c r="AG80" s="67">
        <v>19.239914654799055</v>
      </c>
      <c r="AH80" s="67">
        <v>26.853310768587399</v>
      </c>
      <c r="AI80" s="67">
        <v>144.93821878991892</v>
      </c>
      <c r="AJ80" s="67">
        <v>113.21946057894044</v>
      </c>
      <c r="AK80" s="67">
        <v>442.67713205771184</v>
      </c>
      <c r="AL80" s="67">
        <v>28.491239584399636</v>
      </c>
      <c r="AM80" s="67">
        <v>16.454678623364799</v>
      </c>
      <c r="AN80" s="67">
        <v>4.7000157262077122</v>
      </c>
      <c r="AO80" s="67">
        <v>2.1301483188705559</v>
      </c>
      <c r="AP80" s="67">
        <v>2.8032632857008397</v>
      </c>
      <c r="AQ80" s="67">
        <v>3.6311091048279858</v>
      </c>
      <c r="AR80" s="67">
        <v>5.4810163323292223</v>
      </c>
      <c r="AS80" s="67">
        <v>13.018921069824783</v>
      </c>
      <c r="AT80" s="67">
        <v>3.608969742120923</v>
      </c>
      <c r="AU80" s="67">
        <v>1.8444118074768461</v>
      </c>
      <c r="AV80" s="67">
        <v>0.89883155260000747</v>
      </c>
      <c r="AW80" s="67">
        <v>0.50988250633669352</v>
      </c>
      <c r="AX80" s="67">
        <v>3.0970524413800589</v>
      </c>
      <c r="AY80" s="67">
        <v>116.16549834955995</v>
      </c>
      <c r="AZ80" s="67">
        <v>1.6057381058977985E-2</v>
      </c>
      <c r="BA80" s="67">
        <v>2.7219887913460026</v>
      </c>
      <c r="BB80" s="67">
        <v>6.5466474942290374</v>
      </c>
      <c r="BC80" s="67">
        <v>240.66614296889293</v>
      </c>
      <c r="BD80" s="67">
        <v>12.401130334807579</v>
      </c>
      <c r="BE80" s="67">
        <v>13.451208446465799</v>
      </c>
      <c r="BF80" s="67">
        <v>32.728355013845636</v>
      </c>
      <c r="BG80" s="67">
        <v>0</v>
      </c>
      <c r="BH80" s="67">
        <v>0</v>
      </c>
      <c r="BI80" s="67">
        <v>191.68279501674559</v>
      </c>
      <c r="BJ80" s="67">
        <v>0</v>
      </c>
      <c r="BK80" s="67">
        <v>1.3981278280492546E-2</v>
      </c>
      <c r="BL80" s="67">
        <v>5102.1815163374931</v>
      </c>
      <c r="BM80" s="67">
        <v>25.989152055028605</v>
      </c>
      <c r="BN80" s="67">
        <v>0</v>
      </c>
      <c r="BO80" s="67">
        <v>0</v>
      </c>
    </row>
    <row r="81" spans="1:67" x14ac:dyDescent="0.3">
      <c r="A81">
        <v>2014</v>
      </c>
      <c r="B81" s="61" t="s">
        <v>471</v>
      </c>
      <c r="C81" s="66" t="s">
        <v>534</v>
      </c>
      <c r="D81" s="61" t="s">
        <v>430</v>
      </c>
      <c r="E81" s="67">
        <v>2.5562396954298703</v>
      </c>
      <c r="F81" s="67">
        <v>0.16795685475226246</v>
      </c>
      <c r="G81" s="67">
        <v>0.93027627687123871</v>
      </c>
      <c r="H81" s="67">
        <v>7.3747552188494456</v>
      </c>
      <c r="I81" s="67">
        <v>246.10864396822629</v>
      </c>
      <c r="J81" s="67">
        <v>1146.8990338692322</v>
      </c>
      <c r="K81" s="67">
        <v>28.33782244187244</v>
      </c>
      <c r="L81" s="67">
        <v>76.845089070370506</v>
      </c>
      <c r="M81" s="67">
        <v>2.56486446699116</v>
      </c>
      <c r="N81" s="67">
        <v>23.188907323260636</v>
      </c>
      <c r="O81" s="67">
        <v>219.74485859935606</v>
      </c>
      <c r="P81" s="67">
        <v>83.038350065273207</v>
      </c>
      <c r="Q81" s="67">
        <v>77.578241768456991</v>
      </c>
      <c r="R81" s="67">
        <v>39.706340651691242</v>
      </c>
      <c r="S81" s="67">
        <v>322.91258928508586</v>
      </c>
      <c r="T81" s="67">
        <v>290.56965789539765</v>
      </c>
      <c r="U81" s="67">
        <v>1529.2967596104422</v>
      </c>
      <c r="V81" s="67">
        <v>273.67737655409042</v>
      </c>
      <c r="W81" s="67">
        <v>506.81620895382082</v>
      </c>
      <c r="X81" s="67">
        <v>855.71356515284378</v>
      </c>
      <c r="Y81" s="67">
        <v>969.02137687283926</v>
      </c>
      <c r="Z81" s="67">
        <v>378.82563697809587</v>
      </c>
      <c r="AA81" s="67">
        <v>0</v>
      </c>
      <c r="AB81" s="67">
        <v>11.827870795414732</v>
      </c>
      <c r="AC81" s="67">
        <v>18.464270861073427</v>
      </c>
      <c r="AD81" s="67">
        <v>30.306659188043447</v>
      </c>
      <c r="AE81" s="67">
        <v>299.07973035027436</v>
      </c>
      <c r="AF81" s="67">
        <v>5.2788774499791735</v>
      </c>
      <c r="AG81" s="67">
        <v>33.149339882329564</v>
      </c>
      <c r="AH81" s="67">
        <v>46.280056539691472</v>
      </c>
      <c r="AI81" s="67">
        <v>13.868252561241279</v>
      </c>
      <c r="AJ81" s="67">
        <v>1.514925275112023</v>
      </c>
      <c r="AK81" s="67">
        <v>9.1498566579760059</v>
      </c>
      <c r="AL81" s="67">
        <v>28.19206519469067</v>
      </c>
      <c r="AM81" s="67">
        <v>2.5932201861562181</v>
      </c>
      <c r="AN81" s="67">
        <v>68.254682436481517</v>
      </c>
      <c r="AO81" s="67">
        <v>3.0702384323652874</v>
      </c>
      <c r="AP81" s="67">
        <v>25.290433620362187</v>
      </c>
      <c r="AQ81" s="67">
        <v>3.8724935063633392</v>
      </c>
      <c r="AR81" s="67">
        <v>13.542273172670768</v>
      </c>
      <c r="AS81" s="67">
        <v>36.503956898059343</v>
      </c>
      <c r="AT81" s="67">
        <v>11.66275748707255</v>
      </c>
      <c r="AU81" s="67">
        <v>8.0505190487649436</v>
      </c>
      <c r="AV81" s="67">
        <v>16.982655652649193</v>
      </c>
      <c r="AW81" s="67">
        <v>6.0930401602529951</v>
      </c>
      <c r="AX81" s="67">
        <v>18.790684398241147</v>
      </c>
      <c r="AY81" s="67">
        <v>16.909161268786622</v>
      </c>
      <c r="AZ81" s="67">
        <v>0.19832956267282945</v>
      </c>
      <c r="BA81" s="67">
        <v>6.7251286171041</v>
      </c>
      <c r="BB81" s="67">
        <v>36.9769928844986</v>
      </c>
      <c r="BC81" s="67">
        <v>55.826889696619105</v>
      </c>
      <c r="BD81" s="67">
        <v>194.09101733067536</v>
      </c>
      <c r="BE81" s="67">
        <v>41.496379347338895</v>
      </c>
      <c r="BF81" s="67">
        <v>109.5267213279111</v>
      </c>
      <c r="BG81" s="67">
        <v>0</v>
      </c>
      <c r="BH81" s="67">
        <v>0</v>
      </c>
      <c r="BI81" s="67">
        <v>739.16785957880847</v>
      </c>
      <c r="BJ81" s="67">
        <v>0</v>
      </c>
      <c r="BK81" s="67">
        <v>0.11790956347107755</v>
      </c>
      <c r="BL81" s="67">
        <v>452.5673078943874</v>
      </c>
      <c r="BM81" s="67">
        <v>34.664622218178451</v>
      </c>
      <c r="BN81" s="67">
        <v>0</v>
      </c>
      <c r="BO81" s="67">
        <v>0</v>
      </c>
    </row>
    <row r="82" spans="1:67" x14ac:dyDescent="0.3">
      <c r="A82">
        <v>2014</v>
      </c>
      <c r="B82" s="61" t="s">
        <v>472</v>
      </c>
      <c r="C82" s="66" t="s">
        <v>535</v>
      </c>
      <c r="D82" s="61" t="s">
        <v>430</v>
      </c>
      <c r="E82" s="67">
        <v>0.1969786522522502</v>
      </c>
      <c r="F82" s="67">
        <v>1.7518042116065891E-2</v>
      </c>
      <c r="G82" s="67">
        <v>0.18482747733452332</v>
      </c>
      <c r="H82" s="67">
        <v>0.12073103338752135</v>
      </c>
      <c r="I82" s="67">
        <v>0.7887130437242057</v>
      </c>
      <c r="J82" s="67">
        <v>0.85133834421863375</v>
      </c>
      <c r="K82" s="67">
        <v>5.2759166403584745E-2</v>
      </c>
      <c r="L82" s="67">
        <v>0.1702966537840542</v>
      </c>
      <c r="M82" s="67">
        <v>0.10266667438891816</v>
      </c>
      <c r="N82" s="67">
        <v>3.1675044557175904</v>
      </c>
      <c r="O82" s="67">
        <v>1.8295273090442197</v>
      </c>
      <c r="P82" s="67">
        <v>0.43468747487385218</v>
      </c>
      <c r="Q82" s="67">
        <v>0.64458821236412756</v>
      </c>
      <c r="R82" s="67">
        <v>0.36949843369084584</v>
      </c>
      <c r="S82" s="67">
        <v>2.8057249827916979</v>
      </c>
      <c r="T82" s="67">
        <v>5.0795472918218412</v>
      </c>
      <c r="U82" s="67">
        <v>23.47806636295379</v>
      </c>
      <c r="V82" s="67">
        <v>8.246855435294588</v>
      </c>
      <c r="W82" s="67">
        <v>20.147952190963085</v>
      </c>
      <c r="X82" s="67">
        <v>9.614014525719714</v>
      </c>
      <c r="Y82" s="67">
        <v>20.650245583782127</v>
      </c>
      <c r="Z82" s="67">
        <v>0.60532246563789838</v>
      </c>
      <c r="AA82" s="67">
        <v>0</v>
      </c>
      <c r="AB82" s="67">
        <v>2.4221454256013528</v>
      </c>
      <c r="AC82" s="67">
        <v>1.1800506676254185</v>
      </c>
      <c r="AD82" s="67">
        <v>0.87735519137087414</v>
      </c>
      <c r="AE82" s="67">
        <v>13.145342722254263</v>
      </c>
      <c r="AF82" s="67">
        <v>0.10242533942404497</v>
      </c>
      <c r="AG82" s="67">
        <v>0.64688195474045662</v>
      </c>
      <c r="AH82" s="67">
        <v>0.90361222992924384</v>
      </c>
      <c r="AI82" s="67">
        <v>0.99107806442165147</v>
      </c>
      <c r="AJ82" s="67">
        <v>0.45997775156918241</v>
      </c>
      <c r="AK82" s="67">
        <v>1.4318068625136058</v>
      </c>
      <c r="AL82" s="67">
        <v>1.0599244749642573</v>
      </c>
      <c r="AM82" s="67">
        <v>9.215053485589994E-2</v>
      </c>
      <c r="AN82" s="67">
        <v>0.30938219241864839</v>
      </c>
      <c r="AO82" s="67">
        <v>0.17921723360158426</v>
      </c>
      <c r="AP82" s="67">
        <v>0.29570681429891399</v>
      </c>
      <c r="AQ82" s="67">
        <v>0.38820233362556555</v>
      </c>
      <c r="AR82" s="67">
        <v>0.88692690661142581</v>
      </c>
      <c r="AS82" s="67">
        <v>0.99774593960561542</v>
      </c>
      <c r="AT82" s="67">
        <v>0.20686841624266872</v>
      </c>
      <c r="AU82" s="67">
        <v>0.19766176424225412</v>
      </c>
      <c r="AV82" s="67">
        <v>0.1190455758457027</v>
      </c>
      <c r="AW82" s="67">
        <v>7.8203516647044793E-2</v>
      </c>
      <c r="AX82" s="67">
        <v>0.36830342578770314</v>
      </c>
      <c r="AY82" s="67">
        <v>1.4177440958984957</v>
      </c>
      <c r="AZ82" s="67">
        <v>1.4983491259557213E-3</v>
      </c>
      <c r="BA82" s="67">
        <v>0.31047355238366858</v>
      </c>
      <c r="BB82" s="67">
        <v>0.30772130975908885</v>
      </c>
      <c r="BC82" s="67">
        <v>1.8882766456622462</v>
      </c>
      <c r="BD82" s="67">
        <v>0.58458741713945961</v>
      </c>
      <c r="BE82" s="67">
        <v>0.69348557307601411</v>
      </c>
      <c r="BF82" s="67">
        <v>1.7074672319277</v>
      </c>
      <c r="BG82" s="67">
        <v>0</v>
      </c>
      <c r="BH82" s="67">
        <v>0</v>
      </c>
      <c r="BI82" s="67">
        <v>8.3952052722327082</v>
      </c>
      <c r="BJ82" s="67">
        <v>0</v>
      </c>
      <c r="BK82" s="67">
        <v>6.660690676597616E-3</v>
      </c>
      <c r="BL82" s="67">
        <v>133.0468852438369</v>
      </c>
      <c r="BM82" s="67">
        <v>0.80519671984142072</v>
      </c>
      <c r="BN82" s="67">
        <v>0</v>
      </c>
      <c r="BO82" s="67">
        <v>0</v>
      </c>
    </row>
    <row r="83" spans="1:67" x14ac:dyDescent="0.3">
      <c r="A83">
        <v>2014</v>
      </c>
      <c r="B83" s="61" t="s">
        <v>473</v>
      </c>
      <c r="C83" s="66" t="s">
        <v>536</v>
      </c>
      <c r="D83" s="61" t="s">
        <v>430</v>
      </c>
      <c r="E83" s="67">
        <v>0.69689545749135717</v>
      </c>
      <c r="F83" s="67">
        <v>5.1480909255518736E-2</v>
      </c>
      <c r="G83" s="67">
        <v>0.10013302950429068</v>
      </c>
      <c r="H83" s="67">
        <v>0.14313065369354011</v>
      </c>
      <c r="I83" s="67">
        <v>2.4803763448381</v>
      </c>
      <c r="J83" s="67">
        <v>4.8206078125736047</v>
      </c>
      <c r="K83" s="67">
        <v>0.24785438405500856</v>
      </c>
      <c r="L83" s="67">
        <v>0.89049962044738695</v>
      </c>
      <c r="M83" s="67">
        <v>0.28019010427314295</v>
      </c>
      <c r="N83" s="67">
        <v>237.48210049361248</v>
      </c>
      <c r="O83" s="67">
        <v>13.335095470309348</v>
      </c>
      <c r="P83" s="67">
        <v>1.6925154497372856</v>
      </c>
      <c r="Q83" s="67">
        <v>1.1863742761102198</v>
      </c>
      <c r="R83" s="67">
        <v>3.8541131858657942</v>
      </c>
      <c r="S83" s="67">
        <v>82.66874828130679</v>
      </c>
      <c r="T83" s="67">
        <v>14.280795035341539</v>
      </c>
      <c r="U83" s="67">
        <v>16.8986829539169</v>
      </c>
      <c r="V83" s="67">
        <v>10.275501425097943</v>
      </c>
      <c r="W83" s="67">
        <v>11.789392417389998</v>
      </c>
      <c r="X83" s="67">
        <v>10.642695770990734</v>
      </c>
      <c r="Y83" s="67">
        <v>12.89647671792776</v>
      </c>
      <c r="Z83" s="67">
        <v>1.7126397968771039</v>
      </c>
      <c r="AA83" s="67">
        <v>0</v>
      </c>
      <c r="AB83" s="67">
        <v>95.709441032922768</v>
      </c>
      <c r="AC83" s="67">
        <v>1.6957128880460006</v>
      </c>
      <c r="AD83" s="67">
        <v>1.7832962665179513</v>
      </c>
      <c r="AE83" s="67">
        <v>22.827416977706239</v>
      </c>
      <c r="AF83" s="67">
        <v>0.35526704558873301</v>
      </c>
      <c r="AG83" s="67">
        <v>2.2442666429621583</v>
      </c>
      <c r="AH83" s="67">
        <v>3.1225885947140108</v>
      </c>
      <c r="AI83" s="67">
        <v>2.3574970010165339</v>
      </c>
      <c r="AJ83" s="67">
        <v>0.90468257999497692</v>
      </c>
      <c r="AK83" s="67">
        <v>0.61084341979633427</v>
      </c>
      <c r="AL83" s="67">
        <v>2.3534882878530157</v>
      </c>
      <c r="AM83" s="67">
        <v>0.1221718772139978</v>
      </c>
      <c r="AN83" s="67">
        <v>1.9268552351039938</v>
      </c>
      <c r="AO83" s="67">
        <v>0.53568653052810022</v>
      </c>
      <c r="AP83" s="67">
        <v>0.96996084099532698</v>
      </c>
      <c r="AQ83" s="67">
        <v>0.81417229837270044</v>
      </c>
      <c r="AR83" s="67">
        <v>1.39218537816781</v>
      </c>
      <c r="AS83" s="67">
        <v>2.898702232091809</v>
      </c>
      <c r="AT83" s="67">
        <v>0.67579585520180652</v>
      </c>
      <c r="AU83" s="67">
        <v>0.54581715338742842</v>
      </c>
      <c r="AV83" s="67">
        <v>1.7552694264332336</v>
      </c>
      <c r="AW83" s="67">
        <v>0.41923267144506027</v>
      </c>
      <c r="AX83" s="67">
        <v>0.9290848204386577</v>
      </c>
      <c r="AY83" s="67">
        <v>1.5267829855377186</v>
      </c>
      <c r="AZ83" s="67">
        <v>6.2361103984278935E-3</v>
      </c>
      <c r="BA83" s="67">
        <v>0.5623574996799342</v>
      </c>
      <c r="BB83" s="67">
        <v>1.1783847301590011</v>
      </c>
      <c r="BC83" s="67">
        <v>2.8921177855667617</v>
      </c>
      <c r="BD83" s="67">
        <v>2.8074454933570845</v>
      </c>
      <c r="BE83" s="67">
        <v>3.3256358446331173</v>
      </c>
      <c r="BF83" s="67">
        <v>3.0037350330851842</v>
      </c>
      <c r="BG83" s="67">
        <v>0</v>
      </c>
      <c r="BH83" s="67">
        <v>0</v>
      </c>
      <c r="BI83" s="67">
        <v>24.59241656701484</v>
      </c>
      <c r="BJ83" s="67">
        <v>0</v>
      </c>
      <c r="BK83" s="67">
        <v>6.6903018077956164E-2</v>
      </c>
      <c r="BL83" s="67">
        <v>31.861670154410191</v>
      </c>
      <c r="BM83" s="67">
        <v>0.53565198949745585</v>
      </c>
      <c r="BN83" s="67">
        <v>0</v>
      </c>
      <c r="BO83" s="67">
        <v>0</v>
      </c>
    </row>
    <row r="84" spans="1:67" x14ac:dyDescent="0.3">
      <c r="A84">
        <v>2014</v>
      </c>
      <c r="B84" s="61" t="s">
        <v>474</v>
      </c>
      <c r="C84" s="66" t="s">
        <v>537</v>
      </c>
      <c r="D84" s="61" t="s">
        <v>430</v>
      </c>
      <c r="E84" s="67">
        <v>0.16978222229041989</v>
      </c>
      <c r="F84" s="67">
        <v>1.0849846445293703E-2</v>
      </c>
      <c r="G84" s="67">
        <v>6.6847246656391857E-2</v>
      </c>
      <c r="H84" s="67">
        <v>3.3534637537205043E-2</v>
      </c>
      <c r="I84" s="67">
        <v>0.31030383397677219</v>
      </c>
      <c r="J84" s="67">
        <v>0.65389151678161161</v>
      </c>
      <c r="K84" s="67">
        <v>2.3379817193192536E-2</v>
      </c>
      <c r="L84" s="67">
        <v>0.10776740557366735</v>
      </c>
      <c r="M84" s="67">
        <v>3.4734033979004486E-2</v>
      </c>
      <c r="N84" s="67">
        <v>18.712584005020972</v>
      </c>
      <c r="O84" s="67">
        <v>5.2585487335217067</v>
      </c>
      <c r="P84" s="67">
        <v>0.22283054621502524</v>
      </c>
      <c r="Q84" s="67">
        <v>0.1805983993249437</v>
      </c>
      <c r="R84" s="67">
        <v>0.42754340815768133</v>
      </c>
      <c r="S84" s="67">
        <v>4.7502088178493223</v>
      </c>
      <c r="T84" s="67">
        <v>0.44514187575674202</v>
      </c>
      <c r="U84" s="67">
        <v>1.4488463141690666</v>
      </c>
      <c r="V84" s="67">
        <v>0.52990037696179437</v>
      </c>
      <c r="W84" s="67">
        <v>1.1686845415392237</v>
      </c>
      <c r="X84" s="67">
        <v>0.83002184898731479</v>
      </c>
      <c r="Y84" s="67">
        <v>1.0062876779046712</v>
      </c>
      <c r="Z84" s="67">
        <v>0.19051446592138011</v>
      </c>
      <c r="AA84" s="67">
        <v>0</v>
      </c>
      <c r="AB84" s="67">
        <v>7.179803442612176</v>
      </c>
      <c r="AC84" s="67">
        <v>0.42548903684807821</v>
      </c>
      <c r="AD84" s="67">
        <v>0.42428512773649285</v>
      </c>
      <c r="AE84" s="67">
        <v>1.7547822494043861</v>
      </c>
      <c r="AF84" s="67">
        <v>6.16585254130321E-2</v>
      </c>
      <c r="AG84" s="67">
        <v>0.38742910460211655</v>
      </c>
      <c r="AH84" s="67">
        <v>0.54079401442931674</v>
      </c>
      <c r="AI84" s="67">
        <v>1.5993237646899634</v>
      </c>
      <c r="AJ84" s="67">
        <v>0.51634695632119287</v>
      </c>
      <c r="AK84" s="67">
        <v>0.42118626451003216</v>
      </c>
      <c r="AL84" s="67">
        <v>0.32071514290940567</v>
      </c>
      <c r="AM84" s="67">
        <v>3.2757136634890924E-2</v>
      </c>
      <c r="AN84" s="67">
        <v>0.21977024310634527</v>
      </c>
      <c r="AO84" s="67">
        <v>5.9986904478208286E-2</v>
      </c>
      <c r="AP84" s="67">
        <v>9.8735385429113642E-2</v>
      </c>
      <c r="AQ84" s="67">
        <v>7.3786021938355789E-2</v>
      </c>
      <c r="AR84" s="67">
        <v>0.14966920999938943</v>
      </c>
      <c r="AS84" s="67">
        <v>0.37240154410777804</v>
      </c>
      <c r="AT84" s="67">
        <v>0.1007803077971325</v>
      </c>
      <c r="AU84" s="67">
        <v>6.4561376095718673E-2</v>
      </c>
      <c r="AV84" s="67">
        <v>9.3581130701048593E-2</v>
      </c>
      <c r="AW84" s="67">
        <v>7.0034208226426323E-2</v>
      </c>
      <c r="AX84" s="67">
        <v>0.14863768947468659</v>
      </c>
      <c r="AY84" s="67">
        <v>0.13311974103885144</v>
      </c>
      <c r="AZ84" s="67">
        <v>5.5534807339351034E-4</v>
      </c>
      <c r="BA84" s="67">
        <v>7.5761565064853431E-2</v>
      </c>
      <c r="BB84" s="67">
        <v>0.18610465748759286</v>
      </c>
      <c r="BC84" s="67">
        <v>0.54870623921714745</v>
      </c>
      <c r="BD84" s="67">
        <v>0.43199920388721447</v>
      </c>
      <c r="BE84" s="67">
        <v>0.50251272932023427</v>
      </c>
      <c r="BF84" s="67">
        <v>0.34406752521690614</v>
      </c>
      <c r="BG84" s="67">
        <v>0</v>
      </c>
      <c r="BH84" s="67">
        <v>0</v>
      </c>
      <c r="BI84" s="67">
        <v>4.2762835442807399</v>
      </c>
      <c r="BJ84" s="67">
        <v>0</v>
      </c>
      <c r="BK84" s="67">
        <v>1.3997946974096447E-2</v>
      </c>
      <c r="BL84" s="67">
        <v>2.7527963240948674</v>
      </c>
      <c r="BM84" s="67">
        <v>3.4370801120483865E-2</v>
      </c>
      <c r="BN84" s="67">
        <v>0</v>
      </c>
      <c r="BO84" s="67">
        <v>0</v>
      </c>
    </row>
    <row r="85" spans="1:67" x14ac:dyDescent="0.3">
      <c r="A85">
        <v>2014</v>
      </c>
      <c r="B85" s="61" t="s">
        <v>475</v>
      </c>
      <c r="C85" s="66" t="s">
        <v>538</v>
      </c>
      <c r="D85" s="61" t="s">
        <v>430</v>
      </c>
      <c r="E85" s="67">
        <v>0.19573155702267123</v>
      </c>
      <c r="F85" s="67">
        <v>1.0019224240191485E-2</v>
      </c>
      <c r="G85" s="67">
        <v>2.0956944633173279E-2</v>
      </c>
      <c r="H85" s="67">
        <v>5.4178286974556525E-2</v>
      </c>
      <c r="I85" s="67">
        <v>1.2959560939827699</v>
      </c>
      <c r="J85" s="67">
        <v>3.7572234641133688</v>
      </c>
      <c r="K85" s="67">
        <v>9.8790734335847091E-2</v>
      </c>
      <c r="L85" s="67">
        <v>0.43158365955618366</v>
      </c>
      <c r="M85" s="67">
        <v>7.8236600474538787E-2</v>
      </c>
      <c r="N85" s="67">
        <v>151.97539977681805</v>
      </c>
      <c r="O85" s="67">
        <v>4.1081904778640652</v>
      </c>
      <c r="P85" s="67">
        <v>0.65294575741896044</v>
      </c>
      <c r="Q85" s="67">
        <v>0.49286206432384805</v>
      </c>
      <c r="R85" s="67">
        <v>2.0168992250726565</v>
      </c>
      <c r="S85" s="67">
        <v>39.63180270677335</v>
      </c>
      <c r="T85" s="67">
        <v>2.3431338761648353</v>
      </c>
      <c r="U85" s="67">
        <v>7.3498008449091117</v>
      </c>
      <c r="V85" s="67">
        <v>1.8619856188735813</v>
      </c>
      <c r="W85" s="67">
        <v>2.9808483875442664</v>
      </c>
      <c r="X85" s="67">
        <v>3.7529146797051434</v>
      </c>
      <c r="Y85" s="67">
        <v>4.2744546902778708</v>
      </c>
      <c r="Z85" s="67">
        <v>1.2307616931889029</v>
      </c>
      <c r="AA85" s="67">
        <v>0</v>
      </c>
      <c r="AB85" s="67">
        <v>56.047367027187043</v>
      </c>
      <c r="AC85" s="67">
        <v>0.27020591091793095</v>
      </c>
      <c r="AD85" s="67">
        <v>0.59121834431432019</v>
      </c>
      <c r="AE85" s="67">
        <v>5.3662750643124477</v>
      </c>
      <c r="AF85" s="67">
        <v>0.10314494273872057</v>
      </c>
      <c r="AG85" s="67">
        <v>0.65177933458539328</v>
      </c>
      <c r="AH85" s="67">
        <v>0.90672926212717897</v>
      </c>
      <c r="AI85" s="67">
        <v>0.407083182750405</v>
      </c>
      <c r="AJ85" s="67">
        <v>0.74425755910680935</v>
      </c>
      <c r="AK85" s="67">
        <v>0.32321317299974639</v>
      </c>
      <c r="AL85" s="67">
        <v>0.69398767879699563</v>
      </c>
      <c r="AM85" s="67">
        <v>5.6345085621080038E-2</v>
      </c>
      <c r="AN85" s="67">
        <v>0.4718423213009702</v>
      </c>
      <c r="AO85" s="67">
        <v>0.15372633570131244</v>
      </c>
      <c r="AP85" s="67">
        <v>0.33500318516084593</v>
      </c>
      <c r="AQ85" s="67">
        <v>0.27979917516143982</v>
      </c>
      <c r="AR85" s="67">
        <v>0.59403458651282159</v>
      </c>
      <c r="AS85" s="67">
        <v>1.3012788060098384</v>
      </c>
      <c r="AT85" s="67">
        <v>0.26296138393203006</v>
      </c>
      <c r="AU85" s="67">
        <v>0.20092529933995401</v>
      </c>
      <c r="AV85" s="67">
        <v>0.11631834190437283</v>
      </c>
      <c r="AW85" s="67">
        <v>6.9346783029355888E-2</v>
      </c>
      <c r="AX85" s="67">
        <v>0.30244834053979552</v>
      </c>
      <c r="AY85" s="67">
        <v>0.34162528539118564</v>
      </c>
      <c r="AZ85" s="67">
        <v>2.6890066720698055E-3</v>
      </c>
      <c r="BA85" s="67">
        <v>0.15334742976847576</v>
      </c>
      <c r="BB85" s="67">
        <v>0.4156977317216729</v>
      </c>
      <c r="BC85" s="67">
        <v>1.1936339297281116</v>
      </c>
      <c r="BD85" s="67">
        <v>0.86723697816724266</v>
      </c>
      <c r="BE85" s="67">
        <v>0.89415527823850516</v>
      </c>
      <c r="BF85" s="67">
        <v>0.76770412883836525</v>
      </c>
      <c r="BG85" s="67">
        <v>0</v>
      </c>
      <c r="BH85" s="67">
        <v>0</v>
      </c>
      <c r="BI85" s="67">
        <v>8.8074058199996301</v>
      </c>
      <c r="BJ85" s="67">
        <v>0</v>
      </c>
      <c r="BK85" s="67">
        <v>1.3666277695558548E-2</v>
      </c>
      <c r="BL85" s="67">
        <v>6.5810504500779761</v>
      </c>
      <c r="BM85" s="67">
        <v>0.1344551393225028</v>
      </c>
      <c r="BN85" s="67">
        <v>0</v>
      </c>
      <c r="BO85" s="67">
        <v>0</v>
      </c>
    </row>
    <row r="86" spans="1:67" x14ac:dyDescent="0.3">
      <c r="A86">
        <v>2014</v>
      </c>
      <c r="B86" s="61" t="s">
        <v>476</v>
      </c>
      <c r="C86" s="66" t="s">
        <v>539</v>
      </c>
      <c r="D86" s="61" t="s">
        <v>430</v>
      </c>
      <c r="E86" s="67">
        <v>0.67255620159289198</v>
      </c>
      <c r="F86" s="67">
        <v>8.8579411817883438E-2</v>
      </c>
      <c r="G86" s="67">
        <v>0.10658451683587701</v>
      </c>
      <c r="H86" s="67">
        <v>0.13118458748867423</v>
      </c>
      <c r="I86" s="67">
        <v>2.6940862940072963</v>
      </c>
      <c r="J86" s="67">
        <v>1.831924428175167</v>
      </c>
      <c r="K86" s="67">
        <v>0.33041272665432231</v>
      </c>
      <c r="L86" s="67">
        <v>0.44264171454130719</v>
      </c>
      <c r="M86" s="67">
        <v>0.19625400995519895</v>
      </c>
      <c r="N86" s="67">
        <v>400.07099603882438</v>
      </c>
      <c r="O86" s="67">
        <v>7.2422064340063219</v>
      </c>
      <c r="P86" s="67">
        <v>0.99748352730500334</v>
      </c>
      <c r="Q86" s="67">
        <v>0.69456874131024071</v>
      </c>
      <c r="R86" s="67">
        <v>6.2154188426940555</v>
      </c>
      <c r="S86" s="67">
        <v>99.592077738697853</v>
      </c>
      <c r="T86" s="67">
        <v>4.4422601667020309</v>
      </c>
      <c r="U86" s="67">
        <v>14.835115154781038</v>
      </c>
      <c r="V86" s="67">
        <v>4.3651121264553829</v>
      </c>
      <c r="W86" s="67">
        <v>12.290047951355699</v>
      </c>
      <c r="X86" s="67">
        <v>7.2304216545221038</v>
      </c>
      <c r="Y86" s="67">
        <v>8.9396714384433231</v>
      </c>
      <c r="Z86" s="67">
        <v>0.9700754084505987</v>
      </c>
      <c r="AA86" s="67">
        <v>0</v>
      </c>
      <c r="AB86" s="67">
        <v>148.22076244989589</v>
      </c>
      <c r="AC86" s="67">
        <v>1.1621273753451837</v>
      </c>
      <c r="AD86" s="67">
        <v>1.1491721854547703</v>
      </c>
      <c r="AE86" s="67">
        <v>25.502864768845829</v>
      </c>
      <c r="AF86" s="67">
        <v>0.23413160948626904</v>
      </c>
      <c r="AG86" s="67">
        <v>1.4775906741781517</v>
      </c>
      <c r="AH86" s="67">
        <v>2.0612638720451</v>
      </c>
      <c r="AI86" s="67">
        <v>1.2911381289278347</v>
      </c>
      <c r="AJ86" s="67">
        <v>1.4575354935120313</v>
      </c>
      <c r="AK86" s="67">
        <v>0.7798141844686326</v>
      </c>
      <c r="AL86" s="67">
        <v>1.5849600571689557</v>
      </c>
      <c r="AM86" s="67">
        <v>0.11210904511720882</v>
      </c>
      <c r="AN86" s="67">
        <v>0.9655345036502555</v>
      </c>
      <c r="AO86" s="67">
        <v>0.50053688887977699</v>
      </c>
      <c r="AP86" s="67">
        <v>0.76687634248453407</v>
      </c>
      <c r="AQ86" s="67">
        <v>0.69414363188572892</v>
      </c>
      <c r="AR86" s="67">
        <v>1.2957597801030776</v>
      </c>
      <c r="AS86" s="67">
        <v>2.7007572237698825</v>
      </c>
      <c r="AT86" s="67">
        <v>0.5200754802885349</v>
      </c>
      <c r="AU86" s="67">
        <v>0.49950786779573397</v>
      </c>
      <c r="AV86" s="67">
        <v>10.337082029758424</v>
      </c>
      <c r="AW86" s="67">
        <v>0.26052162397502548</v>
      </c>
      <c r="AX86" s="67">
        <v>0.85840049560193887</v>
      </c>
      <c r="AY86" s="67">
        <v>1.4822255125292394</v>
      </c>
      <c r="AZ86" s="67">
        <v>6.6655899575742295E-3</v>
      </c>
      <c r="BA86" s="67">
        <v>0.36514426083213913</v>
      </c>
      <c r="BB86" s="67">
        <v>0.75784366093423783</v>
      </c>
      <c r="BC86" s="67">
        <v>11.282477205085202</v>
      </c>
      <c r="BD86" s="67">
        <v>1.2883023138567742</v>
      </c>
      <c r="BE86" s="67">
        <v>1.4734386179170189</v>
      </c>
      <c r="BF86" s="67">
        <v>1.6005768764863815</v>
      </c>
      <c r="BG86" s="67">
        <v>0</v>
      </c>
      <c r="BH86" s="67">
        <v>0</v>
      </c>
      <c r="BI86" s="67">
        <v>16.484511669054719</v>
      </c>
      <c r="BJ86" s="67">
        <v>0</v>
      </c>
      <c r="BK86" s="67">
        <v>9.2755864165125407E-2</v>
      </c>
      <c r="BL86" s="67">
        <v>69.109537641133713</v>
      </c>
      <c r="BM86" s="67">
        <v>0.38007844808700636</v>
      </c>
      <c r="BN86" s="67">
        <v>0</v>
      </c>
      <c r="BO86" s="67">
        <v>0</v>
      </c>
    </row>
    <row r="87" spans="1:67" x14ac:dyDescent="0.3">
      <c r="A87">
        <v>2014</v>
      </c>
      <c r="B87" s="61" t="s">
        <v>477</v>
      </c>
      <c r="C87" s="66" t="s">
        <v>540</v>
      </c>
      <c r="D87" s="61" t="s">
        <v>430</v>
      </c>
      <c r="E87" s="67">
        <v>2.9946942545666615</v>
      </c>
      <c r="F87" s="67">
        <v>0.13514874084700243</v>
      </c>
      <c r="G87" s="67">
        <v>0.40103834024145979</v>
      </c>
      <c r="H87" s="67">
        <v>0.25331810695908424</v>
      </c>
      <c r="I87" s="67">
        <v>13.470799056699835</v>
      </c>
      <c r="J87" s="67">
        <v>12.792174891298313</v>
      </c>
      <c r="K87" s="67">
        <v>0.55565336752981898</v>
      </c>
      <c r="L87" s="67">
        <v>2.536723976118707</v>
      </c>
      <c r="M87" s="67">
        <v>1.2308110934042706</v>
      </c>
      <c r="N87" s="67">
        <v>16.221601466740839</v>
      </c>
      <c r="O87" s="67">
        <v>25.724167645663666</v>
      </c>
      <c r="P87" s="67">
        <v>12.083761124648012</v>
      </c>
      <c r="Q87" s="67">
        <v>3.2912602553119821</v>
      </c>
      <c r="R87" s="67">
        <v>2.3494133256623182</v>
      </c>
      <c r="S87" s="67">
        <v>15.397381368542007</v>
      </c>
      <c r="T87" s="67">
        <v>11.803660428713522</v>
      </c>
      <c r="U87" s="67">
        <v>45.518580513356824</v>
      </c>
      <c r="V87" s="67">
        <v>12.984234814620548</v>
      </c>
      <c r="W87" s="67">
        <v>21.957394209564132</v>
      </c>
      <c r="X87" s="67">
        <v>27.864747671448292</v>
      </c>
      <c r="Y87" s="67">
        <v>22.317040401655461</v>
      </c>
      <c r="Z87" s="67">
        <v>4.1773045390236474</v>
      </c>
      <c r="AA87" s="67">
        <v>0</v>
      </c>
      <c r="AB87" s="67">
        <v>7.6619705916285907</v>
      </c>
      <c r="AC87" s="67">
        <v>1.953632653369745</v>
      </c>
      <c r="AD87" s="67">
        <v>2.1831555502911106</v>
      </c>
      <c r="AE87" s="67">
        <v>26.063454561237478</v>
      </c>
      <c r="AF87" s="67">
        <v>2.0696665649113068</v>
      </c>
      <c r="AG87" s="67">
        <v>2.3810240699695102</v>
      </c>
      <c r="AH87" s="67">
        <v>3.3833467915418352</v>
      </c>
      <c r="AI87" s="67">
        <v>5.3436523224448633</v>
      </c>
      <c r="AJ87" s="67">
        <v>1.5390356383438877</v>
      </c>
      <c r="AK87" s="67">
        <v>1.7102221639933683</v>
      </c>
      <c r="AL87" s="67">
        <v>3.1331755087042215</v>
      </c>
      <c r="AM87" s="67">
        <v>0.27943804624411334</v>
      </c>
      <c r="AN87" s="67">
        <v>5.2739997852259668</v>
      </c>
      <c r="AO87" s="67">
        <v>1.907757400761807</v>
      </c>
      <c r="AP87" s="67">
        <v>1.5549179927164543</v>
      </c>
      <c r="AQ87" s="67">
        <v>2.6900971332874346</v>
      </c>
      <c r="AR87" s="67">
        <v>2.3901261211598239</v>
      </c>
      <c r="AS87" s="67">
        <v>4.6753655544163362</v>
      </c>
      <c r="AT87" s="67">
        <v>1.2910447505437666</v>
      </c>
      <c r="AU87" s="67">
        <v>0.97505775361218028</v>
      </c>
      <c r="AV87" s="67">
        <v>0.82243645856715852</v>
      </c>
      <c r="AW87" s="67">
        <v>0.49425829391902121</v>
      </c>
      <c r="AX87" s="67">
        <v>1.2776729337333215</v>
      </c>
      <c r="AY87" s="67">
        <v>2.7581052111886435</v>
      </c>
      <c r="AZ87" s="67">
        <v>2.9550861424505304E-2</v>
      </c>
      <c r="BA87" s="67">
        <v>0.83156382269891138</v>
      </c>
      <c r="BB87" s="67">
        <v>2.2430256987791268</v>
      </c>
      <c r="BC87" s="67">
        <v>4.6358040364105619</v>
      </c>
      <c r="BD87" s="67">
        <v>3.5119866695568911</v>
      </c>
      <c r="BE87" s="67">
        <v>18.993596616399479</v>
      </c>
      <c r="BF87" s="67">
        <v>5.4109534008974158</v>
      </c>
      <c r="BG87" s="67">
        <v>0</v>
      </c>
      <c r="BH87" s="67">
        <v>0</v>
      </c>
      <c r="BI87" s="67">
        <v>134.61943739826762</v>
      </c>
      <c r="BJ87" s="67">
        <v>0</v>
      </c>
      <c r="BK87" s="67">
        <v>1.749617882055998</v>
      </c>
      <c r="BL87" s="67">
        <v>86.754711127028486</v>
      </c>
      <c r="BM87" s="67">
        <v>1.0255382312469568</v>
      </c>
      <c r="BN87" s="67">
        <v>0</v>
      </c>
      <c r="BO87" s="67">
        <v>0</v>
      </c>
    </row>
    <row r="88" spans="1:67" x14ac:dyDescent="0.3">
      <c r="A88">
        <v>2014</v>
      </c>
      <c r="B88" s="61" t="s">
        <v>478</v>
      </c>
      <c r="C88" s="66" t="s">
        <v>541</v>
      </c>
      <c r="D88" s="61" t="s">
        <v>430</v>
      </c>
      <c r="E88" s="67">
        <v>49.083211044525591</v>
      </c>
      <c r="F88" s="67">
        <v>2.6297267882241697</v>
      </c>
      <c r="G88" s="67">
        <v>5.0077432591818916</v>
      </c>
      <c r="H88" s="67">
        <v>2.7425391317936727</v>
      </c>
      <c r="I88" s="67">
        <v>184.18695861403023</v>
      </c>
      <c r="J88" s="67">
        <v>169.49888624966343</v>
      </c>
      <c r="K88" s="67">
        <v>9.1710791071151068</v>
      </c>
      <c r="L88" s="67">
        <v>30.083526430457859</v>
      </c>
      <c r="M88" s="67">
        <v>13.100630082034462</v>
      </c>
      <c r="N88" s="67">
        <v>2419.9024666212454</v>
      </c>
      <c r="O88" s="67">
        <v>425.00851843443706</v>
      </c>
      <c r="P88" s="67">
        <v>137.62757438416946</v>
      </c>
      <c r="Q88" s="67">
        <v>46.908784687083703</v>
      </c>
      <c r="R88" s="67">
        <v>51.211008252637093</v>
      </c>
      <c r="S88" s="67">
        <v>779.83646403750049</v>
      </c>
      <c r="T88" s="67">
        <v>175.87003703031112</v>
      </c>
      <c r="U88" s="67">
        <v>706.98735972184545</v>
      </c>
      <c r="V88" s="67">
        <v>163.14035232464084</v>
      </c>
      <c r="W88" s="67">
        <v>260.68540897702087</v>
      </c>
      <c r="X88" s="67">
        <v>251.70803872776312</v>
      </c>
      <c r="Y88" s="67">
        <v>274.45021645556938</v>
      </c>
      <c r="Z88" s="67">
        <v>49.466868070114067</v>
      </c>
      <c r="AA88" s="67">
        <v>0</v>
      </c>
      <c r="AB88" s="67">
        <v>907.92572423884599</v>
      </c>
      <c r="AC88" s="67">
        <v>21.913634686107979</v>
      </c>
      <c r="AD88" s="67">
        <v>24.571226001961833</v>
      </c>
      <c r="AE88" s="67">
        <v>338.52844694521542</v>
      </c>
      <c r="AF88" s="67">
        <v>3.9192176853965481</v>
      </c>
      <c r="AG88" s="67">
        <v>35.715195438739116</v>
      </c>
      <c r="AH88" s="67">
        <v>34.55514019787114</v>
      </c>
      <c r="AI88" s="67">
        <v>58.898651384920754</v>
      </c>
      <c r="AJ88" s="67">
        <v>15.509579897090653</v>
      </c>
      <c r="AK88" s="67">
        <v>20.301534455949724</v>
      </c>
      <c r="AL88" s="67">
        <v>31.260103064376892</v>
      </c>
      <c r="AM88" s="67">
        <v>2.6606598056754285</v>
      </c>
      <c r="AN88" s="67">
        <v>70.563566510384007</v>
      </c>
      <c r="AO88" s="67">
        <v>18.66061979916276</v>
      </c>
      <c r="AP88" s="67">
        <v>15.991648835401591</v>
      </c>
      <c r="AQ88" s="67">
        <v>21.906293730803185</v>
      </c>
      <c r="AR88" s="67">
        <v>26.95567836511292</v>
      </c>
      <c r="AS88" s="67">
        <v>40.818786132708333</v>
      </c>
      <c r="AT88" s="67">
        <v>11.696363668049095</v>
      </c>
      <c r="AU88" s="67">
        <v>9.1888099532052863</v>
      </c>
      <c r="AV88" s="67">
        <v>6.5503154569952704</v>
      </c>
      <c r="AW88" s="67">
        <v>5.0353408553679539</v>
      </c>
      <c r="AX88" s="67">
        <v>14.245235278952849</v>
      </c>
      <c r="AY88" s="67">
        <v>33.939491434616095</v>
      </c>
      <c r="AZ88" s="67">
        <v>0.28284240786178344</v>
      </c>
      <c r="BA88" s="67">
        <v>9.1369118090778123</v>
      </c>
      <c r="BB88" s="67">
        <v>26.084182819003352</v>
      </c>
      <c r="BC88" s="67">
        <v>45.307583806445265</v>
      </c>
      <c r="BD88" s="67">
        <v>39.173528809644402</v>
      </c>
      <c r="BE88" s="67">
        <v>223.68577157535077</v>
      </c>
      <c r="BF88" s="67">
        <v>58.262671440800723</v>
      </c>
      <c r="BG88" s="67">
        <v>0</v>
      </c>
      <c r="BH88" s="67">
        <v>0</v>
      </c>
      <c r="BI88" s="67">
        <v>1405.4241939913734</v>
      </c>
      <c r="BJ88" s="67">
        <v>0</v>
      </c>
      <c r="BK88" s="67">
        <v>2.1669791042310345</v>
      </c>
      <c r="BL88" s="67">
        <v>1147.5128180305112</v>
      </c>
      <c r="BM88" s="67">
        <v>13.478827565778762</v>
      </c>
      <c r="BN88" s="67">
        <v>0</v>
      </c>
      <c r="BO88" s="67">
        <v>0</v>
      </c>
    </row>
    <row r="89" spans="1:67" x14ac:dyDescent="0.3">
      <c r="A89">
        <v>2014</v>
      </c>
      <c r="B89" s="61" t="s">
        <v>479</v>
      </c>
      <c r="C89" s="66" t="s">
        <v>542</v>
      </c>
      <c r="D89" s="61" t="s">
        <v>430</v>
      </c>
      <c r="E89" s="67">
        <v>26.263008916337576</v>
      </c>
      <c r="F89" s="67">
        <v>0.81780626714415683</v>
      </c>
      <c r="G89" s="67">
        <v>2.3041292196521321</v>
      </c>
      <c r="H89" s="67">
        <v>1.03450514489717</v>
      </c>
      <c r="I89" s="67">
        <v>119.4257732285653</v>
      </c>
      <c r="J89" s="67">
        <v>77.509094711942367</v>
      </c>
      <c r="K89" s="67">
        <v>3.4271034110829115</v>
      </c>
      <c r="L89" s="67">
        <v>13.18626583808074</v>
      </c>
      <c r="M89" s="67">
        <v>7.1106747398473997</v>
      </c>
      <c r="N89" s="67">
        <v>102.61620680229292</v>
      </c>
      <c r="O89" s="67">
        <v>109.90835110367658</v>
      </c>
      <c r="P89" s="67">
        <v>50.329276161000799</v>
      </c>
      <c r="Q89" s="67">
        <v>13.071481678295775</v>
      </c>
      <c r="R89" s="67">
        <v>11.169787227389286</v>
      </c>
      <c r="S89" s="67">
        <v>71.737852619690557</v>
      </c>
      <c r="T89" s="67">
        <v>46.906748394548529</v>
      </c>
      <c r="U89" s="67">
        <v>161.31189484566556</v>
      </c>
      <c r="V89" s="67">
        <v>54.606282654082349</v>
      </c>
      <c r="W89" s="67">
        <v>76.805877219744943</v>
      </c>
      <c r="X89" s="67">
        <v>102.58224718795839</v>
      </c>
      <c r="Y89" s="67">
        <v>68.443997337507483</v>
      </c>
      <c r="Z89" s="67">
        <v>24.099157481034084</v>
      </c>
      <c r="AA89" s="67">
        <v>0</v>
      </c>
      <c r="AB89" s="67">
        <v>42.871529138339547</v>
      </c>
      <c r="AC89" s="67">
        <v>8.1177151298981016</v>
      </c>
      <c r="AD89" s="67">
        <v>9.1079361408639574</v>
      </c>
      <c r="AE89" s="67">
        <v>100.64934720525486</v>
      </c>
      <c r="AF89" s="67">
        <v>1.8207798261418691</v>
      </c>
      <c r="AG89" s="67">
        <v>11.452484995686866</v>
      </c>
      <c r="AH89" s="67">
        <v>31.102612271261421</v>
      </c>
      <c r="AI89" s="67">
        <v>30.081339828521891</v>
      </c>
      <c r="AJ89" s="67">
        <v>6.5619165970364381</v>
      </c>
      <c r="AK89" s="67">
        <v>4.9392675755832336</v>
      </c>
      <c r="AL89" s="67">
        <v>15.483346456862568</v>
      </c>
      <c r="AM89" s="67">
        <v>1.3410421375787513</v>
      </c>
      <c r="AN89" s="67">
        <v>52.224771324929925</v>
      </c>
      <c r="AO89" s="67">
        <v>12.272581777669046</v>
      </c>
      <c r="AP89" s="67">
        <v>8.4580894881384658</v>
      </c>
      <c r="AQ89" s="67">
        <v>19.913506229957832</v>
      </c>
      <c r="AR89" s="67">
        <v>10.471079533072604</v>
      </c>
      <c r="AS89" s="67">
        <v>23.404356206940641</v>
      </c>
      <c r="AT89" s="67">
        <v>6.7655077407155133</v>
      </c>
      <c r="AU89" s="67">
        <v>4.1910175361508113</v>
      </c>
      <c r="AV89" s="67">
        <v>2.5224630302644933</v>
      </c>
      <c r="AW89" s="67">
        <v>2.6547758551762737</v>
      </c>
      <c r="AX89" s="67">
        <v>6.6482020675369204</v>
      </c>
      <c r="AY89" s="67">
        <v>11.486702515442591</v>
      </c>
      <c r="AZ89" s="67">
        <v>0.19512957602901546</v>
      </c>
      <c r="BA89" s="67">
        <v>4.268915628373863</v>
      </c>
      <c r="BB89" s="67">
        <v>12.390762492461597</v>
      </c>
      <c r="BC89" s="67">
        <v>20.112888341601163</v>
      </c>
      <c r="BD89" s="67">
        <v>23.080844595495364</v>
      </c>
      <c r="BE89" s="67">
        <v>60.401390414551685</v>
      </c>
      <c r="BF89" s="67">
        <v>27.184913790131461</v>
      </c>
      <c r="BG89" s="67">
        <v>0</v>
      </c>
      <c r="BH89" s="67">
        <v>0</v>
      </c>
      <c r="BI89" s="67">
        <v>800.04986909453919</v>
      </c>
      <c r="BJ89" s="67">
        <v>0</v>
      </c>
      <c r="BK89" s="67">
        <v>1.2665253561395577</v>
      </c>
      <c r="BL89" s="67">
        <v>132.89668148776315</v>
      </c>
      <c r="BM89" s="67">
        <v>1.6283220727480789</v>
      </c>
      <c r="BN89" s="67">
        <v>0</v>
      </c>
      <c r="BO89" s="67">
        <v>0</v>
      </c>
    </row>
    <row r="90" spans="1:67" x14ac:dyDescent="0.3">
      <c r="A90">
        <v>2014</v>
      </c>
      <c r="B90" s="61" t="s">
        <v>480</v>
      </c>
      <c r="C90" s="66" t="s">
        <v>543</v>
      </c>
      <c r="D90" s="61" t="s">
        <v>430</v>
      </c>
      <c r="E90" s="67">
        <v>15.890917649531154</v>
      </c>
      <c r="F90" s="67">
        <v>1.2685661668080583</v>
      </c>
      <c r="G90" s="67">
        <v>1.7531565327732563</v>
      </c>
      <c r="H90" s="67">
        <v>5.0382651598845136</v>
      </c>
      <c r="I90" s="67">
        <v>93.416843173174669</v>
      </c>
      <c r="J90" s="67">
        <v>43.461557469611826</v>
      </c>
      <c r="K90" s="67">
        <v>5.1545189389418491</v>
      </c>
      <c r="L90" s="67">
        <v>12.630109538801378</v>
      </c>
      <c r="M90" s="67">
        <v>5.4292890939689258</v>
      </c>
      <c r="N90" s="67">
        <v>2055.6583761409588</v>
      </c>
      <c r="O90" s="67">
        <v>111.61083441120999</v>
      </c>
      <c r="P90" s="67">
        <v>18.511209757830024</v>
      </c>
      <c r="Q90" s="67">
        <v>10.092575034072212</v>
      </c>
      <c r="R90" s="67">
        <v>39.523063119363499</v>
      </c>
      <c r="S90" s="67">
        <v>549.4334936786629</v>
      </c>
      <c r="T90" s="67">
        <v>37.018595460846647</v>
      </c>
      <c r="U90" s="67">
        <v>93.830956028445044</v>
      </c>
      <c r="V90" s="67">
        <v>23.593926512413383</v>
      </c>
      <c r="W90" s="67">
        <v>42.369967398552895</v>
      </c>
      <c r="X90" s="67">
        <v>45.033881667335883</v>
      </c>
      <c r="Y90" s="67">
        <v>41.577933995157586</v>
      </c>
      <c r="Z90" s="67">
        <v>10.784054725023122</v>
      </c>
      <c r="AA90" s="67">
        <v>0</v>
      </c>
      <c r="AB90" s="67">
        <v>750.65299235341467</v>
      </c>
      <c r="AC90" s="67">
        <v>3.8215067479111844</v>
      </c>
      <c r="AD90" s="67">
        <v>18.288095483954567</v>
      </c>
      <c r="AE90" s="67">
        <v>76.61375412539843</v>
      </c>
      <c r="AF90" s="67">
        <v>5.5247207517141534</v>
      </c>
      <c r="AG90" s="67">
        <v>34.690125757306703</v>
      </c>
      <c r="AH90" s="67">
        <v>48.433626998235255</v>
      </c>
      <c r="AI90" s="67">
        <v>26.651048807582729</v>
      </c>
      <c r="AJ90" s="67">
        <v>7.0094372213201517</v>
      </c>
      <c r="AK90" s="67">
        <v>6.6201354903091723</v>
      </c>
      <c r="AL90" s="67">
        <v>16.276596408509679</v>
      </c>
      <c r="AM90" s="67">
        <v>3.5951737431464905</v>
      </c>
      <c r="AN90" s="67">
        <v>19.621695309634667</v>
      </c>
      <c r="AO90" s="67">
        <v>7.4459244529955564</v>
      </c>
      <c r="AP90" s="67">
        <v>2.7293765114369108</v>
      </c>
      <c r="AQ90" s="67">
        <v>1.2939880919784104</v>
      </c>
      <c r="AR90" s="67">
        <v>3.820845453555644</v>
      </c>
      <c r="AS90" s="67">
        <v>21.871349534456076</v>
      </c>
      <c r="AT90" s="67">
        <v>5.481344429821851</v>
      </c>
      <c r="AU90" s="67">
        <v>3.1840073836962861</v>
      </c>
      <c r="AV90" s="67">
        <v>1.6876467226800682</v>
      </c>
      <c r="AW90" s="67">
        <v>3.5818840286511078</v>
      </c>
      <c r="AX90" s="67">
        <v>10.286306795658179</v>
      </c>
      <c r="AY90" s="67">
        <v>7.2220004544970546</v>
      </c>
      <c r="AZ90" s="67">
        <v>6.5447735111828914E-2</v>
      </c>
      <c r="BA90" s="67">
        <v>5.690717833311286</v>
      </c>
      <c r="BB90" s="67">
        <v>15.272109300008811</v>
      </c>
      <c r="BC90" s="67">
        <v>21.355577822569757</v>
      </c>
      <c r="BD90" s="67">
        <v>10.78907193623407</v>
      </c>
      <c r="BE90" s="67">
        <v>25.476756181075608</v>
      </c>
      <c r="BF90" s="67">
        <v>10.858617298976126</v>
      </c>
      <c r="BG90" s="67">
        <v>0</v>
      </c>
      <c r="BH90" s="67">
        <v>0</v>
      </c>
      <c r="BI90" s="67">
        <v>490.55374000103291</v>
      </c>
      <c r="BJ90" s="67">
        <v>0</v>
      </c>
      <c r="BK90" s="67">
        <v>0.1061026526667026</v>
      </c>
      <c r="BL90" s="67">
        <v>127.26546740825137</v>
      </c>
      <c r="BM90" s="67">
        <v>1.1956835270398156</v>
      </c>
      <c r="BN90" s="67">
        <v>0</v>
      </c>
      <c r="BO90" s="67">
        <v>0</v>
      </c>
    </row>
    <row r="91" spans="1:67" x14ac:dyDescent="0.3">
      <c r="A91">
        <v>2014</v>
      </c>
      <c r="B91" s="61" t="s">
        <v>481</v>
      </c>
      <c r="C91" s="66" t="s">
        <v>544</v>
      </c>
      <c r="D91" s="61" t="s">
        <v>430</v>
      </c>
      <c r="E91" s="67">
        <v>0.86616811224933943</v>
      </c>
      <c r="F91" s="67">
        <v>6.228708153228471E-2</v>
      </c>
      <c r="G91" s="67">
        <v>0.41355088565105091</v>
      </c>
      <c r="H91" s="67">
        <v>0.45241067800820778</v>
      </c>
      <c r="I91" s="67">
        <v>5.0453242735849573</v>
      </c>
      <c r="J91" s="67">
        <v>2.1946541666289052</v>
      </c>
      <c r="K91" s="67">
        <v>0.29277007711616715</v>
      </c>
      <c r="L91" s="67">
        <v>0.81941401463921804</v>
      </c>
      <c r="M91" s="67">
        <v>0.38835881353674701</v>
      </c>
      <c r="N91" s="67">
        <v>17.886082407820393</v>
      </c>
      <c r="O91" s="67">
        <v>7.0685809455751087</v>
      </c>
      <c r="P91" s="67">
        <v>0.94571113595994172</v>
      </c>
      <c r="Q91" s="67">
        <v>0.63376636450745827</v>
      </c>
      <c r="R91" s="67">
        <v>2.3238815926173144</v>
      </c>
      <c r="S91" s="67">
        <v>8.3722391457480896</v>
      </c>
      <c r="T91" s="67">
        <v>2.3340498313578486</v>
      </c>
      <c r="U91" s="67">
        <v>4.9961163026662812</v>
      </c>
      <c r="V91" s="67">
        <v>1.6324754275948488</v>
      </c>
      <c r="W91" s="67">
        <v>2.9687288367130606</v>
      </c>
      <c r="X91" s="67">
        <v>2.2647538542207375</v>
      </c>
      <c r="Y91" s="67">
        <v>3.4497891797428601</v>
      </c>
      <c r="Z91" s="67">
        <v>0.60581578458290308</v>
      </c>
      <c r="AA91" s="67">
        <v>0</v>
      </c>
      <c r="AB91" s="67">
        <v>4.1554220155228636</v>
      </c>
      <c r="AC91" s="67">
        <v>0.17748912540442943</v>
      </c>
      <c r="AD91" s="67">
        <v>0.74772449390657314</v>
      </c>
      <c r="AE91" s="67">
        <v>3.2392177495856411</v>
      </c>
      <c r="AF91" s="67">
        <v>0.35090130071227965</v>
      </c>
      <c r="AG91" s="67">
        <v>2.2051252626454012</v>
      </c>
      <c r="AH91" s="67">
        <v>3.0811211625228569</v>
      </c>
      <c r="AI91" s="67">
        <v>2.2625252495788559</v>
      </c>
      <c r="AJ91" s="67">
        <v>90.296684355519943</v>
      </c>
      <c r="AK91" s="67">
        <v>0.82566632793057582</v>
      </c>
      <c r="AL91" s="67">
        <v>0.86751308591623322</v>
      </c>
      <c r="AM91" s="67">
        <v>0.16762050535426926</v>
      </c>
      <c r="AN91" s="67">
        <v>0.85446575110787415</v>
      </c>
      <c r="AO91" s="67">
        <v>0.17771950162377786</v>
      </c>
      <c r="AP91" s="67">
        <v>0.14045733529654691</v>
      </c>
      <c r="AQ91" s="67">
        <v>8.4831779021871667E-2</v>
      </c>
      <c r="AR91" s="67">
        <v>0.1905323446347765</v>
      </c>
      <c r="AS91" s="67">
        <v>0.62848205566658433</v>
      </c>
      <c r="AT91" s="67">
        <v>9.7856468140480823E-2</v>
      </c>
      <c r="AU91" s="67">
        <v>8.9112677828792369E-2</v>
      </c>
      <c r="AV91" s="67">
        <v>6.2314364098039435E-2</v>
      </c>
      <c r="AW91" s="67">
        <v>9.565139212059115E-2</v>
      </c>
      <c r="AX91" s="67">
        <v>0.22619513680013678</v>
      </c>
      <c r="AY91" s="67">
        <v>0.3192464479079255</v>
      </c>
      <c r="AZ91" s="67">
        <v>1.5538334857039164E-3</v>
      </c>
      <c r="BA91" s="67">
        <v>0.11943582763716887</v>
      </c>
      <c r="BB91" s="67">
        <v>0.3823681774489186</v>
      </c>
      <c r="BC91" s="67">
        <v>0.86630072612901732</v>
      </c>
      <c r="BD91" s="67">
        <v>0.48474260392229529</v>
      </c>
      <c r="BE91" s="67">
        <v>1.1470912401711</v>
      </c>
      <c r="BF91" s="67">
        <v>0.53168882967139641</v>
      </c>
      <c r="BG91" s="67">
        <v>0</v>
      </c>
      <c r="BH91" s="67">
        <v>0</v>
      </c>
      <c r="BI91" s="67">
        <v>21.027323293140505</v>
      </c>
      <c r="BJ91" s="67">
        <v>0</v>
      </c>
      <c r="BK91" s="67">
        <v>3.2305588852860737E-2</v>
      </c>
      <c r="BL91" s="67">
        <v>4.6082550749722184</v>
      </c>
      <c r="BM91" s="67">
        <v>0.64377678101418234</v>
      </c>
      <c r="BN91" s="67">
        <v>0</v>
      </c>
      <c r="BO91" s="67">
        <v>0</v>
      </c>
    </row>
    <row r="92" spans="1:67" x14ac:dyDescent="0.3">
      <c r="A92">
        <v>2014</v>
      </c>
      <c r="B92" s="61" t="s">
        <v>482</v>
      </c>
      <c r="C92" s="66" t="s">
        <v>545</v>
      </c>
      <c r="D92" s="61" t="s">
        <v>430</v>
      </c>
      <c r="E92" s="67">
        <v>1.4058079265336514</v>
      </c>
      <c r="F92" s="67">
        <v>2.084499413272467E-2</v>
      </c>
      <c r="G92" s="67">
        <v>2.6736420208027734</v>
      </c>
      <c r="H92" s="67">
        <v>0.59838802960288517</v>
      </c>
      <c r="I92" s="67">
        <v>20.28957512206113</v>
      </c>
      <c r="J92" s="67">
        <v>26.762935908717239</v>
      </c>
      <c r="K92" s="67">
        <v>1.6856407013325603</v>
      </c>
      <c r="L92" s="67">
        <v>3.9134959365746464</v>
      </c>
      <c r="M92" s="67">
        <v>5.0269904220070583</v>
      </c>
      <c r="N92" s="67">
        <v>29.201405907790505</v>
      </c>
      <c r="O92" s="67">
        <v>32.472612596028455</v>
      </c>
      <c r="P92" s="67">
        <v>40.619614020081556</v>
      </c>
      <c r="Q92" s="67">
        <v>8.2120797716829337</v>
      </c>
      <c r="R92" s="67">
        <v>7.5083822892627232</v>
      </c>
      <c r="S92" s="67">
        <v>23.549702875996559</v>
      </c>
      <c r="T92" s="67">
        <v>19.453293085585823</v>
      </c>
      <c r="U92" s="67">
        <v>123.6725619252118</v>
      </c>
      <c r="V92" s="67">
        <v>36.30920677178235</v>
      </c>
      <c r="W92" s="67">
        <v>61.594873312351901</v>
      </c>
      <c r="X92" s="67">
        <v>21.435679584788183</v>
      </c>
      <c r="Y92" s="67">
        <v>16.626307303112512</v>
      </c>
      <c r="Z92" s="67">
        <v>6.2518812526977863</v>
      </c>
      <c r="AA92" s="67">
        <v>0</v>
      </c>
      <c r="AB92" s="67">
        <v>9.579873115259975</v>
      </c>
      <c r="AC92" s="67">
        <v>2.5088572636628177</v>
      </c>
      <c r="AD92" s="67">
        <v>2.5732166352980417</v>
      </c>
      <c r="AE92" s="67">
        <v>23.87952494899665</v>
      </c>
      <c r="AF92" s="67">
        <v>34.546252195173793</v>
      </c>
      <c r="AG92" s="67">
        <v>217.06202307851615</v>
      </c>
      <c r="AH92" s="67">
        <v>303.01628904196502</v>
      </c>
      <c r="AI92" s="67">
        <v>96.331550480904355</v>
      </c>
      <c r="AJ92" s="67">
        <v>2.4260731658196599</v>
      </c>
      <c r="AK92" s="67">
        <v>3.9914498152507853</v>
      </c>
      <c r="AL92" s="67">
        <v>35.320159552203748</v>
      </c>
      <c r="AM92" s="67">
        <v>102.36825349956897</v>
      </c>
      <c r="AN92" s="67">
        <v>3.3344514276751394</v>
      </c>
      <c r="AO92" s="67">
        <v>65.570972282912408</v>
      </c>
      <c r="AP92" s="67">
        <v>18.717147912266903</v>
      </c>
      <c r="AQ92" s="67">
        <v>8.7029805553635988</v>
      </c>
      <c r="AR92" s="67">
        <v>28.742190284143614</v>
      </c>
      <c r="AS92" s="67">
        <v>148.48310020725506</v>
      </c>
      <c r="AT92" s="67">
        <v>6.3688593159095817</v>
      </c>
      <c r="AU92" s="67">
        <v>9.1334786651581474</v>
      </c>
      <c r="AV92" s="67">
        <v>2.0277842175583585</v>
      </c>
      <c r="AW92" s="67">
        <v>23.183269432800678</v>
      </c>
      <c r="AX92" s="67">
        <v>48.999188772755424</v>
      </c>
      <c r="AY92" s="67">
        <v>44.712172401273321</v>
      </c>
      <c r="AZ92" s="67">
        <v>1.668093598663368</v>
      </c>
      <c r="BA92" s="67">
        <v>12.522511394605218</v>
      </c>
      <c r="BB92" s="67">
        <v>36.238506819241636</v>
      </c>
      <c r="BC92" s="67">
        <v>112.56855692798791</v>
      </c>
      <c r="BD92" s="67">
        <v>18.934748542949336</v>
      </c>
      <c r="BE92" s="67">
        <v>15.091386654291123</v>
      </c>
      <c r="BF92" s="67">
        <v>25.052110211872691</v>
      </c>
      <c r="BG92" s="67">
        <v>0</v>
      </c>
      <c r="BH92" s="67">
        <v>0</v>
      </c>
      <c r="BI92" s="67">
        <v>1064.687649085485</v>
      </c>
      <c r="BJ92" s="67">
        <v>0</v>
      </c>
      <c r="BK92" s="67">
        <v>1.2391323207464097E-3</v>
      </c>
      <c r="BL92" s="67">
        <v>1.6792130930394953</v>
      </c>
      <c r="BM92" s="67">
        <v>1.1712454166813342E-2</v>
      </c>
      <c r="BN92" s="67">
        <v>0</v>
      </c>
      <c r="BO92" s="67">
        <v>0</v>
      </c>
    </row>
    <row r="93" spans="1:67" x14ac:dyDescent="0.3">
      <c r="A93">
        <v>2014</v>
      </c>
      <c r="B93" s="61" t="s">
        <v>483</v>
      </c>
      <c r="C93" s="66" t="s">
        <v>546</v>
      </c>
      <c r="D93" s="61" t="s">
        <v>430</v>
      </c>
      <c r="E93" s="67">
        <v>14.681116751631594</v>
      </c>
      <c r="F93" s="67">
        <v>1.0447105058174881</v>
      </c>
      <c r="G93" s="67">
        <v>15.721828093880683</v>
      </c>
      <c r="H93" s="67">
        <v>13.049543355322617</v>
      </c>
      <c r="I93" s="67">
        <v>114.29746481957197</v>
      </c>
      <c r="J93" s="67">
        <v>69.681940174265065</v>
      </c>
      <c r="K93" s="67">
        <v>5.2359449373711895</v>
      </c>
      <c r="L93" s="67">
        <v>14.230461972676853</v>
      </c>
      <c r="M93" s="67">
        <v>6.6512638600644243</v>
      </c>
      <c r="N93" s="67">
        <v>130.90383720750339</v>
      </c>
      <c r="O93" s="67">
        <v>147.76088684343074</v>
      </c>
      <c r="P93" s="67">
        <v>56.705060960002442</v>
      </c>
      <c r="Q93" s="67">
        <v>19.128477454871735</v>
      </c>
      <c r="R93" s="67">
        <v>28.113590990028399</v>
      </c>
      <c r="S93" s="67">
        <v>135.23495972493825</v>
      </c>
      <c r="T93" s="67">
        <v>75.142506638024287</v>
      </c>
      <c r="U93" s="67">
        <v>187.05893819732859</v>
      </c>
      <c r="V93" s="67">
        <v>47.365618183705784</v>
      </c>
      <c r="W93" s="67">
        <v>88.14266308641507</v>
      </c>
      <c r="X93" s="67">
        <v>58.967779516306088</v>
      </c>
      <c r="Y93" s="67">
        <v>46.269521319106701</v>
      </c>
      <c r="Z93" s="67">
        <v>13.936012257963888</v>
      </c>
      <c r="AA93" s="67">
        <v>0</v>
      </c>
      <c r="AB93" s="67">
        <v>31.567958871215211</v>
      </c>
      <c r="AC93" s="67">
        <v>7.1266374977924904</v>
      </c>
      <c r="AD93" s="67">
        <v>23.733717153055345</v>
      </c>
      <c r="AE93" s="67">
        <v>37.598846211592495</v>
      </c>
      <c r="AF93" s="67">
        <v>27.070724901636304</v>
      </c>
      <c r="AG93" s="67">
        <v>170.08123406454547</v>
      </c>
      <c r="AH93" s="67">
        <v>237.43839251516846</v>
      </c>
      <c r="AI93" s="67">
        <v>328.71865605480275</v>
      </c>
      <c r="AJ93" s="67">
        <v>107.59034032435522</v>
      </c>
      <c r="AK93" s="67">
        <v>101.64543871700756</v>
      </c>
      <c r="AL93" s="67">
        <v>106.98036664085704</v>
      </c>
      <c r="AM93" s="67">
        <v>14.160537310322617</v>
      </c>
      <c r="AN93" s="67">
        <v>6.982102298120437</v>
      </c>
      <c r="AO93" s="67">
        <v>15.575373419079002</v>
      </c>
      <c r="AP93" s="67">
        <v>4.4937449233372853</v>
      </c>
      <c r="AQ93" s="67">
        <v>1.9999631982005392</v>
      </c>
      <c r="AR93" s="67">
        <v>9.821356549467664</v>
      </c>
      <c r="AS93" s="67">
        <v>37.90912594848794</v>
      </c>
      <c r="AT93" s="67">
        <v>1.7416464239648537</v>
      </c>
      <c r="AU93" s="67">
        <v>2.7162874728959618</v>
      </c>
      <c r="AV93" s="67">
        <v>2.2661681299639085</v>
      </c>
      <c r="AW93" s="67">
        <v>10.373727420357717</v>
      </c>
      <c r="AX93" s="67">
        <v>10.98422692656581</v>
      </c>
      <c r="AY93" s="67">
        <v>5.2323242654266728</v>
      </c>
      <c r="AZ93" s="67">
        <v>0.14537173605307643</v>
      </c>
      <c r="BA93" s="67">
        <v>6.4155509912492992</v>
      </c>
      <c r="BB93" s="67">
        <v>9.9906809780079335</v>
      </c>
      <c r="BC93" s="67">
        <v>6.4172402854718928</v>
      </c>
      <c r="BD93" s="67">
        <v>7.7741394263137229</v>
      </c>
      <c r="BE93" s="67">
        <v>9.2476545902367686</v>
      </c>
      <c r="BF93" s="67">
        <v>8.7227914220700562</v>
      </c>
      <c r="BG93" s="67">
        <v>0</v>
      </c>
      <c r="BH93" s="67">
        <v>0</v>
      </c>
      <c r="BI93" s="67">
        <v>1395.0705005458553</v>
      </c>
      <c r="BJ93" s="67">
        <v>0</v>
      </c>
      <c r="BK93" s="67">
        <v>8.369349257757086E-2</v>
      </c>
      <c r="BL93" s="67">
        <v>26.668515845460998</v>
      </c>
      <c r="BM93" s="67">
        <v>0.17039252111532618</v>
      </c>
      <c r="BN93" s="67">
        <v>0</v>
      </c>
      <c r="BO93" s="67">
        <v>0</v>
      </c>
    </row>
    <row r="94" spans="1:67" x14ac:dyDescent="0.3">
      <c r="A94">
        <v>2014</v>
      </c>
      <c r="B94" s="61" t="s">
        <v>484</v>
      </c>
      <c r="C94" s="66" t="s">
        <v>547</v>
      </c>
      <c r="D94" s="61" t="s">
        <v>430</v>
      </c>
      <c r="E94" s="67">
        <v>0.73610769379760344</v>
      </c>
      <c r="F94" s="67">
        <v>1.4370468529809966E-2</v>
      </c>
      <c r="G94" s="67">
        <v>0.11205336182625267</v>
      </c>
      <c r="H94" s="67">
        <v>6.6896866933905341E-2</v>
      </c>
      <c r="I94" s="67">
        <v>1.2986410854436508</v>
      </c>
      <c r="J94" s="67">
        <v>0.81410297430042644</v>
      </c>
      <c r="K94" s="67">
        <v>0.10939386046442781</v>
      </c>
      <c r="L94" s="67">
        <v>0.19750594136168068</v>
      </c>
      <c r="M94" s="67">
        <v>0.11492425570873482</v>
      </c>
      <c r="N94" s="67">
        <v>2.4344859857803742</v>
      </c>
      <c r="O94" s="67">
        <v>1.3994165458330086</v>
      </c>
      <c r="P94" s="67">
        <v>1.3988428092999645</v>
      </c>
      <c r="Q94" s="67">
        <v>0.21341876052940567</v>
      </c>
      <c r="R94" s="67">
        <v>0.30313467982600811</v>
      </c>
      <c r="S94" s="67">
        <v>1.8451969273594213</v>
      </c>
      <c r="T94" s="67">
        <v>0.92186017715430324</v>
      </c>
      <c r="U94" s="67">
        <v>2.4281992750670458</v>
      </c>
      <c r="V94" s="67">
        <v>0.51198874603275235</v>
      </c>
      <c r="W94" s="67">
        <v>1.104243210294499</v>
      </c>
      <c r="X94" s="67">
        <v>1.2650317375802509</v>
      </c>
      <c r="Y94" s="67">
        <v>0.79992604577745274</v>
      </c>
      <c r="Z94" s="67">
        <v>0.27074541305351341</v>
      </c>
      <c r="AA94" s="67">
        <v>0</v>
      </c>
      <c r="AB94" s="67">
        <v>1.4490959414148927</v>
      </c>
      <c r="AC94" s="67">
        <v>0.98360294269730775</v>
      </c>
      <c r="AD94" s="67">
        <v>1.1737415350621747</v>
      </c>
      <c r="AE94" s="67">
        <v>2.185330447380823</v>
      </c>
      <c r="AF94" s="67">
        <v>0.618748902464622</v>
      </c>
      <c r="AG94" s="67">
        <v>3.8878089625116017</v>
      </c>
      <c r="AH94" s="67">
        <v>5.4316732841735877</v>
      </c>
      <c r="AI94" s="67">
        <v>1.4830635581838991</v>
      </c>
      <c r="AJ94" s="67">
        <v>0.60453666595389055</v>
      </c>
      <c r="AK94" s="67">
        <v>0.38029191601088019</v>
      </c>
      <c r="AL94" s="67">
        <v>1.3387584519540114</v>
      </c>
      <c r="AM94" s="67">
        <v>14.216066992969699</v>
      </c>
      <c r="AN94" s="67">
        <v>0.54829217252943585</v>
      </c>
      <c r="AO94" s="67">
        <v>0.44304774694763122</v>
      </c>
      <c r="AP94" s="67">
        <v>0.47381386781549301</v>
      </c>
      <c r="AQ94" s="67">
        <v>0.64168036872227407</v>
      </c>
      <c r="AR94" s="67">
        <v>1.1329213406248293</v>
      </c>
      <c r="AS94" s="67">
        <v>11.382581823509618</v>
      </c>
      <c r="AT94" s="67">
        <v>2.7906391233564669</v>
      </c>
      <c r="AU94" s="67">
        <v>2.6253230345370722</v>
      </c>
      <c r="AV94" s="67">
        <v>0.38437008063500389</v>
      </c>
      <c r="AW94" s="67">
        <v>0.47729121232522631</v>
      </c>
      <c r="AX94" s="67">
        <v>1.2574331266028413</v>
      </c>
      <c r="AY94" s="67">
        <v>0.71615214119526238</v>
      </c>
      <c r="AZ94" s="67">
        <v>2.6973106272210924E-3</v>
      </c>
      <c r="BA94" s="67">
        <v>1.1642057580779746</v>
      </c>
      <c r="BB94" s="67">
        <v>0.87390144157507155</v>
      </c>
      <c r="BC94" s="67">
        <v>9.8530470429591706</v>
      </c>
      <c r="BD94" s="67">
        <v>2.2312847011841228</v>
      </c>
      <c r="BE94" s="67">
        <v>2.6555043936503409</v>
      </c>
      <c r="BF94" s="67">
        <v>0.74392310425056496</v>
      </c>
      <c r="BG94" s="67">
        <v>0</v>
      </c>
      <c r="BH94" s="67">
        <v>0</v>
      </c>
      <c r="BI94" s="67">
        <v>46.406897177016617</v>
      </c>
      <c r="BJ94" s="67">
        <v>0</v>
      </c>
      <c r="BK94" s="67">
        <v>5.5341898576695206E-3</v>
      </c>
      <c r="BL94" s="67">
        <v>1.410689189742248</v>
      </c>
      <c r="BM94" s="67">
        <v>5.9977080572022534E-3</v>
      </c>
      <c r="BN94" s="67">
        <v>0</v>
      </c>
      <c r="BO94" s="67">
        <v>0</v>
      </c>
    </row>
    <row r="95" spans="1:67" x14ac:dyDescent="0.3">
      <c r="A95">
        <v>2014</v>
      </c>
      <c r="B95" s="61" t="s">
        <v>485</v>
      </c>
      <c r="C95" s="66" t="s">
        <v>548</v>
      </c>
      <c r="D95" s="61" t="s">
        <v>430</v>
      </c>
      <c r="E95" s="67">
        <v>16.548346803547208</v>
      </c>
      <c r="F95" s="67">
        <v>0.27333526512949075</v>
      </c>
      <c r="G95" s="67">
        <v>1.25910858972424</v>
      </c>
      <c r="H95" s="67">
        <v>0.91748563570445907</v>
      </c>
      <c r="I95" s="67">
        <v>39.387231501998301</v>
      </c>
      <c r="J95" s="67">
        <v>12.949611206850411</v>
      </c>
      <c r="K95" s="67">
        <v>0.76892255044964419</v>
      </c>
      <c r="L95" s="67">
        <v>2.5935885345670497</v>
      </c>
      <c r="M95" s="67">
        <v>4.285621458792491</v>
      </c>
      <c r="N95" s="67">
        <v>6.7843229251911019</v>
      </c>
      <c r="O95" s="67">
        <v>30.860902507096924</v>
      </c>
      <c r="P95" s="67">
        <v>4.4338198362720842</v>
      </c>
      <c r="Q95" s="67">
        <v>2.4100857827320938</v>
      </c>
      <c r="R95" s="67">
        <v>3.0945405120807838</v>
      </c>
      <c r="S95" s="67">
        <v>15.910063664535112</v>
      </c>
      <c r="T95" s="67">
        <v>10.459237970988431</v>
      </c>
      <c r="U95" s="67">
        <v>35.982007883624476</v>
      </c>
      <c r="V95" s="67">
        <v>6.4019026662426644</v>
      </c>
      <c r="W95" s="67">
        <v>15.961391622874942</v>
      </c>
      <c r="X95" s="67">
        <v>18.817605162774012</v>
      </c>
      <c r="Y95" s="67">
        <v>7.5108542769270121</v>
      </c>
      <c r="Z95" s="67">
        <v>2.1547305072833178</v>
      </c>
      <c r="AA95" s="67">
        <v>0</v>
      </c>
      <c r="AB95" s="67">
        <v>5.6696909609236386</v>
      </c>
      <c r="AC95" s="67">
        <v>7.7385629688185071</v>
      </c>
      <c r="AD95" s="67">
        <v>5.9940167985669435</v>
      </c>
      <c r="AE95" s="67">
        <v>15.137907773432103</v>
      </c>
      <c r="AF95" s="67">
        <v>7.2807426081915345</v>
      </c>
      <c r="AG95" s="67">
        <v>45.745441716636847</v>
      </c>
      <c r="AH95" s="67">
        <v>63.903031757221633</v>
      </c>
      <c r="AI95" s="67">
        <v>6.565516047831828</v>
      </c>
      <c r="AJ95" s="67">
        <v>1.485082214113552</v>
      </c>
      <c r="AK95" s="67">
        <v>3.7154391186677365</v>
      </c>
      <c r="AL95" s="67">
        <v>33.865772188538138</v>
      </c>
      <c r="AM95" s="67">
        <v>0.62302213821030172</v>
      </c>
      <c r="AN95" s="67">
        <v>29.287692716220171</v>
      </c>
      <c r="AO95" s="67">
        <v>11.384299004959718</v>
      </c>
      <c r="AP95" s="67">
        <v>10.373409149843592</v>
      </c>
      <c r="AQ95" s="67">
        <v>3.2747774728715013</v>
      </c>
      <c r="AR95" s="67">
        <v>10.185172838430795</v>
      </c>
      <c r="AS95" s="67">
        <v>49.44914686570133</v>
      </c>
      <c r="AT95" s="67">
        <v>9.3384805738761756</v>
      </c>
      <c r="AU95" s="67">
        <v>6.2544858466372695</v>
      </c>
      <c r="AV95" s="67">
        <v>3.7042256577965733</v>
      </c>
      <c r="AW95" s="67">
        <v>7.0749415745944884</v>
      </c>
      <c r="AX95" s="67">
        <v>24.720658102349407</v>
      </c>
      <c r="AY95" s="67">
        <v>41.570917188824012</v>
      </c>
      <c r="AZ95" s="67">
        <v>4.3449064893236647E-2</v>
      </c>
      <c r="BA95" s="67">
        <v>16.679686436103438</v>
      </c>
      <c r="BB95" s="67">
        <v>64.639447038754668</v>
      </c>
      <c r="BC95" s="67">
        <v>63.009870289509152</v>
      </c>
      <c r="BD95" s="67">
        <v>82.42622470996362</v>
      </c>
      <c r="BE95" s="67">
        <v>20.773314719277195</v>
      </c>
      <c r="BF95" s="67">
        <v>52.891094829148123</v>
      </c>
      <c r="BG95" s="67">
        <v>0</v>
      </c>
      <c r="BH95" s="67">
        <v>0</v>
      </c>
      <c r="BI95" s="67">
        <v>557.20314723782042</v>
      </c>
      <c r="BJ95" s="67">
        <v>0</v>
      </c>
      <c r="BK95" s="67">
        <v>15.551753857939298</v>
      </c>
      <c r="BL95" s="67">
        <v>1.1121767634731259</v>
      </c>
      <c r="BM95" s="67">
        <v>1.4841005147822659E-2</v>
      </c>
      <c r="BN95" s="67">
        <v>0</v>
      </c>
      <c r="BO95" s="67">
        <v>0</v>
      </c>
    </row>
    <row r="96" spans="1:67" x14ac:dyDescent="0.3">
      <c r="A96">
        <v>2014</v>
      </c>
      <c r="B96" s="61" t="s">
        <v>486</v>
      </c>
      <c r="C96" s="66" t="s">
        <v>549</v>
      </c>
      <c r="D96" s="61" t="s">
        <v>430</v>
      </c>
      <c r="E96" s="67">
        <v>0.52689138166156446</v>
      </c>
      <c r="F96" s="67">
        <v>9.6079106639041248E-2</v>
      </c>
      <c r="G96" s="67">
        <v>9.1761557526360421E-2</v>
      </c>
      <c r="H96" s="67">
        <v>9.3521605825997445E-2</v>
      </c>
      <c r="I96" s="67">
        <v>9.2227107764645524</v>
      </c>
      <c r="J96" s="67">
        <v>5.4621947318824944</v>
      </c>
      <c r="K96" s="67">
        <v>0.15766171716599975</v>
      </c>
      <c r="L96" s="67">
        <v>1.4745423344298869</v>
      </c>
      <c r="M96" s="67">
        <v>1.4885997320306936</v>
      </c>
      <c r="N96" s="67">
        <v>7.1976444400724668</v>
      </c>
      <c r="O96" s="67">
        <v>11.700721208145033</v>
      </c>
      <c r="P96" s="67">
        <v>3.2985299847810485</v>
      </c>
      <c r="Q96" s="67">
        <v>0.97056582336067765</v>
      </c>
      <c r="R96" s="67">
        <v>1.0724057489496293</v>
      </c>
      <c r="S96" s="67">
        <v>8.6110218240554381</v>
      </c>
      <c r="T96" s="67">
        <v>5.0130342567154536</v>
      </c>
      <c r="U96" s="67">
        <v>40.283583692963575</v>
      </c>
      <c r="V96" s="67">
        <v>4.9349157572127922</v>
      </c>
      <c r="W96" s="67">
        <v>7.0703653591335467</v>
      </c>
      <c r="X96" s="67">
        <v>21.560140373484138</v>
      </c>
      <c r="Y96" s="67">
        <v>4.7866973487576052</v>
      </c>
      <c r="Z96" s="67">
        <v>1.0859229216525903</v>
      </c>
      <c r="AA96" s="67">
        <v>0</v>
      </c>
      <c r="AB96" s="67">
        <v>6.1913700288345357</v>
      </c>
      <c r="AC96" s="67">
        <v>1.4546991171087269</v>
      </c>
      <c r="AD96" s="67">
        <v>8.2578129297951683</v>
      </c>
      <c r="AE96" s="67">
        <v>39.456238021051469</v>
      </c>
      <c r="AF96" s="67">
        <v>4.6632372822948227</v>
      </c>
      <c r="AG96" s="67">
        <v>29.308677484985466</v>
      </c>
      <c r="AH96" s="67">
        <v>40.905245104342839</v>
      </c>
      <c r="AI96" s="67">
        <v>5.5124325218113013</v>
      </c>
      <c r="AJ96" s="67">
        <v>0.73497247608652616</v>
      </c>
      <c r="AK96" s="67">
        <v>1.0834145122857328</v>
      </c>
      <c r="AL96" s="67">
        <v>16.740163180118337</v>
      </c>
      <c r="AM96" s="67">
        <v>1.1367028349946537</v>
      </c>
      <c r="AN96" s="67">
        <v>3.9486489651552028</v>
      </c>
      <c r="AO96" s="67">
        <v>21.502872765342737</v>
      </c>
      <c r="AP96" s="67">
        <v>8.9495738022636218</v>
      </c>
      <c r="AQ96" s="67">
        <v>8.7957502954391451</v>
      </c>
      <c r="AR96" s="67">
        <v>14.16150622281787</v>
      </c>
      <c r="AS96" s="67">
        <v>56.59241499227911</v>
      </c>
      <c r="AT96" s="67">
        <v>17.358414411991951</v>
      </c>
      <c r="AU96" s="67">
        <v>11.122413444857843</v>
      </c>
      <c r="AV96" s="67">
        <v>2.0883876877289147</v>
      </c>
      <c r="AW96" s="67">
        <v>17.190616018675421</v>
      </c>
      <c r="AX96" s="67">
        <v>9.5371799209651655</v>
      </c>
      <c r="AY96" s="67">
        <v>19.210070792699124</v>
      </c>
      <c r="AZ96" s="67">
        <v>2.5140885322068716</v>
      </c>
      <c r="BA96" s="67">
        <v>6.8853675734893596</v>
      </c>
      <c r="BB96" s="67">
        <v>6.2453915680801968</v>
      </c>
      <c r="BC96" s="67">
        <v>38.851105660566333</v>
      </c>
      <c r="BD96" s="67">
        <v>24.786092675379084</v>
      </c>
      <c r="BE96" s="67">
        <v>6.4916007254428942</v>
      </c>
      <c r="BF96" s="67">
        <v>14.894767906575076</v>
      </c>
      <c r="BG96" s="67">
        <v>0</v>
      </c>
      <c r="BH96" s="67">
        <v>0</v>
      </c>
      <c r="BI96" s="67">
        <v>371.26478752043226</v>
      </c>
      <c r="BJ96" s="67">
        <v>0</v>
      </c>
      <c r="BK96" s="67">
        <v>2.2747755802659194E-2</v>
      </c>
      <c r="BL96" s="67">
        <v>155.00734251615978</v>
      </c>
      <c r="BM96" s="67">
        <v>3.6713541283995496E-2</v>
      </c>
      <c r="BN96" s="67">
        <v>0</v>
      </c>
      <c r="BO96" s="67">
        <v>0</v>
      </c>
    </row>
    <row r="97" spans="1:67" x14ac:dyDescent="0.3">
      <c r="A97">
        <v>2014</v>
      </c>
      <c r="B97" s="61" t="s">
        <v>487</v>
      </c>
      <c r="C97" s="66" t="s">
        <v>550</v>
      </c>
      <c r="D97" s="61" t="s">
        <v>430</v>
      </c>
      <c r="E97" s="67">
        <v>0.23030613164349578</v>
      </c>
      <c r="F97" s="67">
        <v>4.78212199537459E-2</v>
      </c>
      <c r="G97" s="67">
        <v>4.1195572353536242E-2</v>
      </c>
      <c r="H97" s="67">
        <v>4.8507137757906479E-2</v>
      </c>
      <c r="I97" s="67">
        <v>4.0145443809638017</v>
      </c>
      <c r="J97" s="67">
        <v>2.1606089615796171</v>
      </c>
      <c r="K97" s="67">
        <v>5.8329648043286164E-2</v>
      </c>
      <c r="L97" s="67">
        <v>0.49093323581730769</v>
      </c>
      <c r="M97" s="67">
        <v>0.76837371965867984</v>
      </c>
      <c r="N97" s="67">
        <v>2.3977971067984285</v>
      </c>
      <c r="O97" s="67">
        <v>4.4491685355249997</v>
      </c>
      <c r="P97" s="67">
        <v>0.9667088081895896</v>
      </c>
      <c r="Q97" s="67">
        <v>0.36716293606204342</v>
      </c>
      <c r="R97" s="67">
        <v>0.401525128802947</v>
      </c>
      <c r="S97" s="67">
        <v>3.2049248493715066</v>
      </c>
      <c r="T97" s="67">
        <v>1.9924180118661079</v>
      </c>
      <c r="U97" s="67">
        <v>14.454480303161738</v>
      </c>
      <c r="V97" s="67">
        <v>2.0382604747718363</v>
      </c>
      <c r="W97" s="67">
        <v>3.565663551077928</v>
      </c>
      <c r="X97" s="67">
        <v>9.6967244908380383</v>
      </c>
      <c r="Y97" s="67">
        <v>2.3233310910265375</v>
      </c>
      <c r="Z97" s="67">
        <v>0.40943821591429741</v>
      </c>
      <c r="AA97" s="67">
        <v>0</v>
      </c>
      <c r="AB97" s="67">
        <v>2.4926609585465194</v>
      </c>
      <c r="AC97" s="67">
        <v>0.49010303007114908</v>
      </c>
      <c r="AD97" s="67">
        <v>2.4886586119230696</v>
      </c>
      <c r="AE97" s="67">
        <v>16.194516860333685</v>
      </c>
      <c r="AF97" s="67">
        <v>3.1035443046758324</v>
      </c>
      <c r="AG97" s="67">
        <v>19.502437314964325</v>
      </c>
      <c r="AH97" s="67">
        <v>27.227811542049146</v>
      </c>
      <c r="AI97" s="67">
        <v>1.6157835088609138</v>
      </c>
      <c r="AJ97" s="67">
        <v>0.72579505040423675</v>
      </c>
      <c r="AK97" s="67">
        <v>0.38166574874146286</v>
      </c>
      <c r="AL97" s="67">
        <v>4.4212916798737503</v>
      </c>
      <c r="AM97" s="67">
        <v>0.21286609415470151</v>
      </c>
      <c r="AN97" s="67">
        <v>1.5064084552463544</v>
      </c>
      <c r="AO97" s="67">
        <v>3.7294332059147397</v>
      </c>
      <c r="AP97" s="67">
        <v>179.28633867752518</v>
      </c>
      <c r="AQ97" s="67">
        <v>3.3892346021507542</v>
      </c>
      <c r="AR97" s="67">
        <v>4.3350524157006003</v>
      </c>
      <c r="AS97" s="67">
        <v>23.029485550121692</v>
      </c>
      <c r="AT97" s="67">
        <v>7.2060732382207666</v>
      </c>
      <c r="AU97" s="67">
        <v>2.7833227052781671</v>
      </c>
      <c r="AV97" s="67">
        <v>0.78051992196675446</v>
      </c>
      <c r="AW97" s="67">
        <v>0.3784930867437275</v>
      </c>
      <c r="AX97" s="67">
        <v>2.1448089366913194</v>
      </c>
      <c r="AY97" s="67">
        <v>1.341618372136308</v>
      </c>
      <c r="AZ97" s="67">
        <v>6.4799149245669483</v>
      </c>
      <c r="BA97" s="67">
        <v>1.2248657023049621</v>
      </c>
      <c r="BB97" s="67">
        <v>2.6207025821167371</v>
      </c>
      <c r="BC97" s="67">
        <v>11.692669588867705</v>
      </c>
      <c r="BD97" s="67">
        <v>5.9731368134126237</v>
      </c>
      <c r="BE97" s="67">
        <v>0.88319715491628559</v>
      </c>
      <c r="BF97" s="67">
        <v>25.446810018106831</v>
      </c>
      <c r="BG97" s="67">
        <v>0</v>
      </c>
      <c r="BH97" s="67">
        <v>0</v>
      </c>
      <c r="BI97" s="67">
        <v>770.60399056037784</v>
      </c>
      <c r="BJ97" s="67">
        <v>0</v>
      </c>
      <c r="BK97" s="67">
        <v>0.19044536500232828</v>
      </c>
      <c r="BL97" s="67">
        <v>64.786468767150737</v>
      </c>
      <c r="BM97" s="67">
        <v>1.6219366310318423E-2</v>
      </c>
      <c r="BN97" s="67">
        <v>0</v>
      </c>
      <c r="BO97" s="67">
        <v>0</v>
      </c>
    </row>
    <row r="98" spans="1:67" x14ac:dyDescent="0.3">
      <c r="A98">
        <v>2014</v>
      </c>
      <c r="B98" s="61" t="s">
        <v>488</v>
      </c>
      <c r="C98" s="66" t="s">
        <v>551</v>
      </c>
      <c r="D98" s="61" t="s">
        <v>430</v>
      </c>
      <c r="E98" s="67">
        <v>2.2842631322668376</v>
      </c>
      <c r="F98" s="67">
        <v>0.14087793515161379</v>
      </c>
      <c r="G98" s="67">
        <v>0.24087493468593427</v>
      </c>
      <c r="H98" s="67">
        <v>0.22683036769613216</v>
      </c>
      <c r="I98" s="67">
        <v>11.756910172259811</v>
      </c>
      <c r="J98" s="67">
        <v>9.268280105043873</v>
      </c>
      <c r="K98" s="67">
        <v>0.37711053905935349</v>
      </c>
      <c r="L98" s="67">
        <v>2.3625166318531559</v>
      </c>
      <c r="M98" s="67">
        <v>1.6502167817435081</v>
      </c>
      <c r="N98" s="67">
        <v>12.158768277937366</v>
      </c>
      <c r="O98" s="67">
        <v>17.382024824498824</v>
      </c>
      <c r="P98" s="67">
        <v>5.1049268949969786</v>
      </c>
      <c r="Q98" s="67">
        <v>1.7030455932507784</v>
      </c>
      <c r="R98" s="67">
        <v>2.9422573613065302</v>
      </c>
      <c r="S98" s="67">
        <v>14.179982812121505</v>
      </c>
      <c r="T98" s="67">
        <v>7.4916110685801716</v>
      </c>
      <c r="U98" s="67">
        <v>80.320609074250029</v>
      </c>
      <c r="V98" s="67">
        <v>7.9826748534267971</v>
      </c>
      <c r="W98" s="67">
        <v>11.708568854648954</v>
      </c>
      <c r="X98" s="67">
        <v>33.124541761535468</v>
      </c>
      <c r="Y98" s="67">
        <v>7.1378199314986572</v>
      </c>
      <c r="Z98" s="67">
        <v>1.8249938084488857</v>
      </c>
      <c r="AA98" s="67">
        <v>0</v>
      </c>
      <c r="AB98" s="67">
        <v>11.450242030058343</v>
      </c>
      <c r="AC98" s="67">
        <v>3.2411586531632142</v>
      </c>
      <c r="AD98" s="67">
        <v>11.221315855974378</v>
      </c>
      <c r="AE98" s="67">
        <v>61.844252372607286</v>
      </c>
      <c r="AF98" s="67">
        <v>18.374292304564896</v>
      </c>
      <c r="AG98" s="67">
        <v>115.45881727538502</v>
      </c>
      <c r="AH98" s="67">
        <v>161.1819715155182</v>
      </c>
      <c r="AI98" s="67">
        <v>10.80555472293269</v>
      </c>
      <c r="AJ98" s="67">
        <v>1.5783422302471684</v>
      </c>
      <c r="AK98" s="67">
        <v>0.75674361676655222</v>
      </c>
      <c r="AL98" s="67">
        <v>31.496652995298458</v>
      </c>
      <c r="AM98" s="67">
        <v>2.7891473190621996</v>
      </c>
      <c r="AN98" s="67">
        <v>8.5331640750939695</v>
      </c>
      <c r="AO98" s="67">
        <v>14.05361003655568</v>
      </c>
      <c r="AP98" s="67">
        <v>33.943916654206134</v>
      </c>
      <c r="AQ98" s="67">
        <v>59.799459205737833</v>
      </c>
      <c r="AR98" s="67">
        <v>28.639579555842261</v>
      </c>
      <c r="AS98" s="67">
        <v>99.168432852800322</v>
      </c>
      <c r="AT98" s="67">
        <v>22.940534213989899</v>
      </c>
      <c r="AU98" s="67">
        <v>15.591763705140988</v>
      </c>
      <c r="AV98" s="67">
        <v>4.7749911600798924</v>
      </c>
      <c r="AW98" s="67">
        <v>22.870853038348436</v>
      </c>
      <c r="AX98" s="67">
        <v>18.372594504467202</v>
      </c>
      <c r="AY98" s="67">
        <v>12.262164439212544</v>
      </c>
      <c r="AZ98" s="67">
        <v>0.2811935629656358</v>
      </c>
      <c r="BA98" s="67">
        <v>24.283095175566864</v>
      </c>
      <c r="BB98" s="67">
        <v>29.466436419309389</v>
      </c>
      <c r="BC98" s="67">
        <v>48.843329532455911</v>
      </c>
      <c r="BD98" s="67">
        <v>26.557110627100652</v>
      </c>
      <c r="BE98" s="67">
        <v>6.7487242729747976</v>
      </c>
      <c r="BF98" s="67">
        <v>14.892424191017204</v>
      </c>
      <c r="BG98" s="67">
        <v>0</v>
      </c>
      <c r="BH98" s="67">
        <v>0</v>
      </c>
      <c r="BI98" s="67">
        <v>434.67660970543625</v>
      </c>
      <c r="BJ98" s="67">
        <v>0</v>
      </c>
      <c r="BK98" s="67">
        <v>4.9144801342692272E-2</v>
      </c>
      <c r="BL98" s="67">
        <v>254.5730886166404</v>
      </c>
      <c r="BM98" s="67">
        <v>0.16525737350422218</v>
      </c>
      <c r="BN98" s="67">
        <v>0</v>
      </c>
      <c r="BO98" s="67">
        <v>0</v>
      </c>
    </row>
    <row r="99" spans="1:67" x14ac:dyDescent="0.3">
      <c r="A99">
        <v>2014</v>
      </c>
      <c r="B99" s="61" t="s">
        <v>489</v>
      </c>
      <c r="C99" s="66" t="s">
        <v>552</v>
      </c>
      <c r="D99" s="61" t="s">
        <v>430</v>
      </c>
      <c r="E99" s="67">
        <v>1.1073789783909056</v>
      </c>
      <c r="F99" s="67">
        <v>0.20806532698120722</v>
      </c>
      <c r="G99" s="67">
        <v>0.23295184547121905</v>
      </c>
      <c r="H99" s="67">
        <v>0.61968813576750348</v>
      </c>
      <c r="I99" s="67">
        <v>20.268086997254688</v>
      </c>
      <c r="J99" s="67">
        <v>15.397511976175259</v>
      </c>
      <c r="K99" s="67">
        <v>0.45649579015004488</v>
      </c>
      <c r="L99" s="67">
        <v>3.9792963880699403</v>
      </c>
      <c r="M99" s="67">
        <v>4.0457590803939061</v>
      </c>
      <c r="N99" s="67">
        <v>25.897763860173569</v>
      </c>
      <c r="O99" s="67">
        <v>34.13049310578846</v>
      </c>
      <c r="P99" s="67">
        <v>6.2732229362863423</v>
      </c>
      <c r="Q99" s="67">
        <v>3.6957122914837397</v>
      </c>
      <c r="R99" s="67">
        <v>2.7787743008618526</v>
      </c>
      <c r="S99" s="67">
        <v>30.057444334229235</v>
      </c>
      <c r="T99" s="67">
        <v>13.681281867164451</v>
      </c>
      <c r="U99" s="67">
        <v>260.41752434124174</v>
      </c>
      <c r="V99" s="67">
        <v>11.879998933707302</v>
      </c>
      <c r="W99" s="67">
        <v>25.531096739365257</v>
      </c>
      <c r="X99" s="67">
        <v>48.904176129877186</v>
      </c>
      <c r="Y99" s="67">
        <v>14.554264926405365</v>
      </c>
      <c r="Z99" s="67">
        <v>2.9387911848170356</v>
      </c>
      <c r="AA99" s="67">
        <v>0</v>
      </c>
      <c r="AB99" s="67">
        <v>24.384358119127818</v>
      </c>
      <c r="AC99" s="67">
        <v>11.094415998317825</v>
      </c>
      <c r="AD99" s="67">
        <v>24.015819782968173</v>
      </c>
      <c r="AE99" s="67">
        <v>62.024894861677339</v>
      </c>
      <c r="AF99" s="67">
        <v>11.009690414411683</v>
      </c>
      <c r="AG99" s="67">
        <v>69.21393157865667</v>
      </c>
      <c r="AH99" s="67">
        <v>96.594156595830441</v>
      </c>
      <c r="AI99" s="67">
        <v>29.577005684785945</v>
      </c>
      <c r="AJ99" s="67">
        <v>3.6143057258155977</v>
      </c>
      <c r="AK99" s="67">
        <v>1.8871091958211212</v>
      </c>
      <c r="AL99" s="67">
        <v>48.102307293751522</v>
      </c>
      <c r="AM99" s="67">
        <v>7.4853121221364969</v>
      </c>
      <c r="AN99" s="67">
        <v>11.128322264523083</v>
      </c>
      <c r="AO99" s="67">
        <v>27.698389375531598</v>
      </c>
      <c r="AP99" s="67">
        <v>53.877826733351128</v>
      </c>
      <c r="AQ99" s="67">
        <v>55.909857033379453</v>
      </c>
      <c r="AR99" s="67">
        <v>185.07307622069567</v>
      </c>
      <c r="AS99" s="67">
        <v>304.4513671313187</v>
      </c>
      <c r="AT99" s="67">
        <v>63.189387552717193</v>
      </c>
      <c r="AU99" s="67">
        <v>76.740590671519271</v>
      </c>
      <c r="AV99" s="67">
        <v>6.7511152377923489</v>
      </c>
      <c r="AW99" s="67">
        <v>9.9837095155430724</v>
      </c>
      <c r="AX99" s="67">
        <v>17.488070609737491</v>
      </c>
      <c r="AY99" s="67">
        <v>31.155258257445645</v>
      </c>
      <c r="AZ99" s="67">
        <v>1.1497236230319061</v>
      </c>
      <c r="BA99" s="67">
        <v>9.0107764577575118</v>
      </c>
      <c r="BB99" s="67">
        <v>12.685481185823733</v>
      </c>
      <c r="BC99" s="67">
        <v>116.4085253626744</v>
      </c>
      <c r="BD99" s="67">
        <v>68.96737747235062</v>
      </c>
      <c r="BE99" s="67">
        <v>11.862779387579881</v>
      </c>
      <c r="BF99" s="67">
        <v>26.850344846128628</v>
      </c>
      <c r="BG99" s="67">
        <v>0</v>
      </c>
      <c r="BH99" s="67">
        <v>0</v>
      </c>
      <c r="BI99" s="67">
        <v>892.51314092829068</v>
      </c>
      <c r="BJ99" s="67">
        <v>0</v>
      </c>
      <c r="BK99" s="67">
        <v>0.26872054879814045</v>
      </c>
      <c r="BL99" s="67">
        <v>235.88667027762597</v>
      </c>
      <c r="BM99" s="67">
        <v>0.145606577241644</v>
      </c>
      <c r="BN99" s="67">
        <v>0</v>
      </c>
      <c r="BO99" s="67">
        <v>0</v>
      </c>
    </row>
    <row r="100" spans="1:67" x14ac:dyDescent="0.3">
      <c r="A100">
        <v>2014</v>
      </c>
      <c r="B100" s="61" t="s">
        <v>490</v>
      </c>
      <c r="C100" s="66" t="s">
        <v>553</v>
      </c>
      <c r="D100" s="61" t="s">
        <v>430</v>
      </c>
      <c r="E100" s="67">
        <v>14.016125634439751</v>
      </c>
      <c r="F100" s="67">
        <v>2.1943972801079066</v>
      </c>
      <c r="G100" s="67">
        <v>1.7902628299861045</v>
      </c>
      <c r="H100" s="67">
        <v>3.465373050074894</v>
      </c>
      <c r="I100" s="67">
        <v>20.177388041880544</v>
      </c>
      <c r="J100" s="67">
        <v>18.176178852757911</v>
      </c>
      <c r="K100" s="67">
        <v>1.9712086073481971</v>
      </c>
      <c r="L100" s="67">
        <v>5.3605530664272356</v>
      </c>
      <c r="M100" s="67">
        <v>3.7577880485081749</v>
      </c>
      <c r="N100" s="67">
        <v>11.212970288951979</v>
      </c>
      <c r="O100" s="67">
        <v>28.510545396704053</v>
      </c>
      <c r="P100" s="67">
        <v>12.985998514919658</v>
      </c>
      <c r="Q100" s="67">
        <v>4.3714933340328415</v>
      </c>
      <c r="R100" s="67">
        <v>5.7471933347759716</v>
      </c>
      <c r="S100" s="67">
        <v>33.432209953965646</v>
      </c>
      <c r="T100" s="67">
        <v>18.274602479085871</v>
      </c>
      <c r="U100" s="67">
        <v>51.130725476828758</v>
      </c>
      <c r="V100" s="67">
        <v>16.573787200111056</v>
      </c>
      <c r="W100" s="67">
        <v>31.188909233724658</v>
      </c>
      <c r="X100" s="67">
        <v>40.883512402698514</v>
      </c>
      <c r="Y100" s="67">
        <v>43.476620444144487</v>
      </c>
      <c r="Z100" s="67">
        <v>7.4163161092541765</v>
      </c>
      <c r="AA100" s="67">
        <v>0</v>
      </c>
      <c r="AB100" s="67">
        <v>28.943827106177018</v>
      </c>
      <c r="AC100" s="67">
        <v>6.8209143547135129</v>
      </c>
      <c r="AD100" s="67">
        <v>11.979464521457642</v>
      </c>
      <c r="AE100" s="67">
        <v>113.5259404362035</v>
      </c>
      <c r="AF100" s="67">
        <v>6.7048190541653128</v>
      </c>
      <c r="AG100" s="67">
        <v>42.131888585562905</v>
      </c>
      <c r="AH100" s="67">
        <v>58.811370526914828</v>
      </c>
      <c r="AI100" s="67">
        <v>20.293748499575997</v>
      </c>
      <c r="AJ100" s="67">
        <v>13.984397595531957</v>
      </c>
      <c r="AK100" s="67">
        <v>8.2418094280071941</v>
      </c>
      <c r="AL100" s="67">
        <v>26.737515457988621</v>
      </c>
      <c r="AM100" s="67">
        <v>0.95381561572867635</v>
      </c>
      <c r="AN100" s="67">
        <v>14.813846638607846</v>
      </c>
      <c r="AO100" s="67">
        <v>10.26904549087857</v>
      </c>
      <c r="AP100" s="67">
        <v>11.690966784000668</v>
      </c>
      <c r="AQ100" s="67">
        <v>7.7257723093284465</v>
      </c>
      <c r="AR100" s="67">
        <v>11.734887272227958</v>
      </c>
      <c r="AS100" s="67">
        <v>221.7280589368188</v>
      </c>
      <c r="AT100" s="67">
        <v>27.22645057555539</v>
      </c>
      <c r="AU100" s="67">
        <v>16.225270933377821</v>
      </c>
      <c r="AV100" s="67">
        <v>269.41632262437116</v>
      </c>
      <c r="AW100" s="67">
        <v>15.053672738723327</v>
      </c>
      <c r="AX100" s="67">
        <v>13.455518331356611</v>
      </c>
      <c r="AY100" s="67">
        <v>6.2379501493129386</v>
      </c>
      <c r="AZ100" s="67">
        <v>0.14756989143796737</v>
      </c>
      <c r="BA100" s="67">
        <v>9.602562981055982</v>
      </c>
      <c r="BB100" s="67">
        <v>16.083601270683474</v>
      </c>
      <c r="BC100" s="67">
        <v>66.364173261927959</v>
      </c>
      <c r="BD100" s="67">
        <v>20.379857878416523</v>
      </c>
      <c r="BE100" s="67">
        <v>25.858056270405097</v>
      </c>
      <c r="BF100" s="67">
        <v>41.894658841850195</v>
      </c>
      <c r="BG100" s="67">
        <v>0</v>
      </c>
      <c r="BH100" s="67">
        <v>0</v>
      </c>
      <c r="BI100" s="67">
        <v>802.49744921335173</v>
      </c>
      <c r="BJ100" s="67">
        <v>0</v>
      </c>
      <c r="BK100" s="67">
        <v>4.9417343395260348E-2</v>
      </c>
      <c r="BL100" s="67">
        <v>11.434980996784525</v>
      </c>
      <c r="BM100" s="67">
        <v>2.0223278110068441E-2</v>
      </c>
      <c r="BN100" s="67">
        <v>0</v>
      </c>
      <c r="BO100" s="67">
        <v>0</v>
      </c>
    </row>
    <row r="101" spans="1:67" x14ac:dyDescent="0.3">
      <c r="A101">
        <v>2014</v>
      </c>
      <c r="B101" s="61" t="s">
        <v>491</v>
      </c>
      <c r="C101" s="66" t="s">
        <v>554</v>
      </c>
      <c r="D101" s="61" t="s">
        <v>430</v>
      </c>
      <c r="E101" s="67">
        <v>1.685611914124995</v>
      </c>
      <c r="F101" s="67">
        <v>0.46181490595368263</v>
      </c>
      <c r="G101" s="67">
        <v>0.59131044093192253</v>
      </c>
      <c r="H101" s="67">
        <v>1.3201054534865708</v>
      </c>
      <c r="I101" s="67">
        <v>10.819712377039334</v>
      </c>
      <c r="J101" s="67">
        <v>13.298747526545663</v>
      </c>
      <c r="K101" s="67">
        <v>1.505576153494891</v>
      </c>
      <c r="L101" s="67">
        <v>2.6844323395714405</v>
      </c>
      <c r="M101" s="67">
        <v>4.3590617692815421</v>
      </c>
      <c r="N101" s="67">
        <v>9.850642609507176</v>
      </c>
      <c r="O101" s="67">
        <v>14.203981311393493</v>
      </c>
      <c r="P101" s="67">
        <v>10.070569194640328</v>
      </c>
      <c r="Q101" s="67">
        <v>2.8871253350276898</v>
      </c>
      <c r="R101" s="67">
        <v>2.6677386372959688</v>
      </c>
      <c r="S101" s="67">
        <v>8.6957555630266832</v>
      </c>
      <c r="T101" s="67">
        <v>10.509408791218316</v>
      </c>
      <c r="U101" s="67">
        <v>26.0272466062004</v>
      </c>
      <c r="V101" s="67">
        <v>15.354523790461958</v>
      </c>
      <c r="W101" s="67">
        <v>21.328434914471266</v>
      </c>
      <c r="X101" s="67">
        <v>14.200345131775716</v>
      </c>
      <c r="Y101" s="67">
        <v>16.781145525733201</v>
      </c>
      <c r="Z101" s="67">
        <v>5.5184653205214262</v>
      </c>
      <c r="AA101" s="67">
        <v>0</v>
      </c>
      <c r="AB101" s="67">
        <v>6.1437584794025231</v>
      </c>
      <c r="AC101" s="67">
        <v>3.397467006360849</v>
      </c>
      <c r="AD101" s="67">
        <v>12.442429201494264</v>
      </c>
      <c r="AE101" s="67">
        <v>52.644271467826613</v>
      </c>
      <c r="AF101" s="67">
        <v>6.5793656767469164</v>
      </c>
      <c r="AG101" s="67">
        <v>41.339166157377022</v>
      </c>
      <c r="AH101" s="67">
        <v>57.709821714655327</v>
      </c>
      <c r="AI101" s="67">
        <v>37.443402176344946</v>
      </c>
      <c r="AJ101" s="67">
        <v>2.3144972429101971</v>
      </c>
      <c r="AK101" s="67">
        <v>1.469628219889678</v>
      </c>
      <c r="AL101" s="67">
        <v>16.007832249600654</v>
      </c>
      <c r="AM101" s="67">
        <v>0.41621347332281633</v>
      </c>
      <c r="AN101" s="67">
        <v>9.9587686059365126</v>
      </c>
      <c r="AO101" s="67">
        <v>4.03599728915089</v>
      </c>
      <c r="AP101" s="67">
        <v>4.6948382648892668</v>
      </c>
      <c r="AQ101" s="67">
        <v>1.4932592004781009</v>
      </c>
      <c r="AR101" s="67">
        <v>4.9670726558283995</v>
      </c>
      <c r="AS101" s="67">
        <v>22.294994549121963</v>
      </c>
      <c r="AT101" s="67">
        <v>31.169289597234648</v>
      </c>
      <c r="AU101" s="67">
        <v>6.7559617480287928</v>
      </c>
      <c r="AV101" s="67">
        <v>37.235787190791484</v>
      </c>
      <c r="AW101" s="67">
        <v>23.181338693727852</v>
      </c>
      <c r="AX101" s="67">
        <v>15.517595738906888</v>
      </c>
      <c r="AY101" s="67">
        <v>2.7671142398098887</v>
      </c>
      <c r="AZ101" s="67">
        <v>9.4995624824390251E-2</v>
      </c>
      <c r="BA101" s="67">
        <v>13.106440569276741</v>
      </c>
      <c r="BB101" s="67">
        <v>49.159810947739622</v>
      </c>
      <c r="BC101" s="67">
        <v>7.2177116026420132</v>
      </c>
      <c r="BD101" s="67">
        <v>6.2218956834763333</v>
      </c>
      <c r="BE101" s="67">
        <v>35.897420915655459</v>
      </c>
      <c r="BF101" s="67">
        <v>15.057872275685478</v>
      </c>
      <c r="BG101" s="67">
        <v>0</v>
      </c>
      <c r="BH101" s="67">
        <v>0</v>
      </c>
      <c r="BI101" s="67">
        <v>377.30694495748287</v>
      </c>
      <c r="BJ101" s="67">
        <v>0</v>
      </c>
      <c r="BK101" s="67">
        <v>7.5623068270836737E-3</v>
      </c>
      <c r="BL101" s="67">
        <v>17.20031559044666</v>
      </c>
      <c r="BM101" s="67">
        <v>0.27213633871162657</v>
      </c>
      <c r="BN101" s="67">
        <v>0</v>
      </c>
      <c r="BO101" s="67">
        <v>0</v>
      </c>
    </row>
    <row r="102" spans="1:67" x14ac:dyDescent="0.3">
      <c r="A102">
        <v>2014</v>
      </c>
      <c r="B102" s="61" t="s">
        <v>492</v>
      </c>
      <c r="C102" s="66" t="s">
        <v>555</v>
      </c>
      <c r="D102" s="61" t="s">
        <v>430</v>
      </c>
      <c r="E102" s="67">
        <v>1.0014932574894049</v>
      </c>
      <c r="F102" s="67">
        <v>0.16103935801066047</v>
      </c>
      <c r="G102" s="67">
        <v>0.12884459861891301</v>
      </c>
      <c r="H102" s="67">
        <v>0.20301147064466446</v>
      </c>
      <c r="I102" s="67">
        <v>2.2224575534857403</v>
      </c>
      <c r="J102" s="67">
        <v>2.0223538661239155</v>
      </c>
      <c r="K102" s="67">
        <v>0.16365895163550298</v>
      </c>
      <c r="L102" s="67">
        <v>0.56395037273720205</v>
      </c>
      <c r="M102" s="67">
        <v>0.22467872313986992</v>
      </c>
      <c r="N102" s="67">
        <v>2.2367005646942211</v>
      </c>
      <c r="O102" s="67">
        <v>3.9696120398313823</v>
      </c>
      <c r="P102" s="67">
        <v>1.2537635151752728</v>
      </c>
      <c r="Q102" s="67">
        <v>0.41783122069394241</v>
      </c>
      <c r="R102" s="67">
        <v>0.56270446813766251</v>
      </c>
      <c r="S102" s="67">
        <v>3.6746704321773942</v>
      </c>
      <c r="T102" s="67">
        <v>2.1152620735488181</v>
      </c>
      <c r="U102" s="67">
        <v>7.9898042191300949</v>
      </c>
      <c r="V102" s="67">
        <v>2.1251199538307146</v>
      </c>
      <c r="W102" s="67">
        <v>3.4141882329669335</v>
      </c>
      <c r="X102" s="67">
        <v>3.2767594472662576</v>
      </c>
      <c r="Y102" s="67">
        <v>3.3450749048459465</v>
      </c>
      <c r="Z102" s="67">
        <v>0.51850125899840027</v>
      </c>
      <c r="AA102" s="67">
        <v>0</v>
      </c>
      <c r="AB102" s="67">
        <v>3.6637365509156199</v>
      </c>
      <c r="AC102" s="67">
        <v>0.92253474255783441</v>
      </c>
      <c r="AD102" s="67">
        <v>0.99161086666515463</v>
      </c>
      <c r="AE102" s="67">
        <v>7.6170100013733775</v>
      </c>
      <c r="AF102" s="67">
        <v>0.45928942278282869</v>
      </c>
      <c r="AG102" s="67">
        <v>2.8861810976234006</v>
      </c>
      <c r="AH102" s="67">
        <v>4.0286231603093459</v>
      </c>
      <c r="AI102" s="67">
        <v>1.8001682357880666</v>
      </c>
      <c r="AJ102" s="67">
        <v>0.89411412969263415</v>
      </c>
      <c r="AK102" s="67">
        <v>0.64344335723014656</v>
      </c>
      <c r="AL102" s="67">
        <v>2.0050722692978864</v>
      </c>
      <c r="AM102" s="67">
        <v>0.23633373498550023</v>
      </c>
      <c r="AN102" s="67">
        <v>1.3883828743646658</v>
      </c>
      <c r="AO102" s="67">
        <v>0.71520749372356873</v>
      </c>
      <c r="AP102" s="67">
        <v>1.1660298797683517</v>
      </c>
      <c r="AQ102" s="67">
        <v>0.92423715249875094</v>
      </c>
      <c r="AR102" s="67">
        <v>1.4043610523749122</v>
      </c>
      <c r="AS102" s="67">
        <v>57.351851519905907</v>
      </c>
      <c r="AT102" s="67">
        <v>39.598419447414798</v>
      </c>
      <c r="AU102" s="67">
        <v>28.262462585184885</v>
      </c>
      <c r="AV102" s="67">
        <v>13.816313135991216</v>
      </c>
      <c r="AW102" s="67">
        <v>1.2197512242872681</v>
      </c>
      <c r="AX102" s="67">
        <v>1.3076700835824642</v>
      </c>
      <c r="AY102" s="67">
        <v>1.230524507523066</v>
      </c>
      <c r="AZ102" s="67">
        <v>1.5742626258668561E-2</v>
      </c>
      <c r="BA102" s="67">
        <v>0.85289770044303737</v>
      </c>
      <c r="BB102" s="67">
        <v>2.1546751802898005</v>
      </c>
      <c r="BC102" s="67">
        <v>5.2886918787990593</v>
      </c>
      <c r="BD102" s="67">
        <v>3.1169496437347313</v>
      </c>
      <c r="BE102" s="67">
        <v>3.1684228110195649</v>
      </c>
      <c r="BF102" s="67">
        <v>2.385594085598572</v>
      </c>
      <c r="BG102" s="67">
        <v>0</v>
      </c>
      <c r="BH102" s="67">
        <v>0</v>
      </c>
      <c r="BI102" s="67">
        <v>125.30048931921007</v>
      </c>
      <c r="BJ102" s="67">
        <v>0</v>
      </c>
      <c r="BK102" s="67">
        <v>1.2326589099445054E-3</v>
      </c>
      <c r="BL102" s="67">
        <v>4.3113927391106888</v>
      </c>
      <c r="BM102" s="67">
        <v>9.7051097067887056E-3</v>
      </c>
      <c r="BN102" s="67">
        <v>0</v>
      </c>
      <c r="BO102" s="67">
        <v>0</v>
      </c>
    </row>
    <row r="103" spans="1:67" x14ac:dyDescent="0.3">
      <c r="A103">
        <v>2014</v>
      </c>
      <c r="B103" s="61" t="s">
        <v>493</v>
      </c>
      <c r="C103" s="66" t="s">
        <v>556</v>
      </c>
      <c r="D103" s="61" t="s">
        <v>430</v>
      </c>
      <c r="E103" s="67">
        <v>0.51986885385505055</v>
      </c>
      <c r="F103" s="67">
        <v>0.25009065533908942</v>
      </c>
      <c r="G103" s="67">
        <v>8.8611568328279752E-2</v>
      </c>
      <c r="H103" s="67">
        <v>0.23885813028896205</v>
      </c>
      <c r="I103" s="67">
        <v>9.5936169896733947</v>
      </c>
      <c r="J103" s="67">
        <v>16.007831306225015</v>
      </c>
      <c r="K103" s="67">
        <v>0.53944435804118085</v>
      </c>
      <c r="L103" s="67">
        <v>1.1408042908825797</v>
      </c>
      <c r="M103" s="67">
        <v>3.0203198334805483</v>
      </c>
      <c r="N103" s="67">
        <v>4.4357512260684819</v>
      </c>
      <c r="O103" s="67">
        <v>12.047812445892758</v>
      </c>
      <c r="P103" s="67">
        <v>4.1152588683521385</v>
      </c>
      <c r="Q103" s="67">
        <v>0.89444406522124265</v>
      </c>
      <c r="R103" s="67">
        <v>1.0712629774652969</v>
      </c>
      <c r="S103" s="67">
        <v>4.3681645371822233</v>
      </c>
      <c r="T103" s="67">
        <v>2.6767036995147384</v>
      </c>
      <c r="U103" s="67">
        <v>11.468256800024953</v>
      </c>
      <c r="V103" s="67">
        <v>7.6156288421199374</v>
      </c>
      <c r="W103" s="67">
        <v>5.4722766953458226</v>
      </c>
      <c r="X103" s="67">
        <v>6.7440445985599791</v>
      </c>
      <c r="Y103" s="67">
        <v>3.6186627298885279</v>
      </c>
      <c r="Z103" s="67">
        <v>3.902193011682797</v>
      </c>
      <c r="AA103" s="67">
        <v>0</v>
      </c>
      <c r="AB103" s="67">
        <v>2.8128481513798596</v>
      </c>
      <c r="AC103" s="67">
        <v>2.0145314843099769</v>
      </c>
      <c r="AD103" s="67">
        <v>3.8837841987629473</v>
      </c>
      <c r="AE103" s="67">
        <v>22.332214089402992</v>
      </c>
      <c r="AF103" s="67">
        <v>12.482546956728987</v>
      </c>
      <c r="AG103" s="67">
        <v>78.429986967788153</v>
      </c>
      <c r="AH103" s="67">
        <v>109.48943955858961</v>
      </c>
      <c r="AI103" s="67">
        <v>9.0922045156993825</v>
      </c>
      <c r="AJ103" s="67">
        <v>1.2306052872047228</v>
      </c>
      <c r="AK103" s="67">
        <v>1.1910712982983545</v>
      </c>
      <c r="AL103" s="67">
        <v>21.010171512696534</v>
      </c>
      <c r="AM103" s="67">
        <v>0.31051099120022208</v>
      </c>
      <c r="AN103" s="67">
        <v>54.233608640102247</v>
      </c>
      <c r="AO103" s="67">
        <v>11.058278968280185</v>
      </c>
      <c r="AP103" s="67">
        <v>9.7933997352861688</v>
      </c>
      <c r="AQ103" s="67">
        <v>5.9976118557462872</v>
      </c>
      <c r="AR103" s="67">
        <v>13.007380317804472</v>
      </c>
      <c r="AS103" s="67">
        <v>46.334038120880528</v>
      </c>
      <c r="AT103" s="67">
        <v>11.050980635335494</v>
      </c>
      <c r="AU103" s="67">
        <v>15.585631928204517</v>
      </c>
      <c r="AV103" s="67">
        <v>31.090104945305839</v>
      </c>
      <c r="AW103" s="67">
        <v>26.953030704184606</v>
      </c>
      <c r="AX103" s="67">
        <v>13.893977299167284</v>
      </c>
      <c r="AY103" s="67">
        <v>2.6412998212694401</v>
      </c>
      <c r="AZ103" s="67">
        <v>0.15832061711546302</v>
      </c>
      <c r="BA103" s="67">
        <v>10.022913563128016</v>
      </c>
      <c r="BB103" s="67">
        <v>12.648153566312956</v>
      </c>
      <c r="BC103" s="67">
        <v>19.784726711738994</v>
      </c>
      <c r="BD103" s="67">
        <v>22.770843831411888</v>
      </c>
      <c r="BE103" s="67">
        <v>39.326955164518054</v>
      </c>
      <c r="BF103" s="67">
        <v>24.471315719952145</v>
      </c>
      <c r="BG103" s="67">
        <v>0</v>
      </c>
      <c r="BH103" s="67">
        <v>0</v>
      </c>
      <c r="BI103" s="67">
        <v>400.58429705307071</v>
      </c>
      <c r="BJ103" s="67">
        <v>0</v>
      </c>
      <c r="BK103" s="67">
        <v>6.3620869031150704E-2</v>
      </c>
      <c r="BL103" s="67">
        <v>1.7192893831227825</v>
      </c>
      <c r="BM103" s="67">
        <v>6.3081803098637848E-3</v>
      </c>
      <c r="BN103" s="67">
        <v>0</v>
      </c>
      <c r="BO103" s="67">
        <v>0</v>
      </c>
    </row>
    <row r="104" spans="1:67" x14ac:dyDescent="0.3">
      <c r="A104">
        <v>2014</v>
      </c>
      <c r="B104" s="61" t="s">
        <v>494</v>
      </c>
      <c r="C104" s="66" t="s">
        <v>557</v>
      </c>
      <c r="D104" s="61" t="s">
        <v>430</v>
      </c>
      <c r="E104" s="67">
        <v>5.5882607995167888</v>
      </c>
      <c r="F104" s="67">
        <v>0.84747884253680195</v>
      </c>
      <c r="G104" s="67">
        <v>2.8827076083870589</v>
      </c>
      <c r="H104" s="67">
        <v>1.7944382909574372</v>
      </c>
      <c r="I104" s="67">
        <v>62.189513364799716</v>
      </c>
      <c r="J104" s="67">
        <v>65.57388826794427</v>
      </c>
      <c r="K104" s="67">
        <v>1.9610917631266374</v>
      </c>
      <c r="L104" s="67">
        <v>12.410131449402396</v>
      </c>
      <c r="M104" s="67">
        <v>18.325478472820286</v>
      </c>
      <c r="N104" s="67">
        <v>861.0851594132406</v>
      </c>
      <c r="O104" s="67">
        <v>167.8845163064712</v>
      </c>
      <c r="P104" s="67">
        <v>68.622525963680161</v>
      </c>
      <c r="Q104" s="67">
        <v>6.7302666755356499</v>
      </c>
      <c r="R104" s="67">
        <v>20.96877680464592</v>
      </c>
      <c r="S104" s="67">
        <v>334.46013047502197</v>
      </c>
      <c r="T104" s="67">
        <v>62.63144504952119</v>
      </c>
      <c r="U104" s="67">
        <v>253.05744574807153</v>
      </c>
      <c r="V104" s="67">
        <v>36.80988986056569</v>
      </c>
      <c r="W104" s="67">
        <v>52.20474033290003</v>
      </c>
      <c r="X104" s="67">
        <v>162.24830249959388</v>
      </c>
      <c r="Y104" s="67">
        <v>36.355939793859768</v>
      </c>
      <c r="Z104" s="67">
        <v>6.6707035241362229</v>
      </c>
      <c r="AA104" s="67">
        <v>0</v>
      </c>
      <c r="AB104" s="67">
        <v>332.03662723466681</v>
      </c>
      <c r="AC104" s="67">
        <v>19.458278182844598</v>
      </c>
      <c r="AD104" s="67">
        <v>32.731140219129436</v>
      </c>
      <c r="AE104" s="67">
        <v>175.64509788642312</v>
      </c>
      <c r="AF104" s="67">
        <v>25.383704054219244</v>
      </c>
      <c r="AG104" s="67">
        <v>159.49277776097222</v>
      </c>
      <c r="AH104" s="67">
        <v>222.65386192401385</v>
      </c>
      <c r="AI104" s="67">
        <v>26.610451610069934</v>
      </c>
      <c r="AJ104" s="67">
        <v>10.408752578191262</v>
      </c>
      <c r="AK104" s="67">
        <v>2.3620255043764882</v>
      </c>
      <c r="AL104" s="67">
        <v>145.46100343643172</v>
      </c>
      <c r="AM104" s="67">
        <v>1.6153992109341915</v>
      </c>
      <c r="AN104" s="67">
        <v>19.778303305670494</v>
      </c>
      <c r="AO104" s="67">
        <v>124.93593592583066</v>
      </c>
      <c r="AP104" s="67">
        <v>146.97979610210288</v>
      </c>
      <c r="AQ104" s="67">
        <v>44.9465607797068</v>
      </c>
      <c r="AR104" s="67">
        <v>116.10147402755581</v>
      </c>
      <c r="AS104" s="67">
        <v>410.07347675015939</v>
      </c>
      <c r="AT104" s="67">
        <v>93.115056510029191</v>
      </c>
      <c r="AU104" s="67">
        <v>86.299505342020211</v>
      </c>
      <c r="AV104" s="67">
        <v>15.894840560249367</v>
      </c>
      <c r="AW104" s="67">
        <v>62.540794766993706</v>
      </c>
      <c r="AX104" s="67">
        <v>53.4279517820314</v>
      </c>
      <c r="AY104" s="67">
        <v>22.809674350076033</v>
      </c>
      <c r="AZ104" s="67">
        <v>0.51693766448308787</v>
      </c>
      <c r="BA104" s="67">
        <v>43.515147989329321</v>
      </c>
      <c r="BB104" s="67">
        <v>51.005173998715449</v>
      </c>
      <c r="BC104" s="67">
        <v>75.103263123525153</v>
      </c>
      <c r="BD104" s="67">
        <v>34.573688405656398</v>
      </c>
      <c r="BE104" s="67">
        <v>57.398028521577977</v>
      </c>
      <c r="BF104" s="67">
        <v>55.607696051625119</v>
      </c>
      <c r="BG104" s="67">
        <v>0</v>
      </c>
      <c r="BH104" s="67">
        <v>0</v>
      </c>
      <c r="BI104" s="67">
        <v>227.6737994681319</v>
      </c>
      <c r="BJ104" s="67">
        <v>0</v>
      </c>
      <c r="BK104" s="67">
        <v>3.6446893295142897E-2</v>
      </c>
      <c r="BL104" s="67">
        <v>48.166536959950513</v>
      </c>
      <c r="BM104" s="67">
        <v>6.4121013588075509E-2</v>
      </c>
      <c r="BN104" s="67">
        <v>0</v>
      </c>
      <c r="BO104" s="67">
        <v>0</v>
      </c>
    </row>
    <row r="105" spans="1:67" x14ac:dyDescent="0.3">
      <c r="A105">
        <v>2014</v>
      </c>
      <c r="B105" s="61" t="s">
        <v>495</v>
      </c>
      <c r="C105" s="66" t="s">
        <v>558</v>
      </c>
      <c r="D105" s="61" t="s">
        <v>430</v>
      </c>
      <c r="E105" s="67">
        <v>2.6582140101968168</v>
      </c>
      <c r="F105" s="67">
        <v>6.6161628244183507E-2</v>
      </c>
      <c r="G105" s="67">
        <v>0.75177445198350212</v>
      </c>
      <c r="H105" s="67">
        <v>0.59085413475079018</v>
      </c>
      <c r="I105" s="67">
        <v>16.713206248705838</v>
      </c>
      <c r="J105" s="67">
        <v>15.755942032148004</v>
      </c>
      <c r="K105" s="67">
        <v>0.71768512235445125</v>
      </c>
      <c r="L105" s="67">
        <v>4.0813517232732304</v>
      </c>
      <c r="M105" s="67">
        <v>2.7929092131917153</v>
      </c>
      <c r="N105" s="67">
        <v>44.410803249822926</v>
      </c>
      <c r="O105" s="67">
        <v>85.260957414906287</v>
      </c>
      <c r="P105" s="67">
        <v>3.3957714496730573</v>
      </c>
      <c r="Q105" s="67">
        <v>7.2138920741464165</v>
      </c>
      <c r="R105" s="67">
        <v>7.1059987330108356</v>
      </c>
      <c r="S105" s="67">
        <v>74.280542311652553</v>
      </c>
      <c r="T105" s="67">
        <v>31.430800851268216</v>
      </c>
      <c r="U105" s="67">
        <v>216.42509756457474</v>
      </c>
      <c r="V105" s="67">
        <v>30.182873819476363</v>
      </c>
      <c r="W105" s="67">
        <v>67.62503272044853</v>
      </c>
      <c r="X105" s="67">
        <v>205.37692065405832</v>
      </c>
      <c r="Y105" s="67">
        <v>31.89229361164865</v>
      </c>
      <c r="Z105" s="67">
        <v>8.4672143766215182</v>
      </c>
      <c r="AA105" s="67">
        <v>0</v>
      </c>
      <c r="AB105" s="67">
        <v>40.441741630731926</v>
      </c>
      <c r="AC105" s="67">
        <v>7.8495128349428205</v>
      </c>
      <c r="AD105" s="67">
        <v>25.022101602207176</v>
      </c>
      <c r="AE105" s="67">
        <v>1030.9671532929272</v>
      </c>
      <c r="AF105" s="67">
        <v>1.9126899615691875</v>
      </c>
      <c r="AG105" s="67">
        <v>12.016717206965795</v>
      </c>
      <c r="AH105" s="67">
        <v>16.781427470656016</v>
      </c>
      <c r="AI105" s="67">
        <v>5.3005291410860398</v>
      </c>
      <c r="AJ105" s="67">
        <v>0.72307086760958628</v>
      </c>
      <c r="AK105" s="67">
        <v>0.62123826862433806</v>
      </c>
      <c r="AL105" s="67">
        <v>10.031828817053828</v>
      </c>
      <c r="AM105" s="67">
        <v>0.90062769010277999</v>
      </c>
      <c r="AN105" s="67">
        <v>4.187240206185578</v>
      </c>
      <c r="AO105" s="67">
        <v>24.082420906149043</v>
      </c>
      <c r="AP105" s="67">
        <v>44.278573749970199</v>
      </c>
      <c r="AQ105" s="67">
        <v>11.040160313471874</v>
      </c>
      <c r="AR105" s="67">
        <v>28.861349315272719</v>
      </c>
      <c r="AS105" s="67">
        <v>26.238665350598019</v>
      </c>
      <c r="AT105" s="67">
        <v>4.3677214219431946</v>
      </c>
      <c r="AU105" s="67">
        <v>3.4956575209308953</v>
      </c>
      <c r="AV105" s="67">
        <v>0.59636237806772641</v>
      </c>
      <c r="AW105" s="67">
        <v>5.4003082375150875</v>
      </c>
      <c r="AX105" s="67">
        <v>92.810563708818009</v>
      </c>
      <c r="AY105" s="67">
        <v>51.655990185725038</v>
      </c>
      <c r="AZ105" s="67">
        <v>0.54537405875453349</v>
      </c>
      <c r="BA105" s="67">
        <v>7.7247228556164034</v>
      </c>
      <c r="BB105" s="67">
        <v>18.160526916918414</v>
      </c>
      <c r="BC105" s="67">
        <v>24.618242455852481</v>
      </c>
      <c r="BD105" s="67">
        <v>19.725090564390921</v>
      </c>
      <c r="BE105" s="67">
        <v>8.9014676451206878</v>
      </c>
      <c r="BF105" s="67">
        <v>4.7689188944892145</v>
      </c>
      <c r="BG105" s="67">
        <v>0</v>
      </c>
      <c r="BH105" s="67">
        <v>0</v>
      </c>
      <c r="BI105" s="67">
        <v>27.351972515626521</v>
      </c>
      <c r="BJ105" s="67">
        <v>0</v>
      </c>
      <c r="BK105" s="67">
        <v>2.3594190466118027E-2</v>
      </c>
      <c r="BL105" s="67">
        <v>60.645748378926015</v>
      </c>
      <c r="BM105" s="67">
        <v>4.2019801961816969E-2</v>
      </c>
      <c r="BN105" s="67">
        <v>0</v>
      </c>
      <c r="BO105" s="67">
        <v>0</v>
      </c>
    </row>
    <row r="106" spans="1:67" x14ac:dyDescent="0.3">
      <c r="A106">
        <v>2014</v>
      </c>
      <c r="B106" s="61" t="s">
        <v>496</v>
      </c>
      <c r="C106" s="66" t="s">
        <v>559</v>
      </c>
      <c r="D106" s="61" t="s">
        <v>430</v>
      </c>
      <c r="E106" s="67">
        <v>0.34146357567014163</v>
      </c>
      <c r="F106" s="67">
        <v>7.6451671401321607E-3</v>
      </c>
      <c r="G106" s="67">
        <v>0.17402656350861423</v>
      </c>
      <c r="H106" s="67">
        <v>5.4193860435775891E-2</v>
      </c>
      <c r="I106" s="67">
        <v>6.3244213720649016</v>
      </c>
      <c r="J106" s="67">
        <v>5.0390970899323104</v>
      </c>
      <c r="K106" s="67">
        <v>0.11462178079128572</v>
      </c>
      <c r="L106" s="67">
        <v>0.72603799119162404</v>
      </c>
      <c r="M106" s="67">
        <v>0.79707018029934207</v>
      </c>
      <c r="N106" s="67">
        <v>5.8637800128703672</v>
      </c>
      <c r="O106" s="67">
        <v>33.738999116272367</v>
      </c>
      <c r="P106" s="67">
        <v>31.850847253760151</v>
      </c>
      <c r="Q106" s="67">
        <v>2.5474621413345</v>
      </c>
      <c r="R106" s="67">
        <v>1.5843061873964639</v>
      </c>
      <c r="S106" s="67">
        <v>13.445713683797024</v>
      </c>
      <c r="T106" s="67">
        <v>4.8346157831108432</v>
      </c>
      <c r="U106" s="67">
        <v>243.60659282784695</v>
      </c>
      <c r="V106" s="67">
        <v>16.222164855476613</v>
      </c>
      <c r="W106" s="67">
        <v>26.212183343801311</v>
      </c>
      <c r="X106" s="67">
        <v>59.183085859895101</v>
      </c>
      <c r="Y106" s="67">
        <v>14.055349760254348</v>
      </c>
      <c r="Z106" s="67">
        <v>1.4576918404980401</v>
      </c>
      <c r="AA106" s="67">
        <v>0</v>
      </c>
      <c r="AB106" s="67">
        <v>10.760793334733545</v>
      </c>
      <c r="AC106" s="67">
        <v>1.4597140212754374</v>
      </c>
      <c r="AD106" s="67">
        <v>6.2543298377397303</v>
      </c>
      <c r="AE106" s="67">
        <v>18.680730855858229</v>
      </c>
      <c r="AF106" s="67">
        <v>1.4748140439295816</v>
      </c>
      <c r="AG106" s="67">
        <v>9.2565563363118493</v>
      </c>
      <c r="AH106" s="67">
        <v>12.926383928926278</v>
      </c>
      <c r="AI106" s="67">
        <v>4.745647152742313</v>
      </c>
      <c r="AJ106" s="67">
        <v>0.58973018026874291</v>
      </c>
      <c r="AK106" s="67">
        <v>0.72724313441191724</v>
      </c>
      <c r="AL106" s="67">
        <v>8.7016798872313643</v>
      </c>
      <c r="AM106" s="67">
        <v>0.75905844520796872</v>
      </c>
      <c r="AN106" s="67">
        <v>0.3211400751968333</v>
      </c>
      <c r="AO106" s="67">
        <v>1.938308354925566</v>
      </c>
      <c r="AP106" s="67">
        <v>4.0165459343221741</v>
      </c>
      <c r="AQ106" s="67">
        <v>5.5413926780335725</v>
      </c>
      <c r="AR106" s="67">
        <v>20.220397138259735</v>
      </c>
      <c r="AS106" s="67">
        <v>16.643167326685163</v>
      </c>
      <c r="AT106" s="67">
        <v>3.1667318853749067</v>
      </c>
      <c r="AU106" s="67">
        <v>2.8829549217501516</v>
      </c>
      <c r="AV106" s="67">
        <v>0.48766832394891724</v>
      </c>
      <c r="AW106" s="67">
        <v>1.1340290831730504</v>
      </c>
      <c r="AX106" s="67">
        <v>8.7316881749967603</v>
      </c>
      <c r="AY106" s="67">
        <v>4.8320782427660749</v>
      </c>
      <c r="AZ106" s="67">
        <v>1.639436494659173E-2</v>
      </c>
      <c r="BA106" s="67">
        <v>1.9885026955556866</v>
      </c>
      <c r="BB106" s="67">
        <v>2.7094141571472075</v>
      </c>
      <c r="BC106" s="67">
        <v>7.6570237283839688</v>
      </c>
      <c r="BD106" s="67">
        <v>3.0308550235679119</v>
      </c>
      <c r="BE106" s="67">
        <v>10.680828267472098</v>
      </c>
      <c r="BF106" s="67">
        <v>3.1164111188977164</v>
      </c>
      <c r="BG106" s="67">
        <v>0</v>
      </c>
      <c r="BH106" s="67">
        <v>0</v>
      </c>
      <c r="BI106" s="67">
        <v>26.153611313196947</v>
      </c>
      <c r="BJ106" s="67">
        <v>0</v>
      </c>
      <c r="BK106" s="67">
        <v>9.5188473973870313E-2</v>
      </c>
      <c r="BL106" s="67">
        <v>5430.8623296968035</v>
      </c>
      <c r="BM106" s="67">
        <v>7.5079821595148963E-2</v>
      </c>
      <c r="BN106" s="67">
        <v>0</v>
      </c>
      <c r="BO106" s="67">
        <v>0</v>
      </c>
    </row>
    <row r="107" spans="1:67" x14ac:dyDescent="0.3">
      <c r="A107">
        <v>2014</v>
      </c>
      <c r="B107" s="61" t="s">
        <v>497</v>
      </c>
      <c r="C107" s="66" t="s">
        <v>560</v>
      </c>
      <c r="D107" s="61" t="s">
        <v>430</v>
      </c>
      <c r="E107" s="67">
        <v>1.3658791944892013</v>
      </c>
      <c r="F107" s="67">
        <v>1.6943633828320177</v>
      </c>
      <c r="G107" s="67">
        <v>0.12257498450269111</v>
      </c>
      <c r="H107" s="67">
        <v>0.24801052743463303</v>
      </c>
      <c r="I107" s="67">
        <v>135.10544393466571</v>
      </c>
      <c r="J107" s="67">
        <v>55.158818921118055</v>
      </c>
      <c r="K107" s="67">
        <v>1.2553923508422877</v>
      </c>
      <c r="L107" s="67">
        <v>14.515747510344706</v>
      </c>
      <c r="M107" s="67">
        <v>6.8233733499459301</v>
      </c>
      <c r="N107" s="67">
        <v>57.256267272616029</v>
      </c>
      <c r="O107" s="67">
        <v>88.90827384210148</v>
      </c>
      <c r="P107" s="67">
        <v>20.336083770762365</v>
      </c>
      <c r="Q107" s="67">
        <v>6.5399123216363595</v>
      </c>
      <c r="R107" s="67">
        <v>8.8724329390092791</v>
      </c>
      <c r="S107" s="67">
        <v>39.777963645786286</v>
      </c>
      <c r="T107" s="67">
        <v>42.463206908741128</v>
      </c>
      <c r="U107" s="67">
        <v>299.34988877903697</v>
      </c>
      <c r="V107" s="67">
        <v>44.290070212804139</v>
      </c>
      <c r="W107" s="67">
        <v>41.457681430489551</v>
      </c>
      <c r="X107" s="67">
        <v>255.0654437385233</v>
      </c>
      <c r="Y107" s="67">
        <v>21.073287195987938</v>
      </c>
      <c r="Z107" s="67">
        <v>8.833355172960017</v>
      </c>
      <c r="AA107" s="67">
        <v>0</v>
      </c>
      <c r="AB107" s="67">
        <v>37.457731357554046</v>
      </c>
      <c r="AC107" s="67">
        <v>5.0061600623220652</v>
      </c>
      <c r="AD107" s="67">
        <v>44.391323339108098</v>
      </c>
      <c r="AE107" s="67">
        <v>110.52186213116869</v>
      </c>
      <c r="AF107" s="67">
        <v>45.68613448213226</v>
      </c>
      <c r="AG107" s="67">
        <v>287.05323094850053</v>
      </c>
      <c r="AH107" s="67">
        <v>400.73219935087394</v>
      </c>
      <c r="AI107" s="67">
        <v>15.512919464221454</v>
      </c>
      <c r="AJ107" s="67">
        <v>3.344695214346634</v>
      </c>
      <c r="AK107" s="67">
        <v>1.2232617674948989</v>
      </c>
      <c r="AL107" s="67">
        <v>108.734556548103</v>
      </c>
      <c r="AM107" s="67">
        <v>2.2432881332455548</v>
      </c>
      <c r="AN107" s="67">
        <v>38.202897299114412</v>
      </c>
      <c r="AO107" s="67">
        <v>132.78769898856774</v>
      </c>
      <c r="AP107" s="67">
        <v>73.132681250371505</v>
      </c>
      <c r="AQ107" s="67">
        <v>107.84692537621353</v>
      </c>
      <c r="AR107" s="67">
        <v>85.312597778051014</v>
      </c>
      <c r="AS107" s="67">
        <v>704.36394246891348</v>
      </c>
      <c r="AT107" s="67">
        <v>282.71910752197857</v>
      </c>
      <c r="AU107" s="67">
        <v>96.882870860007571</v>
      </c>
      <c r="AV107" s="67">
        <v>25.425634486957712</v>
      </c>
      <c r="AW107" s="67">
        <v>6.4892652218327456</v>
      </c>
      <c r="AX107" s="67">
        <v>15.344878712552816</v>
      </c>
      <c r="AY107" s="67">
        <v>5.9824059328678736</v>
      </c>
      <c r="AZ107" s="67">
        <v>0.37126407915705134</v>
      </c>
      <c r="BA107" s="67">
        <v>30.993450343068986</v>
      </c>
      <c r="BB107" s="67">
        <v>14.431260176969818</v>
      </c>
      <c r="BC107" s="67">
        <v>149.91089713511747</v>
      </c>
      <c r="BD107" s="67">
        <v>115.39839089423468</v>
      </c>
      <c r="BE107" s="67">
        <v>11.633320893267047</v>
      </c>
      <c r="BF107" s="67">
        <v>55.849300692464524</v>
      </c>
      <c r="BG107" s="67">
        <v>0</v>
      </c>
      <c r="BH107" s="67">
        <v>0</v>
      </c>
      <c r="BI107" s="67">
        <v>67.804488711691278</v>
      </c>
      <c r="BJ107" s="67">
        <v>0</v>
      </c>
      <c r="BK107" s="67">
        <v>1.5125741536917673E-2</v>
      </c>
      <c r="BL107" s="67">
        <v>2.1519557414533899</v>
      </c>
      <c r="BM107" s="67">
        <v>4.6311775572066864E-3</v>
      </c>
      <c r="BN107" s="67">
        <v>0</v>
      </c>
      <c r="BO107" s="67">
        <v>0</v>
      </c>
    </row>
    <row r="108" spans="1:67" x14ac:dyDescent="0.3">
      <c r="A108">
        <v>2014</v>
      </c>
      <c r="B108" s="61" t="s">
        <v>498</v>
      </c>
      <c r="C108" s="66" t="s">
        <v>561</v>
      </c>
      <c r="D108" s="61" t="s">
        <v>430</v>
      </c>
      <c r="E108" s="67">
        <v>1.9475721627711184</v>
      </c>
      <c r="F108" s="67">
        <v>9.9829681146123783E-2</v>
      </c>
      <c r="G108" s="67">
        <v>2.330621497428722</v>
      </c>
      <c r="H108" s="67">
        <v>0.97184317203797033</v>
      </c>
      <c r="I108" s="67">
        <v>69.031648154486163</v>
      </c>
      <c r="J108" s="67">
        <v>138.64842494760398</v>
      </c>
      <c r="K108" s="67">
        <v>1.5551107357680016</v>
      </c>
      <c r="L108" s="67">
        <v>11.81399622850461</v>
      </c>
      <c r="M108" s="67">
        <v>11.35122126824534</v>
      </c>
      <c r="N108" s="67">
        <v>45.494071412060805</v>
      </c>
      <c r="O108" s="67">
        <v>181.84321810389349</v>
      </c>
      <c r="P108" s="67">
        <v>5.1603931055610683</v>
      </c>
      <c r="Q108" s="67">
        <v>5.6572035277426806</v>
      </c>
      <c r="R108" s="67">
        <v>8.7605150780330145</v>
      </c>
      <c r="S108" s="67">
        <v>298.47755862655163</v>
      </c>
      <c r="T108" s="67">
        <v>84.383058461515546</v>
      </c>
      <c r="U108" s="67">
        <v>209.63279895258933</v>
      </c>
      <c r="V108" s="67">
        <v>28.012928977995621</v>
      </c>
      <c r="W108" s="67">
        <v>33.586786313414386</v>
      </c>
      <c r="X108" s="67">
        <v>27.364988766008231</v>
      </c>
      <c r="Y108" s="67">
        <v>156.48401125200536</v>
      </c>
      <c r="Z108" s="67">
        <v>10.0122912897303</v>
      </c>
      <c r="AA108" s="67">
        <v>0</v>
      </c>
      <c r="AB108" s="67">
        <v>274.34174156624749</v>
      </c>
      <c r="AC108" s="67">
        <v>38.07529913044317</v>
      </c>
      <c r="AD108" s="67">
        <v>346.36574380614593</v>
      </c>
      <c r="AE108" s="67">
        <v>236.59180466674874</v>
      </c>
      <c r="AF108" s="67">
        <v>62.968987609038841</v>
      </c>
      <c r="AG108" s="67">
        <v>395.64357901997147</v>
      </c>
      <c r="AH108" s="67">
        <v>552.33005613371392</v>
      </c>
      <c r="AI108" s="67">
        <v>234.20742069044198</v>
      </c>
      <c r="AJ108" s="67">
        <v>2.1293619581847181</v>
      </c>
      <c r="AK108" s="67">
        <v>24.15675861098525</v>
      </c>
      <c r="AL108" s="67">
        <v>463.80785221636972</v>
      </c>
      <c r="AM108" s="67">
        <v>43.984291535625452</v>
      </c>
      <c r="AN108" s="67">
        <v>10.787129347508165</v>
      </c>
      <c r="AO108" s="67">
        <v>38.230557286671242</v>
      </c>
      <c r="AP108" s="67">
        <v>175.00268538460267</v>
      </c>
      <c r="AQ108" s="67">
        <v>220.67934920023004</v>
      </c>
      <c r="AR108" s="67">
        <v>507.0502057420257</v>
      </c>
      <c r="AS108" s="67">
        <v>921.73205667769139</v>
      </c>
      <c r="AT108" s="67">
        <v>172.70930836403943</v>
      </c>
      <c r="AU108" s="67">
        <v>128.26103522125064</v>
      </c>
      <c r="AV108" s="67">
        <v>9.6941337069142488</v>
      </c>
      <c r="AW108" s="67">
        <v>15.717349299217165</v>
      </c>
      <c r="AX108" s="67">
        <v>131.39734935532056</v>
      </c>
      <c r="AY108" s="67">
        <v>27.090898230042313</v>
      </c>
      <c r="AZ108" s="67">
        <v>0.17068258190391369</v>
      </c>
      <c r="BA108" s="67">
        <v>91.02233096413508</v>
      </c>
      <c r="BB108" s="67">
        <v>82.644635388321092</v>
      </c>
      <c r="BC108" s="67">
        <v>380.97253463018626</v>
      </c>
      <c r="BD108" s="67">
        <v>152.68989842382274</v>
      </c>
      <c r="BE108" s="67">
        <v>11.339519626723352</v>
      </c>
      <c r="BF108" s="67">
        <v>156.28247008391151</v>
      </c>
      <c r="BG108" s="67">
        <v>0</v>
      </c>
      <c r="BH108" s="67">
        <v>0</v>
      </c>
      <c r="BI108" s="67">
        <v>1039.5972154121812</v>
      </c>
      <c r="BJ108" s="67">
        <v>0</v>
      </c>
      <c r="BK108" s="67">
        <v>0.41178769700616935</v>
      </c>
      <c r="BL108" s="67">
        <v>3.4806230721578952</v>
      </c>
      <c r="BM108" s="67">
        <v>1.5988047713961322E-2</v>
      </c>
      <c r="BN108" s="67">
        <v>0</v>
      </c>
      <c r="BO108" s="67">
        <v>0</v>
      </c>
    </row>
    <row r="109" spans="1:67" x14ac:dyDescent="0.3">
      <c r="A109">
        <v>2014</v>
      </c>
      <c r="B109" s="61" t="s">
        <v>499</v>
      </c>
      <c r="C109" s="66" t="s">
        <v>562</v>
      </c>
      <c r="D109" s="61" t="s">
        <v>430</v>
      </c>
      <c r="E109" s="67">
        <v>2.5204615071260648</v>
      </c>
      <c r="F109" s="67">
        <v>6.2321978100922271E-2</v>
      </c>
      <c r="G109" s="67">
        <v>3.180327897401543</v>
      </c>
      <c r="H109" s="67">
        <v>11.09750697865042</v>
      </c>
      <c r="I109" s="67">
        <v>18.830749358742409</v>
      </c>
      <c r="J109" s="67">
        <v>24.999763238835129</v>
      </c>
      <c r="K109" s="67">
        <v>0.86419312794616276</v>
      </c>
      <c r="L109" s="67">
        <v>7.417709838485365</v>
      </c>
      <c r="M109" s="67">
        <v>10.904322424656209</v>
      </c>
      <c r="N109" s="67">
        <v>27.000893397292124</v>
      </c>
      <c r="O109" s="67">
        <v>47.943019906382801</v>
      </c>
      <c r="P109" s="67">
        <v>4.0889068605509467</v>
      </c>
      <c r="Q109" s="67">
        <v>6.0628639834062676</v>
      </c>
      <c r="R109" s="67">
        <v>7.7764074606519928</v>
      </c>
      <c r="S109" s="67">
        <v>60.540072016518117</v>
      </c>
      <c r="T109" s="67">
        <v>18.503492659180203</v>
      </c>
      <c r="U109" s="67">
        <v>74.508044096958031</v>
      </c>
      <c r="V109" s="67">
        <v>15.453722732326714</v>
      </c>
      <c r="W109" s="67">
        <v>20.707064622154853</v>
      </c>
      <c r="X109" s="67">
        <v>57.157553860065974</v>
      </c>
      <c r="Y109" s="67">
        <v>26.296340736201252</v>
      </c>
      <c r="Z109" s="67">
        <v>3.5444265112916096</v>
      </c>
      <c r="AA109" s="67">
        <v>0</v>
      </c>
      <c r="AB109" s="67">
        <v>62.541403742583896</v>
      </c>
      <c r="AC109" s="67">
        <v>13.572323871236321</v>
      </c>
      <c r="AD109" s="67">
        <v>62.270593132179684</v>
      </c>
      <c r="AE109" s="67">
        <v>96.436336487476012</v>
      </c>
      <c r="AF109" s="67">
        <v>14.809805479269038</v>
      </c>
      <c r="AG109" s="67">
        <v>93.052828533262783</v>
      </c>
      <c r="AH109" s="67">
        <v>129.92201601257466</v>
      </c>
      <c r="AI109" s="67">
        <v>43.911473299419413</v>
      </c>
      <c r="AJ109" s="67">
        <v>312.8192792335168</v>
      </c>
      <c r="AK109" s="67">
        <v>131.36050202047625</v>
      </c>
      <c r="AL109" s="67">
        <v>112.31848948322543</v>
      </c>
      <c r="AM109" s="67">
        <v>8.2380029738963998</v>
      </c>
      <c r="AN109" s="67">
        <v>6.8808833565570939</v>
      </c>
      <c r="AO109" s="67">
        <v>24.996496679040746</v>
      </c>
      <c r="AP109" s="67">
        <v>43.750381224191393</v>
      </c>
      <c r="AQ109" s="67">
        <v>43.295963439514999</v>
      </c>
      <c r="AR109" s="67">
        <v>62.825960702153168</v>
      </c>
      <c r="AS109" s="67">
        <v>222.52650834036254</v>
      </c>
      <c r="AT109" s="67">
        <v>43.287473655304055</v>
      </c>
      <c r="AU109" s="67">
        <v>29.315984054356161</v>
      </c>
      <c r="AV109" s="67">
        <v>8.8112853338093586</v>
      </c>
      <c r="AW109" s="67">
        <v>6.0746173186671024</v>
      </c>
      <c r="AX109" s="67">
        <v>43.334806690808101</v>
      </c>
      <c r="AY109" s="67">
        <v>54.720071830347749</v>
      </c>
      <c r="AZ109" s="67">
        <v>8.6254251383129005E-2</v>
      </c>
      <c r="BA109" s="67">
        <v>19.800302565535056</v>
      </c>
      <c r="BB109" s="67">
        <v>75.418627139674655</v>
      </c>
      <c r="BC109" s="67">
        <v>315.6475736831066</v>
      </c>
      <c r="BD109" s="67">
        <v>31.254023783576862</v>
      </c>
      <c r="BE109" s="67">
        <v>69.686541569427646</v>
      </c>
      <c r="BF109" s="67">
        <v>62.87671696880944</v>
      </c>
      <c r="BG109" s="67">
        <v>0</v>
      </c>
      <c r="BH109" s="67">
        <v>0</v>
      </c>
      <c r="BI109" s="67">
        <v>1256.5234728362941</v>
      </c>
      <c r="BJ109" s="67">
        <v>0</v>
      </c>
      <c r="BK109" s="67">
        <v>0.16481776999894071</v>
      </c>
      <c r="BL109" s="67">
        <v>256.05153538436201</v>
      </c>
      <c r="BM109" s="67">
        <v>6.6714029781450093E-2</v>
      </c>
      <c r="BN109" s="67">
        <v>0</v>
      </c>
      <c r="BO109" s="67">
        <v>0</v>
      </c>
    </row>
    <row r="110" spans="1:67" x14ac:dyDescent="0.3">
      <c r="A110">
        <v>2014</v>
      </c>
      <c r="B110" s="61" t="s">
        <v>500</v>
      </c>
      <c r="C110" s="66" t="s">
        <v>563</v>
      </c>
      <c r="D110" s="61" t="s">
        <v>430</v>
      </c>
      <c r="E110" s="67">
        <v>1.8844980441951167</v>
      </c>
      <c r="F110" s="67">
        <v>1.0813847765508013</v>
      </c>
      <c r="G110" s="67">
        <v>13.276943655316765</v>
      </c>
      <c r="H110" s="67">
        <v>0.49275926389523322</v>
      </c>
      <c r="I110" s="67">
        <v>22.561013511599853</v>
      </c>
      <c r="J110" s="67">
        <v>10.892402275003178</v>
      </c>
      <c r="K110" s="67">
        <v>3.9062186367243048</v>
      </c>
      <c r="L110" s="67">
        <v>2.970831277540531</v>
      </c>
      <c r="M110" s="67">
        <v>2.4475854591315844</v>
      </c>
      <c r="N110" s="67">
        <v>165.19654907721289</v>
      </c>
      <c r="O110" s="67">
        <v>19.688685828234284</v>
      </c>
      <c r="P110" s="67">
        <v>6.6120957450369282</v>
      </c>
      <c r="Q110" s="67">
        <v>2.2771780447591952</v>
      </c>
      <c r="R110" s="67">
        <v>3.8629263730801102</v>
      </c>
      <c r="S110" s="67">
        <v>50.22601803910112</v>
      </c>
      <c r="T110" s="67">
        <v>9.3179464066487316</v>
      </c>
      <c r="U110" s="67">
        <v>51.964580818594257</v>
      </c>
      <c r="V110" s="67">
        <v>8.0020686183668843</v>
      </c>
      <c r="W110" s="67">
        <v>13.523414608526371</v>
      </c>
      <c r="X110" s="67">
        <v>29.271183725059242</v>
      </c>
      <c r="Y110" s="67">
        <v>9.0259508836386431</v>
      </c>
      <c r="Z110" s="67">
        <v>2.7170679334888415</v>
      </c>
      <c r="AA110" s="67">
        <v>0</v>
      </c>
      <c r="AB110" s="67">
        <v>69.836866026912119</v>
      </c>
      <c r="AC110" s="67">
        <v>5.4938898320795779</v>
      </c>
      <c r="AD110" s="67">
        <v>10.069946798210944</v>
      </c>
      <c r="AE110" s="67">
        <v>68.140745078299886</v>
      </c>
      <c r="AF110" s="67">
        <v>4.6690411964090686</v>
      </c>
      <c r="AG110" s="67">
        <v>29.334498043334978</v>
      </c>
      <c r="AH110" s="67">
        <v>40.974253006190622</v>
      </c>
      <c r="AI110" s="67">
        <v>14.331044759692716</v>
      </c>
      <c r="AJ110" s="67">
        <v>4.2849928396323422</v>
      </c>
      <c r="AK110" s="67">
        <v>102.20635265686109</v>
      </c>
      <c r="AL110" s="67">
        <v>16.677143693044769</v>
      </c>
      <c r="AM110" s="67">
        <v>3.5147253432548045</v>
      </c>
      <c r="AN110" s="67">
        <v>9.0788349041671097</v>
      </c>
      <c r="AO110" s="67">
        <v>10.565472711055056</v>
      </c>
      <c r="AP110" s="67">
        <v>15.598462276561644</v>
      </c>
      <c r="AQ110" s="67">
        <v>40.196451652092833</v>
      </c>
      <c r="AR110" s="67">
        <v>14.313562995579952</v>
      </c>
      <c r="AS110" s="67">
        <v>67.256233870407442</v>
      </c>
      <c r="AT110" s="67">
        <v>21.027742415294504</v>
      </c>
      <c r="AU110" s="67">
        <v>12.734624499702104</v>
      </c>
      <c r="AV110" s="67">
        <v>14.495473205801762</v>
      </c>
      <c r="AW110" s="67">
        <v>4.188389580383558</v>
      </c>
      <c r="AX110" s="67">
        <v>10.109692044325627</v>
      </c>
      <c r="AY110" s="67">
        <v>6.3770454383197839</v>
      </c>
      <c r="AZ110" s="67">
        <v>8.0992529471408878E-2</v>
      </c>
      <c r="BA110" s="67">
        <v>4.3347887728297589</v>
      </c>
      <c r="BB110" s="67">
        <v>14.575759163095334</v>
      </c>
      <c r="BC110" s="67">
        <v>17.445042445104512</v>
      </c>
      <c r="BD110" s="67">
        <v>13.118321926129349</v>
      </c>
      <c r="BE110" s="67">
        <v>13.754413070035316</v>
      </c>
      <c r="BF110" s="67">
        <v>14.493234788200162</v>
      </c>
      <c r="BG110" s="67">
        <v>0</v>
      </c>
      <c r="BH110" s="67">
        <v>0</v>
      </c>
      <c r="BI110" s="67">
        <v>94.708406791533079</v>
      </c>
      <c r="BJ110" s="67">
        <v>0</v>
      </c>
      <c r="BK110" s="67">
        <v>168.19707919207343</v>
      </c>
      <c r="BL110" s="67">
        <v>306.11274583139817</v>
      </c>
      <c r="BM110" s="67">
        <v>6.1172883739958862E-2</v>
      </c>
      <c r="BN110" s="67">
        <v>0</v>
      </c>
      <c r="BO110" s="67">
        <v>0</v>
      </c>
    </row>
    <row r="111" spans="1:67" x14ac:dyDescent="0.3">
      <c r="A111">
        <v>2014</v>
      </c>
      <c r="B111" s="61" t="s">
        <v>501</v>
      </c>
      <c r="C111" s="66" t="s">
        <v>564</v>
      </c>
      <c r="D111" s="61" t="s">
        <v>430</v>
      </c>
      <c r="E111" s="67">
        <v>0.4296867235710049</v>
      </c>
      <c r="F111" s="67">
        <v>5.669968383586569E-2</v>
      </c>
      <c r="G111" s="67">
        <v>8.1401535313785606E-2</v>
      </c>
      <c r="H111" s="67">
        <v>8.281088333198644E-2</v>
      </c>
      <c r="I111" s="67">
        <v>4.9717854899005314</v>
      </c>
      <c r="J111" s="67">
        <v>4.0891178236773866</v>
      </c>
      <c r="K111" s="67">
        <v>0.17673832490197142</v>
      </c>
      <c r="L111" s="67">
        <v>0.97647256185720699</v>
      </c>
      <c r="M111" s="67">
        <v>0.79489563592028112</v>
      </c>
      <c r="N111" s="67">
        <v>8.5234630788058041</v>
      </c>
      <c r="O111" s="67">
        <v>11.693683014411775</v>
      </c>
      <c r="P111" s="67">
        <v>3.287856817107965</v>
      </c>
      <c r="Q111" s="67">
        <v>1.0219706045163495</v>
      </c>
      <c r="R111" s="67">
        <v>0.8791651283181825</v>
      </c>
      <c r="S111" s="67">
        <v>8.3236438216729773</v>
      </c>
      <c r="T111" s="67">
        <v>4.2840523607490635</v>
      </c>
      <c r="U111" s="67">
        <v>37.670760184792698</v>
      </c>
      <c r="V111" s="67">
        <v>4.4207658341165272</v>
      </c>
      <c r="W111" s="67">
        <v>11.001928692482057</v>
      </c>
      <c r="X111" s="67">
        <v>16.670369812212545</v>
      </c>
      <c r="Y111" s="67">
        <v>7.1071945822321858</v>
      </c>
      <c r="Z111" s="67">
        <v>0.86994314851221088</v>
      </c>
      <c r="AA111" s="67">
        <v>0</v>
      </c>
      <c r="AB111" s="67">
        <v>4.5326216708810438</v>
      </c>
      <c r="AC111" s="67">
        <v>1.8034492176231738</v>
      </c>
      <c r="AD111" s="67">
        <v>3.8019679365531838</v>
      </c>
      <c r="AE111" s="67">
        <v>25.961572619850099</v>
      </c>
      <c r="AF111" s="67">
        <v>2.5111732266840612</v>
      </c>
      <c r="AG111" s="67">
        <v>15.777947919835038</v>
      </c>
      <c r="AH111" s="67">
        <v>22.031820617924712</v>
      </c>
      <c r="AI111" s="67">
        <v>2.0808107090237131</v>
      </c>
      <c r="AJ111" s="67">
        <v>0.46431828277088644</v>
      </c>
      <c r="AK111" s="67">
        <v>0.48249321232244846</v>
      </c>
      <c r="AL111" s="67">
        <v>6.7703029177838134</v>
      </c>
      <c r="AM111" s="67">
        <v>0.35627027224020347</v>
      </c>
      <c r="AN111" s="67">
        <v>2.2786150823369535</v>
      </c>
      <c r="AO111" s="67">
        <v>3.1713558289584167</v>
      </c>
      <c r="AP111" s="67">
        <v>4.6406928830277705</v>
      </c>
      <c r="AQ111" s="67">
        <v>3.4453231479324091</v>
      </c>
      <c r="AR111" s="67">
        <v>6.8808867936125298</v>
      </c>
      <c r="AS111" s="67">
        <v>26.183354044238403</v>
      </c>
      <c r="AT111" s="67">
        <v>6.8579910307524843</v>
      </c>
      <c r="AU111" s="67">
        <v>3.4762811370432276</v>
      </c>
      <c r="AV111" s="67">
        <v>0.90639573177377386</v>
      </c>
      <c r="AW111" s="67">
        <v>3.0402325135740869</v>
      </c>
      <c r="AX111" s="67">
        <v>4.048767214236312</v>
      </c>
      <c r="AY111" s="67">
        <v>3.7185039542056804</v>
      </c>
      <c r="AZ111" s="67">
        <v>2.4639172348127722E-2</v>
      </c>
      <c r="BA111" s="67">
        <v>1.8916990557992897</v>
      </c>
      <c r="BB111" s="67">
        <v>3.1341590101524353</v>
      </c>
      <c r="BC111" s="67">
        <v>19.025347664595387</v>
      </c>
      <c r="BD111" s="67">
        <v>6.2605314076584211</v>
      </c>
      <c r="BE111" s="67">
        <v>1.4779476915760132</v>
      </c>
      <c r="BF111" s="67">
        <v>5.5026442362203642</v>
      </c>
      <c r="BG111" s="67">
        <v>0</v>
      </c>
      <c r="BH111" s="67">
        <v>0</v>
      </c>
      <c r="BI111" s="67">
        <v>55.727133350341873</v>
      </c>
      <c r="BJ111" s="67">
        <v>0</v>
      </c>
      <c r="BK111" s="67">
        <v>25.783440958509512</v>
      </c>
      <c r="BL111" s="67">
        <v>480.53288075112351</v>
      </c>
      <c r="BM111" s="67">
        <v>5.5745668830788207E-2</v>
      </c>
      <c r="BN111" s="67">
        <v>0</v>
      </c>
      <c r="BO111" s="67">
        <v>0</v>
      </c>
    </row>
    <row r="112" spans="1:67" x14ac:dyDescent="0.3">
      <c r="A112">
        <v>2014</v>
      </c>
      <c r="B112" s="61" t="s">
        <v>502</v>
      </c>
      <c r="C112" s="66" t="s">
        <v>565</v>
      </c>
      <c r="D112" s="61" t="s">
        <v>430</v>
      </c>
      <c r="E112" s="67">
        <v>0.78318153819219583</v>
      </c>
      <c r="F112" s="67">
        <v>6.2174741616714907E-2</v>
      </c>
      <c r="G112" s="67">
        <v>0.13064107470958652</v>
      </c>
      <c r="H112" s="67">
        <v>0.12583277643869412</v>
      </c>
      <c r="I112" s="67">
        <v>3.8230139547427191</v>
      </c>
      <c r="J112" s="67">
        <v>5.3910005178155744</v>
      </c>
      <c r="K112" s="67">
        <v>0.24533555142406657</v>
      </c>
      <c r="L112" s="67">
        <v>0.62227191361965506</v>
      </c>
      <c r="M112" s="67">
        <v>0.29148345299463796</v>
      </c>
      <c r="N112" s="67">
        <v>1.527243589896542</v>
      </c>
      <c r="O112" s="67">
        <v>4.4879707235383623</v>
      </c>
      <c r="P112" s="67">
        <v>2.1601105210793996</v>
      </c>
      <c r="Q112" s="67">
        <v>0.69973794801520395</v>
      </c>
      <c r="R112" s="67">
        <v>0.52964460187473139</v>
      </c>
      <c r="S112" s="67">
        <v>4.0115052173955217</v>
      </c>
      <c r="T112" s="67">
        <v>3.2818488573436504</v>
      </c>
      <c r="U112" s="67">
        <v>44.402735343303448</v>
      </c>
      <c r="V112" s="67">
        <v>4.7944472854369842</v>
      </c>
      <c r="W112" s="67">
        <v>6.8192321856896694</v>
      </c>
      <c r="X112" s="67">
        <v>9.1038823796570298</v>
      </c>
      <c r="Y112" s="67">
        <v>6.7551000845500129</v>
      </c>
      <c r="Z112" s="67">
        <v>1.7209781542167604</v>
      </c>
      <c r="AA112" s="67">
        <v>0</v>
      </c>
      <c r="AB112" s="67">
        <v>2.3592856005501508</v>
      </c>
      <c r="AC112" s="67">
        <v>1.154072213633377</v>
      </c>
      <c r="AD112" s="67">
        <v>2.3430227726241695</v>
      </c>
      <c r="AE112" s="67">
        <v>13.260572993405608</v>
      </c>
      <c r="AF112" s="67">
        <v>0.85230296144394502</v>
      </c>
      <c r="AG112" s="67">
        <v>5.3563069883626424</v>
      </c>
      <c r="AH112" s="67">
        <v>7.69976838284013</v>
      </c>
      <c r="AI112" s="67">
        <v>2.4372022005696126</v>
      </c>
      <c r="AJ112" s="67">
        <v>1.2934547964951557</v>
      </c>
      <c r="AK112" s="67">
        <v>0.76178031888404241</v>
      </c>
      <c r="AL112" s="67">
        <v>3.5909518425175122</v>
      </c>
      <c r="AM112" s="67">
        <v>0.34364859126129721</v>
      </c>
      <c r="AN112" s="67">
        <v>1.4995350047011753</v>
      </c>
      <c r="AO112" s="67">
        <v>1.2469720929947066</v>
      </c>
      <c r="AP112" s="67">
        <v>2.0316154261071255</v>
      </c>
      <c r="AQ112" s="67">
        <v>2.0939625654841358</v>
      </c>
      <c r="AR112" s="67">
        <v>4.4962693329229957</v>
      </c>
      <c r="AS112" s="67">
        <v>9.527311430022035</v>
      </c>
      <c r="AT112" s="67">
        <v>2.3108112111085712</v>
      </c>
      <c r="AU112" s="67">
        <v>1.4836191678754289</v>
      </c>
      <c r="AV112" s="67">
        <v>0.50177345804717177</v>
      </c>
      <c r="AW112" s="67">
        <v>0.65226855251767402</v>
      </c>
      <c r="AX112" s="67">
        <v>2.1187190970646768</v>
      </c>
      <c r="AY112" s="67">
        <v>1.7582583084411278</v>
      </c>
      <c r="AZ112" s="67">
        <v>1.4387488882023888E-2</v>
      </c>
      <c r="BA112" s="67">
        <v>1.0829041878923413</v>
      </c>
      <c r="BB112" s="67">
        <v>2.6485859933381235</v>
      </c>
      <c r="BC112" s="67">
        <v>6.168278790264436</v>
      </c>
      <c r="BD112" s="67">
        <v>3.9946624040851986</v>
      </c>
      <c r="BE112" s="67">
        <v>4.3659873094207171</v>
      </c>
      <c r="BF112" s="67">
        <v>2.7322424513932093</v>
      </c>
      <c r="BG112" s="67">
        <v>0</v>
      </c>
      <c r="BH112" s="67">
        <v>0</v>
      </c>
      <c r="BI112" s="67">
        <v>41.079561909877405</v>
      </c>
      <c r="BJ112" s="67">
        <v>0</v>
      </c>
      <c r="BK112" s="67">
        <v>8.9525190132303099</v>
      </c>
      <c r="BL112" s="67">
        <v>122.43638184745237</v>
      </c>
      <c r="BM112" s="67">
        <v>0.55545205375097229</v>
      </c>
      <c r="BN112" s="67">
        <v>0</v>
      </c>
      <c r="BO112" s="67">
        <v>0</v>
      </c>
    </row>
    <row r="113" spans="1:67" x14ac:dyDescent="0.3">
      <c r="A113">
        <v>2014</v>
      </c>
      <c r="B113" s="61" t="s">
        <v>503</v>
      </c>
      <c r="C113" s="66" t="s">
        <v>566</v>
      </c>
      <c r="D113" s="61" t="s">
        <v>430</v>
      </c>
      <c r="E113" s="67">
        <v>1.3867410449060604</v>
      </c>
      <c r="F113" s="67">
        <v>7.3400733838791532E-2</v>
      </c>
      <c r="G113" s="67">
        <v>0.31837762311696827</v>
      </c>
      <c r="H113" s="67">
        <v>0.20824169340677476</v>
      </c>
      <c r="I113" s="67">
        <v>5.3346943146870238</v>
      </c>
      <c r="J113" s="67">
        <v>4.3270125388073843</v>
      </c>
      <c r="K113" s="67">
        <v>0.22395220505102176</v>
      </c>
      <c r="L113" s="67">
        <v>0.7459083961503149</v>
      </c>
      <c r="M113" s="67">
        <v>0.55339470864967677</v>
      </c>
      <c r="N113" s="67">
        <v>3.4753220602661723</v>
      </c>
      <c r="O113" s="67">
        <v>7.1898532861746336</v>
      </c>
      <c r="P113" s="67">
        <v>1.1415529660158628</v>
      </c>
      <c r="Q113" s="67">
        <v>0.62518019848512707</v>
      </c>
      <c r="R113" s="67">
        <v>1.1641327180155661</v>
      </c>
      <c r="S113" s="67">
        <v>6.5353399888971859</v>
      </c>
      <c r="T113" s="67">
        <v>3.4289966005736474</v>
      </c>
      <c r="U113" s="67">
        <v>14.592601507091725</v>
      </c>
      <c r="V113" s="67">
        <v>2.4094738035205863</v>
      </c>
      <c r="W113" s="67">
        <v>4.6113061570430904</v>
      </c>
      <c r="X113" s="67">
        <v>8.8598101502801185</v>
      </c>
      <c r="Y113" s="67">
        <v>3.2269285514539989</v>
      </c>
      <c r="Z113" s="67">
        <v>0.84203867751802897</v>
      </c>
      <c r="AA113" s="67">
        <v>0</v>
      </c>
      <c r="AB113" s="67">
        <v>3.8005274912325859</v>
      </c>
      <c r="AC113" s="67">
        <v>2.0119756211109321</v>
      </c>
      <c r="AD113" s="67">
        <v>5.075640643216115</v>
      </c>
      <c r="AE113" s="67">
        <v>15.27731534749522</v>
      </c>
      <c r="AF113" s="67">
        <v>1.8679989157722594</v>
      </c>
      <c r="AG113" s="67">
        <v>11.736466011635066</v>
      </c>
      <c r="AH113" s="67">
        <v>16.443123269031474</v>
      </c>
      <c r="AI113" s="67">
        <v>17.445664166739665</v>
      </c>
      <c r="AJ113" s="67">
        <v>1.6403126449768572</v>
      </c>
      <c r="AK113" s="67">
        <v>0.82837371726489972</v>
      </c>
      <c r="AL113" s="67">
        <v>9.0891644401973544</v>
      </c>
      <c r="AM113" s="67">
        <v>0.86121853314362906</v>
      </c>
      <c r="AN113" s="67">
        <v>2.5002847916200599</v>
      </c>
      <c r="AO113" s="67">
        <v>2.6741469440280055</v>
      </c>
      <c r="AP113" s="67">
        <v>3.9568064109215024</v>
      </c>
      <c r="AQ113" s="67">
        <v>2.910017887605203</v>
      </c>
      <c r="AR113" s="67">
        <v>5.5490273623769557</v>
      </c>
      <c r="AS113" s="67">
        <v>23.40146823277713</v>
      </c>
      <c r="AT113" s="67">
        <v>8.5858661885093159</v>
      </c>
      <c r="AU113" s="67">
        <v>3.5884961660200645</v>
      </c>
      <c r="AV113" s="67">
        <v>1.0719677251786719</v>
      </c>
      <c r="AW113" s="67">
        <v>2.204789029247809</v>
      </c>
      <c r="AX113" s="67">
        <v>4.6973275093638005</v>
      </c>
      <c r="AY113" s="67">
        <v>4.3171666068064276</v>
      </c>
      <c r="AZ113" s="67">
        <v>3.4359355427156138E-2</v>
      </c>
      <c r="BA113" s="67">
        <v>2.5504620820278481</v>
      </c>
      <c r="BB113" s="67">
        <v>8.1906311836754888</v>
      </c>
      <c r="BC113" s="67">
        <v>25.079105756714696</v>
      </c>
      <c r="BD113" s="67">
        <v>14.332307360214815</v>
      </c>
      <c r="BE113" s="67">
        <v>12.127239168826549</v>
      </c>
      <c r="BF113" s="67">
        <v>7.2200402293473918</v>
      </c>
      <c r="BG113" s="67">
        <v>0</v>
      </c>
      <c r="BH113" s="67">
        <v>0</v>
      </c>
      <c r="BI113" s="67">
        <v>323.55931897812712</v>
      </c>
      <c r="BJ113" s="67">
        <v>0</v>
      </c>
      <c r="BK113" s="67">
        <v>115.55685311819164</v>
      </c>
      <c r="BL113" s="67">
        <v>36.659154848681084</v>
      </c>
      <c r="BM113" s="67">
        <v>5.6232818290991388E-2</v>
      </c>
      <c r="BN113" s="67">
        <v>0</v>
      </c>
      <c r="BO113" s="67">
        <v>0</v>
      </c>
    </row>
    <row r="114" spans="1:67" x14ac:dyDescent="0.3">
      <c r="A114">
        <v>2014</v>
      </c>
      <c r="B114" s="61" t="s">
        <v>504</v>
      </c>
      <c r="C114" s="66" t="s">
        <v>567</v>
      </c>
      <c r="D114" s="61" t="s">
        <v>430</v>
      </c>
      <c r="E114" s="67">
        <v>9.5298649327906003E-4</v>
      </c>
      <c r="F114" s="67">
        <v>7.6942719098873448E-5</v>
      </c>
      <c r="G114" s="67">
        <v>2.0352833334628321E-4</v>
      </c>
      <c r="H114" s="67">
        <v>2.5064456324024352E-4</v>
      </c>
      <c r="I114" s="67">
        <v>7.8922228440569155E-3</v>
      </c>
      <c r="J114" s="67">
        <v>5.3320183974626487E-3</v>
      </c>
      <c r="K114" s="67">
        <v>2.2393875575156931E-4</v>
      </c>
      <c r="L114" s="67">
        <v>1.2050805826544578E-3</v>
      </c>
      <c r="M114" s="67">
        <v>1.0085138222474448E-3</v>
      </c>
      <c r="N114" s="67">
        <v>4.9534612802357332E-3</v>
      </c>
      <c r="O114" s="67">
        <v>1.1272892215369475E-2</v>
      </c>
      <c r="P114" s="67">
        <v>3.1163099275125583E-3</v>
      </c>
      <c r="Q114" s="67">
        <v>1.1015956713753582E-3</v>
      </c>
      <c r="R114" s="67">
        <v>1.0908915508215946E-3</v>
      </c>
      <c r="S114" s="67">
        <v>7.6664165847359677E-3</v>
      </c>
      <c r="T114" s="67">
        <v>4.4712415844723238E-3</v>
      </c>
      <c r="U114" s="67">
        <v>2.8173741514053979E-2</v>
      </c>
      <c r="V114" s="67">
        <v>4.5844951297549542E-3</v>
      </c>
      <c r="W114" s="67">
        <v>6.7068575341076306E-3</v>
      </c>
      <c r="X114" s="67">
        <v>1.575704774977673E-2</v>
      </c>
      <c r="Y114" s="67">
        <v>4.4800833344916281E-3</v>
      </c>
      <c r="Z114" s="67">
        <v>1.4802724479019978E-3</v>
      </c>
      <c r="AA114" s="67">
        <v>0</v>
      </c>
      <c r="AB114" s="67">
        <v>5.2137158133029587E-3</v>
      </c>
      <c r="AC114" s="67">
        <v>1.6978684542605579E-3</v>
      </c>
      <c r="AD114" s="67">
        <v>4.5074111200553851E-3</v>
      </c>
      <c r="AE114" s="67">
        <v>2.8352886298838316E-2</v>
      </c>
      <c r="AF114" s="67">
        <v>2.0479097235905231E-3</v>
      </c>
      <c r="AG114" s="67">
        <v>1.2922028463055672E-2</v>
      </c>
      <c r="AH114" s="67">
        <v>1.8619575574280109E-2</v>
      </c>
      <c r="AI114" s="67">
        <v>5.206239633433184E-3</v>
      </c>
      <c r="AJ114" s="67">
        <v>4.0601356333412712E-3</v>
      </c>
      <c r="AK114" s="67">
        <v>1.898616353026216E-3</v>
      </c>
      <c r="AL114" s="67">
        <v>9.8923884698888347E-3</v>
      </c>
      <c r="AM114" s="67">
        <v>6.1905047824683114E-4</v>
      </c>
      <c r="AN114" s="67">
        <v>3.1793978027026635E-3</v>
      </c>
      <c r="AO114" s="67">
        <v>5.1576192507994771E-3</v>
      </c>
      <c r="AP114" s="67">
        <v>6.1761395562305883E-3</v>
      </c>
      <c r="AQ114" s="67">
        <v>5.8773231553244307E-3</v>
      </c>
      <c r="AR114" s="67">
        <v>1.0584589954885657E-2</v>
      </c>
      <c r="AS114" s="67">
        <v>3.125518836454981E-2</v>
      </c>
      <c r="AT114" s="67">
        <v>9.1532436725452228E-3</v>
      </c>
      <c r="AU114" s="67">
        <v>5.3291370616461459E-3</v>
      </c>
      <c r="AV114" s="67">
        <v>1.3574579524386868E-3</v>
      </c>
      <c r="AW114" s="67">
        <v>1.2867055163718645E-3</v>
      </c>
      <c r="AX114" s="67">
        <v>5.2395818415319232E-3</v>
      </c>
      <c r="AY114" s="67">
        <v>5.3234983717724586E-3</v>
      </c>
      <c r="AZ114" s="67">
        <v>6.5414003657775913E-5</v>
      </c>
      <c r="BA114" s="67">
        <v>2.6588017060465005E-3</v>
      </c>
      <c r="BB114" s="67">
        <v>6.4976567000763173E-3</v>
      </c>
      <c r="BC114" s="67">
        <v>1.7719720470045695E-2</v>
      </c>
      <c r="BD114" s="67">
        <v>1.0585196728894929E-2</v>
      </c>
      <c r="BE114" s="67">
        <v>5.4238371898067588E-3</v>
      </c>
      <c r="BF114" s="67">
        <v>7.1409336102231744E-3</v>
      </c>
      <c r="BG114" s="67">
        <v>0</v>
      </c>
      <c r="BH114" s="67">
        <v>0</v>
      </c>
      <c r="BI114" s="67">
        <v>0.11645404794485778</v>
      </c>
      <c r="BJ114" s="67">
        <v>0</v>
      </c>
      <c r="BK114" s="67">
        <v>7.2953410606523082E-3</v>
      </c>
      <c r="BL114" s="67">
        <v>9.577328800299037E-2</v>
      </c>
      <c r="BM114" s="67">
        <v>1.4713326939989153E-5</v>
      </c>
      <c r="BN114" s="67">
        <v>0</v>
      </c>
      <c r="BO114" s="67">
        <v>0</v>
      </c>
    </row>
    <row r="115" spans="1:67" x14ac:dyDescent="0.3">
      <c r="A115">
        <v>2014</v>
      </c>
      <c r="B115" s="61" t="s">
        <v>505</v>
      </c>
      <c r="C115" s="66" t="s">
        <v>568</v>
      </c>
      <c r="D115" s="61" t="s">
        <v>430</v>
      </c>
      <c r="E115" s="67">
        <v>0</v>
      </c>
      <c r="F115" s="67">
        <v>0</v>
      </c>
      <c r="G115" s="67">
        <v>0</v>
      </c>
      <c r="H115" s="67">
        <v>0</v>
      </c>
      <c r="I115" s="67">
        <v>0</v>
      </c>
      <c r="J115" s="67">
        <v>0</v>
      </c>
      <c r="K115" s="67">
        <v>0</v>
      </c>
      <c r="L115" s="67">
        <v>0</v>
      </c>
      <c r="M115" s="67">
        <v>0</v>
      </c>
      <c r="N115" s="67">
        <v>0</v>
      </c>
      <c r="O115" s="67">
        <v>0</v>
      </c>
      <c r="P115" s="67">
        <v>0</v>
      </c>
      <c r="Q115" s="67">
        <v>0</v>
      </c>
      <c r="R115" s="67">
        <v>0</v>
      </c>
      <c r="S115" s="67">
        <v>0</v>
      </c>
      <c r="T115" s="67">
        <v>0</v>
      </c>
      <c r="U115" s="67">
        <v>0</v>
      </c>
      <c r="V115" s="67">
        <v>0</v>
      </c>
      <c r="W115" s="67">
        <v>0</v>
      </c>
      <c r="X115" s="67">
        <v>0</v>
      </c>
      <c r="Y115" s="67">
        <v>0</v>
      </c>
      <c r="Z115" s="67">
        <v>0</v>
      </c>
      <c r="AA115" s="67">
        <v>0</v>
      </c>
      <c r="AB115" s="67">
        <v>0</v>
      </c>
      <c r="AC115" s="67">
        <v>0</v>
      </c>
      <c r="AD115" s="67">
        <v>0</v>
      </c>
      <c r="AE115" s="67">
        <v>0</v>
      </c>
      <c r="AF115" s="67">
        <v>0</v>
      </c>
      <c r="AG115" s="67">
        <v>0</v>
      </c>
      <c r="AH115" s="67">
        <v>0</v>
      </c>
      <c r="AI115" s="67">
        <v>0</v>
      </c>
      <c r="AJ115" s="67">
        <v>0</v>
      </c>
      <c r="AK115" s="67">
        <v>0</v>
      </c>
      <c r="AL115" s="67">
        <v>0</v>
      </c>
      <c r="AM115" s="67">
        <v>0</v>
      </c>
      <c r="AN115" s="67">
        <v>0</v>
      </c>
      <c r="AO115" s="67">
        <v>0</v>
      </c>
      <c r="AP115" s="67">
        <v>0</v>
      </c>
      <c r="AQ115" s="67">
        <v>0</v>
      </c>
      <c r="AR115" s="67">
        <v>0</v>
      </c>
      <c r="AS115" s="67">
        <v>0</v>
      </c>
      <c r="AT115" s="67">
        <v>0</v>
      </c>
      <c r="AU115" s="67">
        <v>0</v>
      </c>
      <c r="AV115" s="67">
        <v>0</v>
      </c>
      <c r="AW115" s="67">
        <v>0</v>
      </c>
      <c r="AX115" s="67">
        <v>0</v>
      </c>
      <c r="AY115" s="67">
        <v>0</v>
      </c>
      <c r="AZ115" s="67">
        <v>0</v>
      </c>
      <c r="BA115" s="67">
        <v>0</v>
      </c>
      <c r="BB115" s="67">
        <v>0</v>
      </c>
      <c r="BC115" s="67">
        <v>0</v>
      </c>
      <c r="BD115" s="67">
        <v>0</v>
      </c>
      <c r="BE115" s="67">
        <v>0</v>
      </c>
      <c r="BF115" s="67">
        <v>0</v>
      </c>
      <c r="BG115" s="67">
        <v>0</v>
      </c>
      <c r="BH115" s="67">
        <v>0</v>
      </c>
      <c r="BI115" s="67">
        <v>0</v>
      </c>
      <c r="BJ115" s="67">
        <v>0</v>
      </c>
      <c r="BK115" s="67">
        <v>0</v>
      </c>
      <c r="BL115" s="67">
        <v>0</v>
      </c>
      <c r="BM115" s="67">
        <v>0</v>
      </c>
      <c r="BN115" s="67">
        <v>0</v>
      </c>
      <c r="BO115" s="67">
        <v>0</v>
      </c>
    </row>
    <row r="116" spans="1:67" x14ac:dyDescent="0.3">
      <c r="A116">
        <v>2014</v>
      </c>
      <c r="B116" s="68" t="s">
        <v>576</v>
      </c>
      <c r="C116" s="68" t="s">
        <v>577</v>
      </c>
      <c r="D116" s="61" t="s">
        <v>578</v>
      </c>
      <c r="E116" s="67">
        <v>21340.996526321709</v>
      </c>
      <c r="F116" s="67">
        <v>1516.7418442347735</v>
      </c>
      <c r="G116" s="67">
        <v>2318.567334933955</v>
      </c>
      <c r="H116" s="67">
        <v>1812.3487253244675</v>
      </c>
      <c r="I116" s="67">
        <v>84890.036528754019</v>
      </c>
      <c r="J116" s="67">
        <v>59255.986670860577</v>
      </c>
      <c r="K116" s="67">
        <v>4213.9504405518765</v>
      </c>
      <c r="L116" s="67">
        <v>14645.404491028074</v>
      </c>
      <c r="M116" s="67">
        <v>7354.4777287341167</v>
      </c>
      <c r="N116" s="67">
        <v>113446.07105428303</v>
      </c>
      <c r="O116" s="67">
        <v>154009.11548574941</v>
      </c>
      <c r="P116" s="67">
        <v>29552.534262706595</v>
      </c>
      <c r="Q116" s="67">
        <v>15652.967451685425</v>
      </c>
      <c r="R116" s="67">
        <v>11140.536491259178</v>
      </c>
      <c r="S116" s="67">
        <v>114901.47619038129</v>
      </c>
      <c r="T116" s="67">
        <v>63537.636404059864</v>
      </c>
      <c r="U116" s="67">
        <v>219312.58815831691</v>
      </c>
      <c r="V116" s="67">
        <v>57621.726008046244</v>
      </c>
      <c r="W116" s="67">
        <v>79713.296388117626</v>
      </c>
      <c r="X116" s="67">
        <v>110283.85747373462</v>
      </c>
      <c r="Y116" s="67">
        <v>79032.447807243327</v>
      </c>
      <c r="Z116" s="67">
        <v>15169.313652701783</v>
      </c>
      <c r="AA116" s="67">
        <v>0</v>
      </c>
      <c r="AB116" s="67">
        <v>71365.095111341827</v>
      </c>
      <c r="AC116" s="67">
        <v>13265.118414090317</v>
      </c>
      <c r="AD116" s="67">
        <v>14029.58255837843</v>
      </c>
      <c r="AE116" s="67">
        <v>121774.47065537127</v>
      </c>
      <c r="AF116" s="67">
        <v>5047.8965904386314</v>
      </c>
      <c r="AG116" s="67">
        <v>31671.766181177347</v>
      </c>
      <c r="AH116" s="67">
        <v>44220.782359616169</v>
      </c>
      <c r="AI116" s="67">
        <v>36157.79718274084</v>
      </c>
      <c r="AJ116" s="67">
        <v>7999.2261167172237</v>
      </c>
      <c r="AK116" s="67">
        <v>8793.8626432810252</v>
      </c>
      <c r="AL116" s="67">
        <v>23899.60771772093</v>
      </c>
      <c r="AM116" s="67">
        <v>3156.3737255505021</v>
      </c>
      <c r="AN116" s="67">
        <v>34210.073357226618</v>
      </c>
      <c r="AO116" s="67">
        <v>13008.363918921665</v>
      </c>
      <c r="AP116" s="67">
        <v>29085.506538541835</v>
      </c>
      <c r="AQ116" s="67">
        <v>8396.0354472001036</v>
      </c>
      <c r="AR116" s="67">
        <v>11925.66311673388</v>
      </c>
      <c r="AS116" s="67">
        <v>43222.861171534554</v>
      </c>
      <c r="AT116" s="67">
        <v>11247.732560118255</v>
      </c>
      <c r="AU116" s="67">
        <v>7564.4328837316107</v>
      </c>
      <c r="AV116" s="67">
        <v>26328.154536051181</v>
      </c>
      <c r="AW116" s="67">
        <v>7285.9422139632998</v>
      </c>
      <c r="AX116" s="67">
        <v>11613.390950163081</v>
      </c>
      <c r="AY116" s="67">
        <v>16289.718823667945</v>
      </c>
      <c r="AZ116" s="67">
        <v>940.23124717516521</v>
      </c>
      <c r="BA116" s="67">
        <v>7659.2221729376406</v>
      </c>
      <c r="BB116" s="67">
        <v>18541.94155573695</v>
      </c>
      <c r="BC116" s="67">
        <v>36842.179351685627</v>
      </c>
      <c r="BD116" s="67">
        <v>27290.549692539607</v>
      </c>
      <c r="BE116" s="67">
        <v>48853.032389871929</v>
      </c>
      <c r="BF116" s="67">
        <v>34848.716852797217</v>
      </c>
      <c r="BG116" s="67">
        <v>0</v>
      </c>
      <c r="BH116" s="67">
        <v>0</v>
      </c>
      <c r="BI116" s="67">
        <v>642202.76995250129</v>
      </c>
      <c r="BJ116" s="67">
        <v>0</v>
      </c>
      <c r="BK116" s="67">
        <v>211446.59155294774</v>
      </c>
      <c r="BL116" s="67">
        <v>377036.77166713687</v>
      </c>
      <c r="BM116" s="67">
        <v>663.886212538976</v>
      </c>
      <c r="BN116" s="67">
        <v>0</v>
      </c>
      <c r="BO116" s="67">
        <v>0</v>
      </c>
    </row>
    <row r="117" spans="1:67" x14ac:dyDescent="0.3">
      <c r="A117">
        <v>2014</v>
      </c>
      <c r="B117" s="69" t="s">
        <v>579</v>
      </c>
      <c r="C117" s="69" t="s">
        <v>580</v>
      </c>
      <c r="D117" s="61" t="s">
        <v>578</v>
      </c>
      <c r="E117" s="67">
        <v>297.12292488059614</v>
      </c>
      <c r="F117" s="67">
        <v>27.501972220480479</v>
      </c>
      <c r="G117" s="67">
        <v>69.869329162885251</v>
      </c>
      <c r="H117" s="67">
        <v>81.506589459045415</v>
      </c>
      <c r="I117" s="67">
        <v>1242.0892759430283</v>
      </c>
      <c r="J117" s="67">
        <v>580.71793150472297</v>
      </c>
      <c r="K117" s="67">
        <v>26.916998898356059</v>
      </c>
      <c r="L117" s="67">
        <v>57.868687016898647</v>
      </c>
      <c r="M117" s="67">
        <v>34.801017289860134</v>
      </c>
      <c r="N117" s="67">
        <v>1491.3122148775585</v>
      </c>
      <c r="O117" s="67">
        <v>811.03607979162507</v>
      </c>
      <c r="P117" s="67">
        <v>347.56960256111972</v>
      </c>
      <c r="Q117" s="67">
        <v>103.98869149478831</v>
      </c>
      <c r="R117" s="67">
        <v>150.78099114144692</v>
      </c>
      <c r="S117" s="67">
        <v>208.88122157960251</v>
      </c>
      <c r="T117" s="67">
        <v>281.29120414487534</v>
      </c>
      <c r="U117" s="67">
        <v>864.68924835339703</v>
      </c>
      <c r="V117" s="67">
        <v>303.27716231243437</v>
      </c>
      <c r="W117" s="67">
        <v>515.64979402148595</v>
      </c>
      <c r="X117" s="67">
        <v>438.84992354935906</v>
      </c>
      <c r="Y117" s="67">
        <v>206.78802305047057</v>
      </c>
      <c r="Z117" s="67">
        <v>91.249477386793217</v>
      </c>
      <c r="AA117" s="67">
        <v>0</v>
      </c>
      <c r="AB117" s="67">
        <v>2884.6720824750741</v>
      </c>
      <c r="AC117" s="67">
        <v>1046.4779266319897</v>
      </c>
      <c r="AD117" s="67">
        <v>931.05928969973581</v>
      </c>
      <c r="AE117" s="67">
        <v>2555.6184931238167</v>
      </c>
      <c r="AF117" s="67">
        <v>69.137107718636997</v>
      </c>
      <c r="AG117" s="67">
        <v>433.78563316902211</v>
      </c>
      <c r="AH117" s="67">
        <v>605.66025621704898</v>
      </c>
      <c r="AI117" s="67">
        <v>5295.8451738802742</v>
      </c>
      <c r="AJ117" s="67">
        <v>226.11243574291169</v>
      </c>
      <c r="AK117" s="67">
        <v>17.920016092447167</v>
      </c>
      <c r="AL117" s="67">
        <v>386.7498786921235</v>
      </c>
      <c r="AM117" s="67">
        <v>163.58833502617159</v>
      </c>
      <c r="AN117" s="67">
        <v>1607.9603908272363</v>
      </c>
      <c r="AO117" s="67">
        <v>718.03118610912895</v>
      </c>
      <c r="AP117" s="67">
        <v>669.40184850922435</v>
      </c>
      <c r="AQ117" s="67">
        <v>42.658540456478612</v>
      </c>
      <c r="AR117" s="67">
        <v>70.9591293576092</v>
      </c>
      <c r="AS117" s="67">
        <v>2504.2827859418712</v>
      </c>
      <c r="AT117" s="67">
        <v>1016.6348263895715</v>
      </c>
      <c r="AU117" s="67">
        <v>747.14975753459146</v>
      </c>
      <c r="AV117" s="67">
        <v>605.70360443304583</v>
      </c>
      <c r="AW117" s="67">
        <v>172.46697143216701</v>
      </c>
      <c r="AX117" s="67">
        <v>794.15485342159889</v>
      </c>
      <c r="AY117" s="67">
        <v>1041.9609619237256</v>
      </c>
      <c r="AZ117" s="67">
        <v>1.3907861057411097</v>
      </c>
      <c r="BA117" s="67">
        <v>95.856992156251167</v>
      </c>
      <c r="BB117" s="67">
        <v>1135.9603750971519</v>
      </c>
      <c r="BC117" s="67">
        <v>2130.6904327342463</v>
      </c>
      <c r="BD117" s="67">
        <v>1693.4950723901491</v>
      </c>
      <c r="BE117" s="67">
        <v>2926.3553753040819</v>
      </c>
      <c r="BF117" s="67">
        <v>918.0574983690035</v>
      </c>
      <c r="BG117" s="67">
        <v>0</v>
      </c>
      <c r="BH117" s="67">
        <v>0</v>
      </c>
      <c r="BI117" s="67">
        <v>52164.395460352694</v>
      </c>
      <c r="BJ117" s="67">
        <v>0</v>
      </c>
      <c r="BK117" s="67">
        <v>0</v>
      </c>
      <c r="BL117" s="67">
        <v>30346.397280133631</v>
      </c>
      <c r="BM117" s="67">
        <v>47.93060941072978</v>
      </c>
      <c r="BN117" s="67">
        <v>0</v>
      </c>
      <c r="BO117" s="67">
        <v>0</v>
      </c>
    </row>
    <row r="118" spans="1:67" x14ac:dyDescent="0.3">
      <c r="A118">
        <v>2014</v>
      </c>
      <c r="B118" s="69" t="s">
        <v>581</v>
      </c>
      <c r="C118" s="69" t="s">
        <v>582</v>
      </c>
      <c r="D118" s="61" t="s">
        <v>578</v>
      </c>
      <c r="E118" s="67">
        <v>0</v>
      </c>
      <c r="F118" s="67">
        <v>0</v>
      </c>
      <c r="G118" s="67">
        <v>0</v>
      </c>
      <c r="H118" s="67">
        <v>0</v>
      </c>
      <c r="I118" s="67">
        <v>0</v>
      </c>
      <c r="J118" s="67">
        <v>0</v>
      </c>
      <c r="K118" s="67">
        <v>0</v>
      </c>
      <c r="L118" s="67">
        <v>0</v>
      </c>
      <c r="M118" s="67">
        <v>0</v>
      </c>
      <c r="N118" s="67">
        <v>0</v>
      </c>
      <c r="O118" s="67">
        <v>0</v>
      </c>
      <c r="P118" s="67">
        <v>0</v>
      </c>
      <c r="Q118" s="67">
        <v>0</v>
      </c>
      <c r="R118" s="67">
        <v>0</v>
      </c>
      <c r="S118" s="67">
        <v>0</v>
      </c>
      <c r="T118" s="67">
        <v>0</v>
      </c>
      <c r="U118" s="67">
        <v>0</v>
      </c>
      <c r="V118" s="67">
        <v>0</v>
      </c>
      <c r="W118" s="67">
        <v>0</v>
      </c>
      <c r="X118" s="67">
        <v>0</v>
      </c>
      <c r="Y118" s="67">
        <v>0</v>
      </c>
      <c r="Z118" s="67">
        <v>0</v>
      </c>
      <c r="AA118" s="67">
        <v>0</v>
      </c>
      <c r="AB118" s="67">
        <v>0</v>
      </c>
      <c r="AC118" s="67">
        <v>0</v>
      </c>
      <c r="AD118" s="67">
        <v>0</v>
      </c>
      <c r="AE118" s="67">
        <v>0</v>
      </c>
      <c r="AF118" s="67">
        <v>0</v>
      </c>
      <c r="AG118" s="67">
        <v>0</v>
      </c>
      <c r="AH118" s="67">
        <v>0</v>
      </c>
      <c r="AI118" s="67">
        <v>0</v>
      </c>
      <c r="AJ118" s="67">
        <v>0</v>
      </c>
      <c r="AK118" s="67">
        <v>0</v>
      </c>
      <c r="AL118" s="67">
        <v>0</v>
      </c>
      <c r="AM118" s="67">
        <v>0</v>
      </c>
      <c r="AN118" s="67">
        <v>0</v>
      </c>
      <c r="AO118" s="67">
        <v>0</v>
      </c>
      <c r="AP118" s="67">
        <v>0</v>
      </c>
      <c r="AQ118" s="67">
        <v>0</v>
      </c>
      <c r="AR118" s="67">
        <v>0</v>
      </c>
      <c r="AS118" s="67">
        <v>0</v>
      </c>
      <c r="AT118" s="67">
        <v>0</v>
      </c>
      <c r="AU118" s="67">
        <v>0</v>
      </c>
      <c r="AV118" s="67">
        <v>0</v>
      </c>
      <c r="AW118" s="67">
        <v>0</v>
      </c>
      <c r="AX118" s="67">
        <v>0</v>
      </c>
      <c r="AY118" s="67">
        <v>0</v>
      </c>
      <c r="AZ118" s="67">
        <v>0</v>
      </c>
      <c r="BA118" s="67">
        <v>0</v>
      </c>
      <c r="BB118" s="67">
        <v>0</v>
      </c>
      <c r="BC118" s="67">
        <v>0</v>
      </c>
      <c r="BD118" s="67">
        <v>0</v>
      </c>
      <c r="BE118" s="67">
        <v>0</v>
      </c>
      <c r="BF118" s="67">
        <v>0</v>
      </c>
      <c r="BG118" s="67">
        <v>0</v>
      </c>
      <c r="BH118" s="67">
        <v>0</v>
      </c>
      <c r="BI118" s="67">
        <v>0</v>
      </c>
      <c r="BJ118" s="67">
        <v>0</v>
      </c>
      <c r="BK118" s="67">
        <v>0</v>
      </c>
      <c r="BL118" s="67">
        <v>0</v>
      </c>
      <c r="BM118" s="67">
        <v>0</v>
      </c>
      <c r="BN118" s="67">
        <v>0</v>
      </c>
      <c r="BO118" s="67">
        <v>0</v>
      </c>
    </row>
    <row r="119" spans="1:67" x14ac:dyDescent="0.3">
      <c r="A119">
        <v>2014</v>
      </c>
      <c r="B119" s="69" t="s">
        <v>583</v>
      </c>
      <c r="C119" s="69" t="s">
        <v>584</v>
      </c>
      <c r="D119" s="61" t="s">
        <v>578</v>
      </c>
      <c r="E119" s="67">
        <v>0</v>
      </c>
      <c r="F119" s="67">
        <v>0</v>
      </c>
      <c r="G119" s="67">
        <v>0</v>
      </c>
      <c r="H119" s="67">
        <v>0</v>
      </c>
      <c r="I119" s="67">
        <v>0</v>
      </c>
      <c r="J119" s="67">
        <v>0</v>
      </c>
      <c r="K119" s="67">
        <v>0</v>
      </c>
      <c r="L119" s="67">
        <v>0</v>
      </c>
      <c r="M119" s="67">
        <v>0</v>
      </c>
      <c r="N119" s="67">
        <v>0</v>
      </c>
      <c r="O119" s="67">
        <v>0</v>
      </c>
      <c r="P119" s="67">
        <v>0</v>
      </c>
      <c r="Q119" s="67">
        <v>0</v>
      </c>
      <c r="R119" s="67">
        <v>0</v>
      </c>
      <c r="S119" s="67">
        <v>0</v>
      </c>
      <c r="T119" s="67">
        <v>0</v>
      </c>
      <c r="U119" s="67">
        <v>0</v>
      </c>
      <c r="V119" s="67">
        <v>0</v>
      </c>
      <c r="W119" s="67">
        <v>0</v>
      </c>
      <c r="X119" s="67">
        <v>0</v>
      </c>
      <c r="Y119" s="67">
        <v>0</v>
      </c>
      <c r="Z119" s="67">
        <v>0</v>
      </c>
      <c r="AA119" s="67">
        <v>0</v>
      </c>
      <c r="AB119" s="67">
        <v>0</v>
      </c>
      <c r="AC119" s="67">
        <v>0</v>
      </c>
      <c r="AD119" s="67">
        <v>0</v>
      </c>
      <c r="AE119" s="67">
        <v>0</v>
      </c>
      <c r="AF119" s="67">
        <v>0</v>
      </c>
      <c r="AG119" s="67">
        <v>0</v>
      </c>
      <c r="AH119" s="67">
        <v>0</v>
      </c>
      <c r="AI119" s="67">
        <v>0</v>
      </c>
      <c r="AJ119" s="67">
        <v>0</v>
      </c>
      <c r="AK119" s="67">
        <v>0</v>
      </c>
      <c r="AL119" s="67">
        <v>0</v>
      </c>
      <c r="AM119" s="67">
        <v>0</v>
      </c>
      <c r="AN119" s="67">
        <v>0</v>
      </c>
      <c r="AO119" s="67">
        <v>0</v>
      </c>
      <c r="AP119" s="67">
        <v>0</v>
      </c>
      <c r="AQ119" s="67">
        <v>0</v>
      </c>
      <c r="AR119" s="67">
        <v>0</v>
      </c>
      <c r="AS119" s="67">
        <v>0</v>
      </c>
      <c r="AT119" s="67">
        <v>0</v>
      </c>
      <c r="AU119" s="67">
        <v>0</v>
      </c>
      <c r="AV119" s="67">
        <v>0</v>
      </c>
      <c r="AW119" s="67">
        <v>0</v>
      </c>
      <c r="AX119" s="67">
        <v>0</v>
      </c>
      <c r="AY119" s="67">
        <v>0</v>
      </c>
      <c r="AZ119" s="67">
        <v>0</v>
      </c>
      <c r="BA119" s="67">
        <v>0</v>
      </c>
      <c r="BB119" s="67">
        <v>0</v>
      </c>
      <c r="BC119" s="67">
        <v>0</v>
      </c>
      <c r="BD119" s="67">
        <v>0</v>
      </c>
      <c r="BE119" s="67">
        <v>0</v>
      </c>
      <c r="BF119" s="67">
        <v>0</v>
      </c>
      <c r="BG119" s="67">
        <v>0</v>
      </c>
      <c r="BH119" s="67">
        <v>0</v>
      </c>
      <c r="BI119" s="67">
        <v>22382.422096500002</v>
      </c>
      <c r="BJ119" s="67">
        <v>0</v>
      </c>
      <c r="BK119" s="67">
        <v>0</v>
      </c>
      <c r="BL119" s="67">
        <v>0</v>
      </c>
      <c r="BM119" s="67">
        <v>0</v>
      </c>
      <c r="BN119" s="67">
        <v>0</v>
      </c>
      <c r="BO119" s="67">
        <v>0</v>
      </c>
    </row>
    <row r="120" spans="1:67" x14ac:dyDescent="0.3">
      <c r="A120">
        <v>2014</v>
      </c>
      <c r="B120" s="69" t="s">
        <v>585</v>
      </c>
      <c r="C120" s="69" t="s">
        <v>586</v>
      </c>
      <c r="D120" s="61" t="s">
        <v>578</v>
      </c>
      <c r="E120" s="67">
        <v>0</v>
      </c>
      <c r="F120" s="67">
        <v>0</v>
      </c>
      <c r="G120" s="67">
        <v>0</v>
      </c>
      <c r="H120" s="67">
        <v>0</v>
      </c>
      <c r="I120" s="67">
        <v>0</v>
      </c>
      <c r="J120" s="67">
        <v>0</v>
      </c>
      <c r="K120" s="67">
        <v>0</v>
      </c>
      <c r="L120" s="67">
        <v>0</v>
      </c>
      <c r="M120" s="67">
        <v>0</v>
      </c>
      <c r="N120" s="67">
        <v>0</v>
      </c>
      <c r="O120" s="67">
        <v>0</v>
      </c>
      <c r="P120" s="67">
        <v>0</v>
      </c>
      <c r="Q120" s="67">
        <v>0</v>
      </c>
      <c r="R120" s="67">
        <v>0</v>
      </c>
      <c r="S120" s="67">
        <v>0</v>
      </c>
      <c r="T120" s="67">
        <v>0</v>
      </c>
      <c r="U120" s="67">
        <v>0</v>
      </c>
      <c r="V120" s="67">
        <v>0</v>
      </c>
      <c r="W120" s="67">
        <v>0</v>
      </c>
      <c r="X120" s="67">
        <v>0</v>
      </c>
      <c r="Y120" s="67">
        <v>0</v>
      </c>
      <c r="Z120" s="67">
        <v>0</v>
      </c>
      <c r="AA120" s="67">
        <v>0</v>
      </c>
      <c r="AB120" s="67">
        <v>0</v>
      </c>
      <c r="AC120" s="67">
        <v>0</v>
      </c>
      <c r="AD120" s="67">
        <v>0</v>
      </c>
      <c r="AE120" s="67">
        <v>0</v>
      </c>
      <c r="AF120" s="67">
        <v>0</v>
      </c>
      <c r="AG120" s="67">
        <v>0</v>
      </c>
      <c r="AH120" s="67">
        <v>0</v>
      </c>
      <c r="AI120" s="67">
        <v>0</v>
      </c>
      <c r="AJ120" s="67">
        <v>0</v>
      </c>
      <c r="AK120" s="67">
        <v>0</v>
      </c>
      <c r="AL120" s="67">
        <v>0</v>
      </c>
      <c r="AM120" s="67">
        <v>0</v>
      </c>
      <c r="AN120" s="67">
        <v>0</v>
      </c>
      <c r="AO120" s="67">
        <v>0</v>
      </c>
      <c r="AP120" s="67">
        <v>0</v>
      </c>
      <c r="AQ120" s="67">
        <v>0</v>
      </c>
      <c r="AR120" s="67">
        <v>0</v>
      </c>
      <c r="AS120" s="67">
        <v>0</v>
      </c>
      <c r="AT120" s="67">
        <v>0</v>
      </c>
      <c r="AU120" s="67">
        <v>0</v>
      </c>
      <c r="AV120" s="67">
        <v>0</v>
      </c>
      <c r="AW120" s="67">
        <v>0</v>
      </c>
      <c r="AX120" s="67">
        <v>0</v>
      </c>
      <c r="AY120" s="67">
        <v>0</v>
      </c>
      <c r="AZ120" s="67">
        <v>0</v>
      </c>
      <c r="BA120" s="67">
        <v>0</v>
      </c>
      <c r="BB120" s="67">
        <v>0</v>
      </c>
      <c r="BC120" s="67">
        <v>0</v>
      </c>
      <c r="BD120" s="67">
        <v>0</v>
      </c>
      <c r="BE120" s="67">
        <v>0</v>
      </c>
      <c r="BF120" s="67">
        <v>0</v>
      </c>
      <c r="BG120" s="67">
        <v>0</v>
      </c>
      <c r="BH120" s="67">
        <v>0</v>
      </c>
      <c r="BI120" s="67">
        <v>-14115.878328000001</v>
      </c>
      <c r="BJ120" s="67">
        <v>0</v>
      </c>
      <c r="BK120" s="67">
        <v>0</v>
      </c>
      <c r="BL120" s="67">
        <v>0</v>
      </c>
      <c r="BM120" s="67">
        <v>0</v>
      </c>
      <c r="BN120" s="67">
        <v>0</v>
      </c>
      <c r="BO120" s="67">
        <v>0</v>
      </c>
    </row>
    <row r="121" spans="1:67" x14ac:dyDescent="0.3">
      <c r="A121">
        <v>2014</v>
      </c>
      <c r="B121" s="68" t="s">
        <v>587</v>
      </c>
      <c r="C121" s="68" t="s">
        <v>588</v>
      </c>
      <c r="D121" s="61" t="s">
        <v>578</v>
      </c>
      <c r="E121" s="67">
        <v>25488.470353500001</v>
      </c>
      <c r="F121" s="67">
        <v>1825.4995080000001</v>
      </c>
      <c r="G121" s="67">
        <v>2823.023604</v>
      </c>
      <c r="H121" s="67">
        <v>2393.3545454999999</v>
      </c>
      <c r="I121" s="67">
        <v>16736.469927000002</v>
      </c>
      <c r="J121" s="67">
        <v>20515.390763999974</v>
      </c>
      <c r="K121" s="67">
        <v>1643.4866417167957</v>
      </c>
      <c r="L121" s="67">
        <v>5673.3888849573805</v>
      </c>
      <c r="M121" s="67">
        <v>2841.5046228258216</v>
      </c>
      <c r="N121" s="67">
        <v>8764.2603930000296</v>
      </c>
      <c r="O121" s="67">
        <v>43036.133569673853</v>
      </c>
      <c r="P121" s="67">
        <v>8234.3810638260493</v>
      </c>
      <c r="Q121" s="67">
        <v>6435.9765002755121</v>
      </c>
      <c r="R121" s="67">
        <v>4644.1820607244881</v>
      </c>
      <c r="S121" s="67">
        <v>31040.904638999989</v>
      </c>
      <c r="T121" s="67">
        <v>29178.815308499972</v>
      </c>
      <c r="U121" s="67">
        <v>86950.686291484861</v>
      </c>
      <c r="V121" s="67">
        <v>22695.51627401523</v>
      </c>
      <c r="W121" s="67">
        <v>33123.103135500016</v>
      </c>
      <c r="X121" s="67">
        <v>36454.032703047196</v>
      </c>
      <c r="Y121" s="67">
        <v>26240.109630452778</v>
      </c>
      <c r="Z121" s="67">
        <v>5652.985018499995</v>
      </c>
      <c r="AA121" s="67">
        <v>0</v>
      </c>
      <c r="AB121" s="67">
        <v>26265.220014000002</v>
      </c>
      <c r="AC121" s="67">
        <v>4867.6457554554063</v>
      </c>
      <c r="AD121" s="67">
        <v>5090.7733900445837</v>
      </c>
      <c r="AE121" s="67">
        <v>63632.837598000078</v>
      </c>
      <c r="AF121" s="67">
        <v>6803.0726841617225</v>
      </c>
      <c r="AG121" s="67">
        <v>46895.309051281904</v>
      </c>
      <c r="AH121" s="67">
        <v>57425.859582056357</v>
      </c>
      <c r="AI121" s="67">
        <v>23009.33596235752</v>
      </c>
      <c r="AJ121" s="67">
        <v>4577.8551566675496</v>
      </c>
      <c r="AK121" s="67">
        <v>4921.084058347963</v>
      </c>
      <c r="AL121" s="67">
        <v>13366.667314402732</v>
      </c>
      <c r="AM121" s="67">
        <v>1824.9756967242286</v>
      </c>
      <c r="AN121" s="67">
        <v>33446.519150999986</v>
      </c>
      <c r="AO121" s="67">
        <v>10639.228046217548</v>
      </c>
      <c r="AP121" s="67">
        <v>22981.591713782462</v>
      </c>
      <c r="AQ121" s="67">
        <v>6532.2652580086606</v>
      </c>
      <c r="AR121" s="67">
        <v>9342.0153969913445</v>
      </c>
      <c r="AS121" s="67">
        <v>49525.657901810519</v>
      </c>
      <c r="AT121" s="67">
        <v>13279.776930202948</v>
      </c>
      <c r="AU121" s="67">
        <v>9003.3748439865467</v>
      </c>
      <c r="AV121" s="67">
        <v>99661.431999489214</v>
      </c>
      <c r="AW121" s="67">
        <v>10891.320541856747</v>
      </c>
      <c r="AX121" s="67">
        <v>18164.921431252795</v>
      </c>
      <c r="AY121" s="67">
        <v>25454.48247077339</v>
      </c>
      <c r="AZ121" s="67">
        <v>1370.7799599699499</v>
      </c>
      <c r="BA121" s="67">
        <v>11344.833917647127</v>
      </c>
      <c r="BB121" s="67">
        <v>30605.844142010777</v>
      </c>
      <c r="BC121" s="67">
        <v>93403.45764600001</v>
      </c>
      <c r="BD121" s="67">
        <v>70607.998228500015</v>
      </c>
      <c r="BE121" s="67">
        <v>54341.39864549999</v>
      </c>
      <c r="BF121" s="67">
        <v>35424.175297499998</v>
      </c>
      <c r="BG121" s="67">
        <v>0</v>
      </c>
      <c r="BH121" s="67">
        <v>0</v>
      </c>
      <c r="BI121" s="67">
        <v>0</v>
      </c>
      <c r="BJ121" s="67">
        <v>0</v>
      </c>
      <c r="BK121" s="67">
        <v>0</v>
      </c>
      <c r="BL121" s="67">
        <v>0</v>
      </c>
      <c r="BM121" s="67">
        <v>0</v>
      </c>
      <c r="BN121" s="67">
        <v>0</v>
      </c>
      <c r="BO121" s="67">
        <v>0</v>
      </c>
    </row>
    <row r="122" spans="1:67" x14ac:dyDescent="0.3">
      <c r="A122">
        <v>2014</v>
      </c>
      <c r="B122" s="69" t="s">
        <v>589</v>
      </c>
      <c r="C122" s="69" t="s">
        <v>590</v>
      </c>
      <c r="D122" s="61" t="s">
        <v>578</v>
      </c>
      <c r="E122" s="67">
        <v>227.70752437402339</v>
      </c>
      <c r="F122" s="67">
        <v>21.799805532089</v>
      </c>
      <c r="G122" s="67">
        <v>33.354253062768464</v>
      </c>
      <c r="H122" s="67">
        <v>15.113714906450571</v>
      </c>
      <c r="I122" s="67">
        <v>804.23273995760383</v>
      </c>
      <c r="J122" s="67">
        <v>636.2039013752476</v>
      </c>
      <c r="K122" s="67">
        <v>68.21398768870263</v>
      </c>
      <c r="L122" s="67">
        <v>171.86726677144935</v>
      </c>
      <c r="M122" s="67">
        <v>60.903376715908266</v>
      </c>
      <c r="N122" s="67">
        <v>9147.413833654351</v>
      </c>
      <c r="O122" s="67">
        <v>3031.8197187408737</v>
      </c>
      <c r="P122" s="67">
        <v>302.73200132804436</v>
      </c>
      <c r="Q122" s="67">
        <v>229.13112233041483</v>
      </c>
      <c r="R122" s="67">
        <v>244.19682013806928</v>
      </c>
      <c r="S122" s="67">
        <v>3515.3827945241951</v>
      </c>
      <c r="T122" s="67">
        <v>1004.3013679783695</v>
      </c>
      <c r="U122" s="67">
        <v>4967.0331800918784</v>
      </c>
      <c r="V122" s="67">
        <v>841.2535217475745</v>
      </c>
      <c r="W122" s="67">
        <v>1138.1702695952131</v>
      </c>
      <c r="X122" s="67">
        <v>1105.5470224620708</v>
      </c>
      <c r="Y122" s="67">
        <v>1256.2663558520076</v>
      </c>
      <c r="Z122" s="67">
        <v>194.68034032784337</v>
      </c>
      <c r="AA122" s="67">
        <v>0</v>
      </c>
      <c r="AB122" s="67">
        <v>3490.5474365591599</v>
      </c>
      <c r="AC122" s="67">
        <v>95.757506793272498</v>
      </c>
      <c r="AD122" s="67">
        <v>107.12957570246664</v>
      </c>
      <c r="AE122" s="67">
        <v>1761.1857311399799</v>
      </c>
      <c r="AF122" s="67">
        <v>17.45011399208402</v>
      </c>
      <c r="AG122" s="67">
        <v>109.6417259182183</v>
      </c>
      <c r="AH122" s="67">
        <v>153.06079173086761</v>
      </c>
      <c r="AI122" s="67">
        <v>561.36969202166642</v>
      </c>
      <c r="AJ122" s="67">
        <v>133.81793719196082</v>
      </c>
      <c r="AK122" s="67">
        <v>174.10930551363822</v>
      </c>
      <c r="AL122" s="67">
        <v>121.1563937173201</v>
      </c>
      <c r="AM122" s="67">
        <v>12.440748625067028</v>
      </c>
      <c r="AN122" s="67">
        <v>243.91465921148853</v>
      </c>
      <c r="AO122" s="67">
        <v>69.446619578701515</v>
      </c>
      <c r="AP122" s="67">
        <v>45.223634973394347</v>
      </c>
      <c r="AQ122" s="67">
        <v>31.666569058555453</v>
      </c>
      <c r="AR122" s="67">
        <v>117.12936818997839</v>
      </c>
      <c r="AS122" s="67">
        <v>58.026225288533666</v>
      </c>
      <c r="AT122" s="67">
        <v>12.437669843318663</v>
      </c>
      <c r="AU122" s="67">
        <v>11.800967063497794</v>
      </c>
      <c r="AV122" s="67">
        <v>24.289172341214449</v>
      </c>
      <c r="AW122" s="67">
        <v>24.063585153871173</v>
      </c>
      <c r="AX122" s="67">
        <v>71.981289978718394</v>
      </c>
      <c r="AY122" s="67">
        <v>155.86652446371076</v>
      </c>
      <c r="AZ122" s="67">
        <v>0.12085813031538335</v>
      </c>
      <c r="BA122" s="67">
        <v>38.962930206132846</v>
      </c>
      <c r="BB122" s="67">
        <v>105.63576141894728</v>
      </c>
      <c r="BC122" s="67">
        <v>149.86250239126497</v>
      </c>
      <c r="BD122" s="67">
        <v>181.68273381504736</v>
      </c>
      <c r="BE122" s="67">
        <v>412.16822102013026</v>
      </c>
      <c r="BF122" s="67">
        <v>250.78580327913636</v>
      </c>
      <c r="BG122" s="67">
        <v>0</v>
      </c>
      <c r="BH122" s="67">
        <v>0</v>
      </c>
      <c r="BI122" s="67">
        <v>4580.727822096258</v>
      </c>
      <c r="BJ122" s="67">
        <v>0</v>
      </c>
      <c r="BK122" s="67">
        <v>0</v>
      </c>
      <c r="BL122" s="67">
        <v>3417.9913335003234</v>
      </c>
      <c r="BM122" s="67">
        <v>64.105107964149241</v>
      </c>
      <c r="BN122" s="67">
        <v>0</v>
      </c>
      <c r="BO122" s="67">
        <v>0</v>
      </c>
    </row>
    <row r="123" spans="1:67" x14ac:dyDescent="0.3">
      <c r="A123">
        <v>2014</v>
      </c>
      <c r="B123" s="70" t="s">
        <v>512</v>
      </c>
      <c r="C123" s="71" t="s">
        <v>591</v>
      </c>
      <c r="D123" s="61" t="s">
        <v>578</v>
      </c>
      <c r="E123" s="67">
        <v>47354.297272346324</v>
      </c>
      <c r="F123" s="67">
        <v>3391.5431241437195</v>
      </c>
      <c r="G123" s="67">
        <v>5244.8145022680674</v>
      </c>
      <c r="H123" s="67">
        <v>4302.3235757411776</v>
      </c>
      <c r="I123" s="67">
        <v>103672.82833702373</v>
      </c>
      <c r="J123" s="67">
        <v>80988.299242105713</v>
      </c>
      <c r="K123" s="67">
        <v>5952.5680491080229</v>
      </c>
      <c r="L123" s="67">
        <v>20548.529297131547</v>
      </c>
      <c r="M123" s="67">
        <v>10291.686710368998</v>
      </c>
      <c r="N123" s="67">
        <v>132849.05309870772</v>
      </c>
      <c r="O123" s="67">
        <v>200888.10347561096</v>
      </c>
      <c r="P123" s="67">
        <v>38437.21677574567</v>
      </c>
      <c r="Q123" s="67">
        <v>22422.063723470535</v>
      </c>
      <c r="R123" s="67">
        <v>16179.696446142327</v>
      </c>
      <c r="S123" s="67">
        <v>149666.64437631195</v>
      </c>
      <c r="T123" s="67">
        <v>94002.044487186256</v>
      </c>
      <c r="U123" s="67">
        <v>312094.99644777743</v>
      </c>
      <c r="V123" s="67">
        <v>81461.773023554953</v>
      </c>
      <c r="W123" s="67">
        <v>114490.21987586496</v>
      </c>
      <c r="X123" s="67">
        <v>148282.28699039898</v>
      </c>
      <c r="Y123" s="67">
        <v>106735.61135410635</v>
      </c>
      <c r="Z123" s="67">
        <v>21108.228426623587</v>
      </c>
      <c r="AA123" s="67">
        <v>0</v>
      </c>
      <c r="AB123" s="67">
        <v>104005.53566893938</v>
      </c>
      <c r="AC123" s="67">
        <v>19274.999561127959</v>
      </c>
      <c r="AD123" s="67">
        <v>20158.5447644661</v>
      </c>
      <c r="AE123" s="67">
        <v>189724.11230180605</v>
      </c>
      <c r="AF123" s="67">
        <v>11937.556473437588</v>
      </c>
      <c r="AG123" s="67">
        <v>79110.502527284334</v>
      </c>
      <c r="AH123" s="67">
        <v>102405.36291926095</v>
      </c>
      <c r="AI123" s="67">
        <v>65024.34800945242</v>
      </c>
      <c r="AJ123" s="67">
        <v>12937.011625672219</v>
      </c>
      <c r="AK123" s="67">
        <v>13906.975973460474</v>
      </c>
      <c r="AL123" s="67">
        <v>37774.181254087889</v>
      </c>
      <c r="AM123" s="67">
        <v>5157.3785096069532</v>
      </c>
      <c r="AN123" s="67">
        <v>69508.46737451652</v>
      </c>
      <c r="AO123" s="67">
        <v>24435.069703294863</v>
      </c>
      <c r="AP123" s="67">
        <v>52781.723728403609</v>
      </c>
      <c r="AQ123" s="67">
        <v>15002.625773831369</v>
      </c>
      <c r="AR123" s="67">
        <v>21455.766941276601</v>
      </c>
      <c r="AS123" s="67">
        <v>95310.827968612779</v>
      </c>
      <c r="AT123" s="67">
        <v>25556.581943151839</v>
      </c>
      <c r="AU123" s="67">
        <v>17326.758436878179</v>
      </c>
      <c r="AV123" s="67">
        <v>126619.57928099616</v>
      </c>
      <c r="AW123" s="67">
        <v>18373.793288747605</v>
      </c>
      <c r="AX123" s="67">
        <v>30644.448503880056</v>
      </c>
      <c r="AY123" s="67">
        <v>42942.028690885185</v>
      </c>
      <c r="AZ123" s="67">
        <v>2312.5228508380492</v>
      </c>
      <c r="BA123" s="67">
        <v>19138.875997353109</v>
      </c>
      <c r="BB123" s="67">
        <v>50389.381807384561</v>
      </c>
      <c r="BC123" s="67">
        <v>132526.18985585979</v>
      </c>
      <c r="BD123" s="67">
        <v>99773.725675661277</v>
      </c>
      <c r="BE123" s="67">
        <v>106532.95423209202</v>
      </c>
      <c r="BF123" s="67">
        <v>71441.735374704222</v>
      </c>
      <c r="BG123" s="67">
        <v>0</v>
      </c>
      <c r="BH123" s="67">
        <v>0</v>
      </c>
      <c r="BI123" s="67">
        <v>0</v>
      </c>
      <c r="BJ123" s="67">
        <v>0</v>
      </c>
      <c r="BK123" s="67">
        <v>0</v>
      </c>
      <c r="BL123" s="67">
        <v>0</v>
      </c>
      <c r="BM123" s="67">
        <v>0</v>
      </c>
      <c r="BN123" s="67">
        <v>0</v>
      </c>
      <c r="BO123" s="67">
        <v>0</v>
      </c>
    </row>
    <row r="126" spans="1:67" x14ac:dyDescent="0.3">
      <c r="M126" t="s">
        <v>592</v>
      </c>
      <c r="N126" t="s">
        <v>575</v>
      </c>
      <c r="O126" s="47">
        <f>SUMIFS(O:O, A:A, 2014, D:D, "Domestic")</f>
        <v>121350.53149559496</v>
      </c>
      <c r="P126" s="47">
        <f>SUMIFS(P:P, A:A, 2014, D:D, "Domestic")</f>
        <v>25409.378735143539</v>
      </c>
    </row>
    <row r="127" spans="1:67" x14ac:dyDescent="0.3">
      <c r="N127" t="s">
        <v>430</v>
      </c>
      <c r="O127" s="47">
        <f>SUMIFS(O:O, A:A, 2014, D:D, "Imports")</f>
        <v>32658.592656860328</v>
      </c>
      <c r="P127" s="47">
        <f>SUMIFS(P:P, A:A, 2014, D:D, "Imports")</f>
        <v>4143.1553430545973</v>
      </c>
    </row>
    <row r="128" spans="1:67" x14ac:dyDescent="0.3">
      <c r="N128" t="s">
        <v>429</v>
      </c>
      <c r="O128" s="47">
        <f>SUMIFS(BN:BN, A:A, 2014, B:B, "C20", D:D, "Domestic")</f>
        <v>66739.526335615607</v>
      </c>
      <c r="P128" s="47">
        <f>SUMIFS(BN:BN, A:A, 2014, B:B, "C21", D:D, "Domestic")</f>
        <v>2256.1532002422036</v>
      </c>
    </row>
    <row r="129" spans="13:16" x14ac:dyDescent="0.3">
      <c r="O129" s="14"/>
    </row>
    <row r="130" spans="13:16" x14ac:dyDescent="0.3">
      <c r="M130" t="s">
        <v>443</v>
      </c>
      <c r="N130" t="s">
        <v>575</v>
      </c>
      <c r="O130" s="14">
        <f>O126/SUM($O126:$P126)</f>
        <v>0.82686430718583526</v>
      </c>
      <c r="P130" s="14">
        <f>P126/SUM($O126:$P126)</f>
        <v>0.17313569281416477</v>
      </c>
    </row>
    <row r="131" spans="13:16" x14ac:dyDescent="0.3">
      <c r="N131" t="s">
        <v>430</v>
      </c>
      <c r="O131" s="14">
        <f t="shared" ref="O131:P132" si="0">O127/SUM($O127:$P127)</f>
        <v>0.88741960455073565</v>
      </c>
      <c r="P131" s="14">
        <f t="shared" si="0"/>
        <v>0.1125803954492644</v>
      </c>
    </row>
    <row r="132" spans="13:16" x14ac:dyDescent="0.3">
      <c r="N132" t="s">
        <v>429</v>
      </c>
      <c r="O132" s="14">
        <f t="shared" si="0"/>
        <v>0.96730008001342094</v>
      </c>
      <c r="P132" s="14">
        <f t="shared" si="0"/>
        <v>3.2699919986579104E-2</v>
      </c>
    </row>
  </sheetData>
  <autoFilter ref="A2:D123" xr:uid="{00000000-0009-0000-0000-000001000000}"/>
  <phoneticPr fontId="4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B67F-1A0D-498C-A753-75D8A305BCD5}">
  <sheetPr>
    <tabColor theme="9" tint="0.59999389629810485"/>
  </sheetPr>
  <dimension ref="B2:C46"/>
  <sheetViews>
    <sheetView workbookViewId="0">
      <selection activeCell="C8" sqref="C8"/>
    </sheetView>
  </sheetViews>
  <sheetFormatPr defaultRowHeight="16.5" x14ac:dyDescent="0.3"/>
  <cols>
    <col min="2" max="2" width="32.5" customWidth="1"/>
  </cols>
  <sheetData>
    <row r="2" spans="2:3" x14ac:dyDescent="0.3">
      <c r="B2" t="s">
        <v>439</v>
      </c>
    </row>
    <row r="3" spans="2:3" x14ac:dyDescent="0.3">
      <c r="B3" t="s">
        <v>440</v>
      </c>
    </row>
    <row r="4" spans="2:3" x14ac:dyDescent="0.3">
      <c r="B4" t="s">
        <v>611</v>
      </c>
    </row>
    <row r="6" spans="2:3" x14ac:dyDescent="0.3">
      <c r="B6" t="s">
        <v>441</v>
      </c>
      <c r="C6" t="s">
        <v>115</v>
      </c>
    </row>
    <row r="7" spans="2:3" x14ac:dyDescent="0.3">
      <c r="B7" s="58">
        <v>0</v>
      </c>
      <c r="C7" s="59">
        <v>0</v>
      </c>
    </row>
    <row r="8" spans="2:3" x14ac:dyDescent="0.3">
      <c r="B8" s="58" t="s">
        <v>2</v>
      </c>
      <c r="C8" s="59">
        <v>47702.065889620739</v>
      </c>
    </row>
    <row r="9" spans="2:3" x14ac:dyDescent="0.3">
      <c r="B9" s="58" t="s">
        <v>78</v>
      </c>
      <c r="C9" s="59">
        <v>859.08710074359988</v>
      </c>
    </row>
    <row r="10" spans="2:3" x14ac:dyDescent="0.3">
      <c r="B10" s="58" t="s">
        <v>77</v>
      </c>
      <c r="C10" s="59">
        <v>486.87741002662375</v>
      </c>
    </row>
    <row r="11" spans="2:3" x14ac:dyDescent="0.3">
      <c r="B11" s="58" t="s">
        <v>3</v>
      </c>
      <c r="C11" s="59">
        <v>12095.163954814219</v>
      </c>
    </row>
    <row r="12" spans="2:3" x14ac:dyDescent="0.3">
      <c r="B12" s="58" t="s">
        <v>5</v>
      </c>
      <c r="C12" s="59">
        <v>88658.289178113613</v>
      </c>
    </row>
    <row r="13" spans="2:3" x14ac:dyDescent="0.3">
      <c r="B13" s="58" t="s">
        <v>6</v>
      </c>
      <c r="C13" s="59">
        <v>58413.212903173087</v>
      </c>
    </row>
    <row r="14" spans="2:3" x14ac:dyDescent="0.3">
      <c r="B14" s="58" t="s">
        <v>7</v>
      </c>
      <c r="C14" s="59">
        <v>6859.2151689045968</v>
      </c>
    </row>
    <row r="15" spans="2:3" x14ac:dyDescent="0.3">
      <c r="B15" s="58" t="s">
        <v>8</v>
      </c>
      <c r="C15" s="59">
        <v>31285.719138590124</v>
      </c>
    </row>
    <row r="16" spans="2:3" x14ac:dyDescent="0.3">
      <c r="B16" s="58" t="s">
        <v>9</v>
      </c>
      <c r="C16" s="59">
        <v>55680.35981456883</v>
      </c>
    </row>
    <row r="17" spans="2:3" x14ac:dyDescent="0.3">
      <c r="B17" s="58" t="s">
        <v>65</v>
      </c>
      <c r="C17" s="59">
        <v>167233.97496399703</v>
      </c>
    </row>
    <row r="18" spans="2:3" x14ac:dyDescent="0.3">
      <c r="B18" s="58" t="s">
        <v>10</v>
      </c>
      <c r="C18" s="59">
        <v>59819.917458143769</v>
      </c>
    </row>
    <row r="19" spans="2:3" x14ac:dyDescent="0.3">
      <c r="B19" s="58" t="s">
        <v>79</v>
      </c>
      <c r="C19" s="59">
        <v>12827.930615157631</v>
      </c>
    </row>
    <row r="20" spans="2:3" x14ac:dyDescent="0.3">
      <c r="B20" s="58" t="s">
        <v>80</v>
      </c>
      <c r="C20" s="59">
        <v>26577.997646954518</v>
      </c>
    </row>
    <row r="21" spans="2:3" x14ac:dyDescent="0.3">
      <c r="B21" s="58" t="s">
        <v>81</v>
      </c>
      <c r="C21" s="59">
        <v>161504.20767572554</v>
      </c>
    </row>
    <row r="22" spans="2:3" x14ac:dyDescent="0.3">
      <c r="B22" s="58" t="s">
        <v>82</v>
      </c>
      <c r="C22" s="59">
        <v>44077.323553814233</v>
      </c>
    </row>
    <row r="23" spans="2:3" x14ac:dyDescent="0.3">
      <c r="B23" s="58" t="s">
        <v>11</v>
      </c>
      <c r="C23" s="59">
        <v>74320.730116173392</v>
      </c>
    </row>
    <row r="24" spans="2:3" x14ac:dyDescent="0.3">
      <c r="B24" s="58" t="s">
        <v>12</v>
      </c>
      <c r="C24" s="59">
        <v>257472.50988788102</v>
      </c>
    </row>
    <row r="25" spans="2:3" x14ac:dyDescent="0.3">
      <c r="B25" s="58" t="s">
        <v>13</v>
      </c>
      <c r="C25" s="59">
        <v>81560.616662705826</v>
      </c>
    </row>
    <row r="26" spans="2:3" x14ac:dyDescent="0.3">
      <c r="B26" s="58" t="s">
        <v>14</v>
      </c>
      <c r="C26" s="59">
        <v>130010.29377235009</v>
      </c>
    </row>
    <row r="27" spans="2:3" x14ac:dyDescent="0.3">
      <c r="B27" s="58" t="s">
        <v>15</v>
      </c>
      <c r="C27" s="59">
        <v>168035.56843252672</v>
      </c>
    </row>
    <row r="28" spans="2:3" x14ac:dyDescent="0.3">
      <c r="B28" s="58" t="s">
        <v>16</v>
      </c>
      <c r="C28" s="59">
        <v>37662.914726474417</v>
      </c>
    </row>
    <row r="29" spans="2:3" x14ac:dyDescent="0.3">
      <c r="B29" s="58" t="s">
        <v>17</v>
      </c>
      <c r="C29" s="59">
        <v>22164.424121191641</v>
      </c>
    </row>
    <row r="30" spans="2:3" x14ac:dyDescent="0.3">
      <c r="B30" s="58" t="s">
        <v>83</v>
      </c>
      <c r="C30" s="59">
        <v>27303.598843516804</v>
      </c>
    </row>
    <row r="31" spans="2:3" x14ac:dyDescent="0.3">
      <c r="B31" s="58" t="s">
        <v>84</v>
      </c>
      <c r="C31" s="59">
        <v>8982.774694348007</v>
      </c>
    </row>
    <row r="32" spans="2:3" x14ac:dyDescent="0.3">
      <c r="B32" s="58" t="s">
        <v>85</v>
      </c>
      <c r="C32" s="59">
        <v>23569.359067694313</v>
      </c>
    </row>
    <row r="33" spans="2:3" x14ac:dyDescent="0.3">
      <c r="B33" s="58" t="s">
        <v>18</v>
      </c>
      <c r="C33" s="59">
        <v>150018.626931165</v>
      </c>
    </row>
    <row r="34" spans="2:3" x14ac:dyDescent="0.3">
      <c r="B34" s="58" t="s">
        <v>19</v>
      </c>
      <c r="C34" s="59">
        <v>58686.741920354565</v>
      </c>
    </row>
    <row r="35" spans="2:3" x14ac:dyDescent="0.3">
      <c r="B35" s="58" t="s">
        <v>20</v>
      </c>
      <c r="C35" s="59">
        <v>89965.774853933079</v>
      </c>
    </row>
    <row r="36" spans="2:3" x14ac:dyDescent="0.3">
      <c r="B36" s="58" t="s">
        <v>21</v>
      </c>
      <c r="C36" s="59">
        <v>109075.49163788083</v>
      </c>
    </row>
    <row r="37" spans="2:3" x14ac:dyDescent="0.3">
      <c r="B37" s="58" t="s">
        <v>23</v>
      </c>
      <c r="C37" s="59">
        <v>85482.360276157269</v>
      </c>
    </row>
    <row r="38" spans="2:3" x14ac:dyDescent="0.3">
      <c r="B38" s="58" t="s">
        <v>24</v>
      </c>
      <c r="C38" s="59">
        <v>18059.745078079544</v>
      </c>
    </row>
    <row r="39" spans="2:3" x14ac:dyDescent="0.3">
      <c r="B39" s="58" t="s">
        <v>25</v>
      </c>
      <c r="C39" s="59">
        <v>112389.05605473992</v>
      </c>
    </row>
    <row r="40" spans="2:3" x14ac:dyDescent="0.3">
      <c r="B40" s="58" t="s">
        <v>26</v>
      </c>
      <c r="C40" s="59">
        <v>91123.5137745213</v>
      </c>
    </row>
    <row r="41" spans="2:3" x14ac:dyDescent="0.3">
      <c r="B41" s="58" t="s">
        <v>27</v>
      </c>
      <c r="C41" s="59">
        <v>103014.232490025</v>
      </c>
    </row>
    <row r="42" spans="2:3" x14ac:dyDescent="0.3">
      <c r="B42" s="58" t="s">
        <v>28</v>
      </c>
      <c r="C42" s="59">
        <v>123362.19363569788</v>
      </c>
    </row>
    <row r="43" spans="2:3" x14ac:dyDescent="0.3">
      <c r="B43" s="58" t="s">
        <v>29</v>
      </c>
      <c r="C43" s="59">
        <v>90719.615855312979</v>
      </c>
    </row>
    <row r="44" spans="2:3" x14ac:dyDescent="0.3">
      <c r="B44" s="58" t="s">
        <v>30</v>
      </c>
      <c r="C44" s="59">
        <v>94399.009462629678</v>
      </c>
    </row>
    <row r="45" spans="2:3" x14ac:dyDescent="0.3">
      <c r="B45" s="58" t="s">
        <v>31</v>
      </c>
      <c r="C45" s="59">
        <v>119167.75366434676</v>
      </c>
    </row>
    <row r="46" spans="2:3" x14ac:dyDescent="0.3">
      <c r="B46" s="58" t="s">
        <v>32</v>
      </c>
      <c r="C46" s="59">
        <v>2496.4567281567793</v>
      </c>
    </row>
  </sheetData>
  <phoneticPr fontId="4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5673-4E93-4B42-B963-ABAC59746062}">
  <sheetPr>
    <tabColor theme="9" tint="0.59999389629810485"/>
  </sheetPr>
  <dimension ref="A1:E205"/>
  <sheetViews>
    <sheetView topLeftCell="A4" workbookViewId="0">
      <selection activeCell="E6" sqref="E6"/>
    </sheetView>
  </sheetViews>
  <sheetFormatPr defaultRowHeight="16.5" x14ac:dyDescent="0.3"/>
  <cols>
    <col min="1" max="1" width="24.5" customWidth="1"/>
    <col min="4" max="4" width="17.875" customWidth="1"/>
    <col min="5" max="5" width="19.25" customWidth="1"/>
  </cols>
  <sheetData>
    <row r="1" spans="1:5" x14ac:dyDescent="0.3">
      <c r="A1" t="s">
        <v>434</v>
      </c>
    </row>
    <row r="2" spans="1:5" x14ac:dyDescent="0.3">
      <c r="A2" t="s">
        <v>433</v>
      </c>
    </row>
    <row r="3" spans="1:5" x14ac:dyDescent="0.3">
      <c r="A3" t="s">
        <v>611</v>
      </c>
    </row>
    <row r="5" spans="1:5" x14ac:dyDescent="0.3">
      <c r="A5" t="s">
        <v>432</v>
      </c>
      <c r="B5" t="s">
        <v>431</v>
      </c>
      <c r="C5" t="s">
        <v>430</v>
      </c>
      <c r="D5" t="s">
        <v>429</v>
      </c>
      <c r="E5" s="46" t="s">
        <v>428</v>
      </c>
    </row>
    <row r="6" spans="1:5" x14ac:dyDescent="0.3">
      <c r="A6" t="s">
        <v>427</v>
      </c>
      <c r="B6">
        <v>1</v>
      </c>
      <c r="C6">
        <v>1.9813997375201866E-2</v>
      </c>
      <c r="D6">
        <v>6.6205669041087059E-2</v>
      </c>
      <c r="E6" s="46" t="str">
        <f>VLOOKUP(A6,'ISIC Code Mapping'!$A$2:$C$201, 3, FALSE)</f>
        <v>ISIC 01T03</v>
      </c>
    </row>
    <row r="7" spans="1:5" x14ac:dyDescent="0.3">
      <c r="A7" t="s">
        <v>426</v>
      </c>
      <c r="B7">
        <v>2</v>
      </c>
      <c r="C7">
        <v>1365.9633634860929</v>
      </c>
      <c r="D7">
        <v>3.5525868174186417E-2</v>
      </c>
      <c r="E7" s="46" t="str">
        <f>VLOOKUP(A7,'ISIC Code Mapping'!$A$2:$C$201, 3, FALSE)</f>
        <v>ISIC 01T03</v>
      </c>
    </row>
    <row r="8" spans="1:5" x14ac:dyDescent="0.3">
      <c r="A8" t="s">
        <v>425</v>
      </c>
      <c r="B8">
        <v>3</v>
      </c>
      <c r="C8">
        <v>3123.7412532945573</v>
      </c>
      <c r="D8">
        <v>0.58681241325135658</v>
      </c>
      <c r="E8" s="46" t="str">
        <f>VLOOKUP(A8,'ISIC Code Mapping'!$A$2:$C$201, 3, FALSE)</f>
        <v>ISIC 01T03</v>
      </c>
    </row>
    <row r="9" spans="1:5" x14ac:dyDescent="0.3">
      <c r="A9" t="s">
        <v>424</v>
      </c>
      <c r="B9">
        <v>4</v>
      </c>
      <c r="C9">
        <v>3419.0818744061403</v>
      </c>
      <c r="D9">
        <v>292.25299962022058</v>
      </c>
      <c r="E9" s="46" t="str">
        <f>VLOOKUP(A9,'ISIC Code Mapping'!$A$2:$C$201, 3, FALSE)</f>
        <v>ISIC 01T03</v>
      </c>
    </row>
    <row r="10" spans="1:5" x14ac:dyDescent="0.3">
      <c r="A10" t="s">
        <v>423</v>
      </c>
      <c r="B10">
        <v>5</v>
      </c>
      <c r="C10">
        <v>1307.9132605019952</v>
      </c>
      <c r="D10">
        <v>5.3287025502865113</v>
      </c>
      <c r="E10" s="46" t="str">
        <f>VLOOKUP(A10,'ISIC Code Mapping'!$A$2:$C$201, 3, FALSE)</f>
        <v>ISIC 01T03</v>
      </c>
    </row>
    <row r="11" spans="1:5" x14ac:dyDescent="0.3">
      <c r="A11" t="s">
        <v>422</v>
      </c>
      <c r="B11">
        <v>6</v>
      </c>
      <c r="C11">
        <v>2.2985647913750094</v>
      </c>
      <c r="D11">
        <v>0</v>
      </c>
      <c r="E11" s="46" t="str">
        <f>VLOOKUP(A11,'ISIC Code Mapping'!$A$2:$C$201, 3, FALSE)</f>
        <v>ISIC 01T03</v>
      </c>
    </row>
    <row r="12" spans="1:5" x14ac:dyDescent="0.3">
      <c r="A12" t="s">
        <v>421</v>
      </c>
      <c r="B12">
        <v>7</v>
      </c>
      <c r="C12">
        <v>768.02111998038754</v>
      </c>
      <c r="D12">
        <v>6.2839120920285898E-4</v>
      </c>
      <c r="E12" s="46" t="str">
        <f>VLOOKUP(A12,'ISIC Code Mapping'!$A$2:$C$201, 3, FALSE)</f>
        <v>ISIC 01T03</v>
      </c>
    </row>
    <row r="13" spans="1:5" x14ac:dyDescent="0.3">
      <c r="A13" t="s">
        <v>420</v>
      </c>
      <c r="B13">
        <v>8</v>
      </c>
      <c r="C13">
        <v>2135.0508812578523</v>
      </c>
      <c r="D13">
        <v>214.6012407353538</v>
      </c>
      <c r="E13" s="46" t="str">
        <f>VLOOKUP(A13,'ISIC Code Mapping'!$A$2:$C$201, 3, FALSE)</f>
        <v>ISIC 01T03</v>
      </c>
    </row>
    <row r="14" spans="1:5" x14ac:dyDescent="0.3">
      <c r="A14" t="s">
        <v>419</v>
      </c>
      <c r="B14">
        <v>9</v>
      </c>
      <c r="C14">
        <v>2.059512503338996</v>
      </c>
      <c r="D14">
        <v>0</v>
      </c>
      <c r="E14" s="46" t="str">
        <f>VLOOKUP(A14,'ISIC Code Mapping'!$A$2:$C$201, 3, FALSE)</f>
        <v>ISIC 01T03</v>
      </c>
    </row>
    <row r="15" spans="1:5" x14ac:dyDescent="0.3">
      <c r="A15" t="s">
        <v>418</v>
      </c>
      <c r="B15">
        <v>10</v>
      </c>
      <c r="C15">
        <v>4.9658458297523493</v>
      </c>
      <c r="D15">
        <v>0</v>
      </c>
      <c r="E15" s="46" t="str">
        <f>VLOOKUP(A15,'ISIC Code Mapping'!$A$2:$C$201, 3, FALSE)</f>
        <v>ISIC 01T03</v>
      </c>
    </row>
    <row r="16" spans="1:5" x14ac:dyDescent="0.3">
      <c r="A16" t="s">
        <v>417</v>
      </c>
      <c r="B16">
        <v>11</v>
      </c>
      <c r="C16">
        <v>17.410580003497095</v>
      </c>
      <c r="D16">
        <v>0</v>
      </c>
      <c r="E16" s="46" t="str">
        <f>VLOOKUP(A16,'ISIC Code Mapping'!$A$2:$C$201, 3, FALSE)</f>
        <v>ISIC 01T03</v>
      </c>
    </row>
    <row r="17" spans="1:5" x14ac:dyDescent="0.3">
      <c r="A17" t="s">
        <v>416</v>
      </c>
      <c r="B17">
        <v>12</v>
      </c>
      <c r="C17">
        <v>85.087680958533525</v>
      </c>
      <c r="D17">
        <v>1.1839170666968544</v>
      </c>
      <c r="E17" s="46" t="str">
        <f>VLOOKUP(A17,'ISIC Code Mapping'!$A$2:$C$201, 3, FALSE)</f>
        <v>ISIC 01T03</v>
      </c>
    </row>
    <row r="18" spans="1:5" x14ac:dyDescent="0.3">
      <c r="A18" t="s">
        <v>415</v>
      </c>
      <c r="B18">
        <v>13</v>
      </c>
      <c r="C18">
        <v>41.024814040603765</v>
      </c>
      <c r="D18">
        <v>4.5030150394796591</v>
      </c>
      <c r="E18" s="46" t="str">
        <f>VLOOKUP(A18,'ISIC Code Mapping'!$A$2:$C$201, 3, FALSE)</f>
        <v>ISIC 01T03</v>
      </c>
    </row>
    <row r="19" spans="1:5" x14ac:dyDescent="0.3">
      <c r="A19" t="s">
        <v>414</v>
      </c>
      <c r="B19">
        <v>14</v>
      </c>
      <c r="C19">
        <v>0</v>
      </c>
      <c r="D19">
        <v>0</v>
      </c>
      <c r="E19" s="46" t="str">
        <f>VLOOKUP(A19,'ISIC Code Mapping'!$A$2:$C$201, 3, FALSE)</f>
        <v>ISIC 01T03</v>
      </c>
    </row>
    <row r="20" spans="1:5" x14ac:dyDescent="0.3">
      <c r="A20" t="s">
        <v>413</v>
      </c>
      <c r="B20">
        <v>15</v>
      </c>
      <c r="C20">
        <v>5.81512004648744</v>
      </c>
      <c r="D20">
        <v>2.7827604020617791E-2</v>
      </c>
      <c r="E20" s="46" t="str">
        <f>VLOOKUP(A20,'ISIC Code Mapping'!$A$2:$C$201, 3, FALSE)</f>
        <v>ISIC 01T03</v>
      </c>
    </row>
    <row r="21" spans="1:5" x14ac:dyDescent="0.3">
      <c r="A21" t="s">
        <v>412</v>
      </c>
      <c r="B21">
        <v>16</v>
      </c>
      <c r="C21">
        <v>0</v>
      </c>
      <c r="D21">
        <v>0</v>
      </c>
      <c r="E21" s="46" t="str">
        <f>VLOOKUP(A21,'ISIC Code Mapping'!$A$2:$C$201, 3, FALSE)</f>
        <v>ISIC 01T03</v>
      </c>
    </row>
    <row r="22" spans="1:5" x14ac:dyDescent="0.3">
      <c r="A22" t="s">
        <v>411</v>
      </c>
      <c r="B22">
        <v>17</v>
      </c>
      <c r="C22">
        <v>0</v>
      </c>
      <c r="D22">
        <v>0</v>
      </c>
      <c r="E22" s="46" t="str">
        <f>VLOOKUP(A22,'ISIC Code Mapping'!$A$2:$C$201, 3, FALSE)</f>
        <v>ISIC 01T03</v>
      </c>
    </row>
    <row r="23" spans="1:5" x14ac:dyDescent="0.3">
      <c r="A23" t="s">
        <v>410</v>
      </c>
      <c r="B23">
        <v>18</v>
      </c>
      <c r="C23">
        <v>666.94634568063373</v>
      </c>
      <c r="D23">
        <v>1.9817086591226318</v>
      </c>
      <c r="E23" s="46" t="str">
        <f>VLOOKUP(A23,'ISIC Code Mapping'!$A$2:$C$201, 3, FALSE)</f>
        <v>ISIC 01T03</v>
      </c>
    </row>
    <row r="24" spans="1:5" x14ac:dyDescent="0.3">
      <c r="A24" t="s">
        <v>409</v>
      </c>
      <c r="B24">
        <v>19</v>
      </c>
      <c r="C24">
        <v>1262.9273945470386</v>
      </c>
      <c r="D24">
        <v>436.84405031939235</v>
      </c>
      <c r="E24" s="46" t="str">
        <f>VLOOKUP(A24,'ISIC Code Mapping'!$A$2:$C$201, 3, FALSE)</f>
        <v>ISIC 01T03</v>
      </c>
    </row>
    <row r="25" spans="1:5" x14ac:dyDescent="0.3">
      <c r="A25" t="s">
        <v>408</v>
      </c>
      <c r="B25">
        <v>20</v>
      </c>
      <c r="C25">
        <v>854.1766568542065</v>
      </c>
      <c r="D25">
        <v>6.6404858730663285</v>
      </c>
      <c r="E25" s="46" t="str">
        <f>VLOOKUP(A25,'ISIC Code Mapping'!$A$2:$C$201, 3, FALSE)</f>
        <v>ISIC 05</v>
      </c>
    </row>
    <row r="26" spans="1:5" x14ac:dyDescent="0.3">
      <c r="A26" t="s">
        <v>407</v>
      </c>
      <c r="B26">
        <v>21</v>
      </c>
      <c r="C26">
        <v>16.605356322352645</v>
      </c>
      <c r="D26">
        <v>0</v>
      </c>
      <c r="E26" s="46" t="str">
        <f>VLOOKUP(A26,'ISIC Code Mapping'!$A$2:$C$201, 3, FALSE)</f>
        <v>ISIC 05</v>
      </c>
    </row>
    <row r="27" spans="1:5" x14ac:dyDescent="0.3">
      <c r="A27" t="s">
        <v>406</v>
      </c>
      <c r="B27">
        <v>22</v>
      </c>
      <c r="C27">
        <v>3817.1241013027225</v>
      </c>
      <c r="D27">
        <v>0</v>
      </c>
      <c r="E27" s="46" t="str">
        <f>VLOOKUP(A27,'ISIC Code Mapping'!$A$2:$C$201, 3, FALSE)</f>
        <v>ISIC 05</v>
      </c>
    </row>
    <row r="28" spans="1:5" x14ac:dyDescent="0.3">
      <c r="A28" t="s">
        <v>405</v>
      </c>
      <c r="B28">
        <v>23</v>
      </c>
      <c r="C28">
        <v>468.51250427055902</v>
      </c>
      <c r="D28">
        <v>0</v>
      </c>
      <c r="E28" s="46" t="str">
        <f>VLOOKUP(A28,'ISIC Code Mapping'!$A$2:$C$201, 3, FALSE)</f>
        <v>ISIC 05</v>
      </c>
    </row>
    <row r="29" spans="1:5" x14ac:dyDescent="0.3">
      <c r="A29" t="s">
        <v>404</v>
      </c>
      <c r="B29">
        <v>24</v>
      </c>
      <c r="C29">
        <v>8.8858915709238335</v>
      </c>
      <c r="D29">
        <v>0.81273107212629991</v>
      </c>
      <c r="E29" s="46" t="str">
        <f>VLOOKUP(A29,'ISIC Code Mapping'!$A$2:$C$201, 3, FALSE)</f>
        <v>ISIC 05</v>
      </c>
    </row>
    <row r="30" spans="1:5" x14ac:dyDescent="0.3">
      <c r="A30" t="s">
        <v>403</v>
      </c>
      <c r="B30">
        <v>25</v>
      </c>
      <c r="C30">
        <v>84.251088113504849</v>
      </c>
      <c r="D30">
        <v>0</v>
      </c>
      <c r="E30" s="46" t="str">
        <f>VLOOKUP(A30,'ISIC Code Mapping'!$A$2:$C$201, 3, FALSE)</f>
        <v>ISIC 05</v>
      </c>
    </row>
    <row r="31" spans="1:5" x14ac:dyDescent="0.3">
      <c r="A31" t="s">
        <v>402</v>
      </c>
      <c r="B31">
        <v>26</v>
      </c>
      <c r="C31">
        <v>1.1910927207371018</v>
      </c>
      <c r="D31">
        <v>0</v>
      </c>
      <c r="E31" s="46" t="str">
        <f>VLOOKUP(A31,'ISIC Code Mapping'!$A$2:$C$201, 3, FALSE)</f>
        <v>ISIC 05</v>
      </c>
    </row>
    <row r="32" spans="1:5" x14ac:dyDescent="0.3">
      <c r="A32" t="s">
        <v>401</v>
      </c>
      <c r="B32">
        <v>27</v>
      </c>
      <c r="C32">
        <v>1.1413919870978946</v>
      </c>
      <c r="D32">
        <v>0</v>
      </c>
      <c r="E32" s="46" t="str">
        <f>VLOOKUP(A32,'ISIC Code Mapping'!$A$2:$C$201, 3, FALSE)</f>
        <v>ISIC 05</v>
      </c>
    </row>
    <row r="33" spans="1:5" x14ac:dyDescent="0.3">
      <c r="A33" t="s">
        <v>400</v>
      </c>
      <c r="B33">
        <v>28</v>
      </c>
      <c r="C33">
        <v>48139.017650471804</v>
      </c>
      <c r="D33">
        <v>19.893367230611332</v>
      </c>
      <c r="E33" s="46" t="str">
        <f>VLOOKUP(A33,'ISIC Code Mapping'!$A$2:$C$201, 3, FALSE)</f>
        <v>ISIC 06</v>
      </c>
    </row>
    <row r="34" spans="1:5" x14ac:dyDescent="0.3">
      <c r="A34" t="s">
        <v>399</v>
      </c>
      <c r="B34">
        <v>29</v>
      </c>
      <c r="C34">
        <v>0.45692465745346056</v>
      </c>
      <c r="D34">
        <v>1.4700585833825335E-3</v>
      </c>
      <c r="E34" s="46" t="str">
        <f>VLOOKUP(A34,'ISIC Code Mapping'!$A$2:$C$201, 3, FALSE)</f>
        <v>ISIC 06</v>
      </c>
    </row>
    <row r="35" spans="1:5" x14ac:dyDescent="0.3">
      <c r="A35" t="s">
        <v>398</v>
      </c>
      <c r="B35">
        <v>30</v>
      </c>
      <c r="C35">
        <v>1825.3974827348752</v>
      </c>
      <c r="D35">
        <v>0</v>
      </c>
      <c r="E35" s="46" t="str">
        <f>VLOOKUP(A35,'ISIC Code Mapping'!$A$2:$C$201, 3, FALSE)</f>
        <v>ISIC 06</v>
      </c>
    </row>
    <row r="36" spans="1:5" x14ac:dyDescent="0.3">
      <c r="A36" t="s">
        <v>397</v>
      </c>
      <c r="B36">
        <v>31</v>
      </c>
      <c r="C36">
        <v>0.11806302175069171</v>
      </c>
      <c r="D36">
        <v>0</v>
      </c>
      <c r="E36" s="46" t="str">
        <f>VLOOKUP(A36,'ISIC Code Mapping'!$A$2:$C$201, 3, FALSE)</f>
        <v>ISIC 06</v>
      </c>
    </row>
    <row r="37" spans="1:5" x14ac:dyDescent="0.3">
      <c r="A37" t="s">
        <v>396</v>
      </c>
      <c r="B37">
        <v>32</v>
      </c>
      <c r="C37">
        <v>0</v>
      </c>
      <c r="D37">
        <v>0</v>
      </c>
      <c r="E37" s="46" t="str">
        <f>VLOOKUP(A37,'ISIC Code Mapping'!$A$2:$C$201, 3, FALSE)</f>
        <v>ISIC 07T08</v>
      </c>
    </row>
    <row r="38" spans="1:5" x14ac:dyDescent="0.3">
      <c r="A38" t="s">
        <v>395</v>
      </c>
      <c r="B38">
        <v>33</v>
      </c>
      <c r="C38">
        <v>3175.3573137969342</v>
      </c>
      <c r="D38">
        <v>18.302260773450868</v>
      </c>
      <c r="E38" s="46" t="str">
        <f>VLOOKUP(A38,'ISIC Code Mapping'!$A$2:$C$201, 3, FALSE)</f>
        <v>ISIC 07T08</v>
      </c>
    </row>
    <row r="39" spans="1:5" x14ac:dyDescent="0.3">
      <c r="A39" t="s">
        <v>394</v>
      </c>
      <c r="B39">
        <v>34</v>
      </c>
      <c r="C39">
        <v>4963.2652720012002</v>
      </c>
      <c r="D39">
        <v>1.1753361862746536E-2</v>
      </c>
      <c r="E39" s="46" t="str">
        <f>VLOOKUP(A39,'ISIC Code Mapping'!$A$2:$C$201, 3, FALSE)</f>
        <v>ISIC 07T08</v>
      </c>
    </row>
    <row r="40" spans="1:5" x14ac:dyDescent="0.3">
      <c r="A40" t="s">
        <v>393</v>
      </c>
      <c r="B40">
        <v>35</v>
      </c>
      <c r="C40">
        <v>557.20073346761524</v>
      </c>
      <c r="D40">
        <v>1.8569957964069799</v>
      </c>
      <c r="E40" s="46" t="str">
        <f>VLOOKUP(A40,'ISIC Code Mapping'!$A$2:$C$201, 3, FALSE)</f>
        <v>ISIC 07T08</v>
      </c>
    </row>
    <row r="41" spans="1:5" x14ac:dyDescent="0.3">
      <c r="A41" t="s">
        <v>392</v>
      </c>
      <c r="B41">
        <v>36</v>
      </c>
      <c r="C41">
        <v>44.137287968476244</v>
      </c>
      <c r="D41">
        <v>0</v>
      </c>
      <c r="E41" s="46" t="str">
        <f>VLOOKUP(A41,'ISIC Code Mapping'!$A$2:$C$201, 3, FALSE)</f>
        <v>ISIC 07T08</v>
      </c>
    </row>
    <row r="42" spans="1:5" x14ac:dyDescent="0.3">
      <c r="A42" t="s">
        <v>391</v>
      </c>
      <c r="B42">
        <v>37</v>
      </c>
      <c r="C42">
        <v>1549.7963098764255</v>
      </c>
      <c r="D42">
        <v>4.570530648476347</v>
      </c>
      <c r="E42" s="46" t="str">
        <f>VLOOKUP(A42,'ISIC Code Mapping'!$A$2:$C$201, 3, FALSE)</f>
        <v>ISIC 07T08</v>
      </c>
    </row>
    <row r="43" spans="1:5" x14ac:dyDescent="0.3">
      <c r="A43" t="s">
        <v>390</v>
      </c>
      <c r="B43">
        <v>38</v>
      </c>
      <c r="C43">
        <v>3264.5922881182291</v>
      </c>
      <c r="D43">
        <v>13.879475497724513</v>
      </c>
      <c r="E43" s="46" t="str">
        <f>VLOOKUP(A43,'ISIC Code Mapping'!$A$2:$C$201, 3, FALSE)</f>
        <v>ISIC 07T08</v>
      </c>
    </row>
    <row r="44" spans="1:5" x14ac:dyDescent="0.3">
      <c r="A44" t="s">
        <v>389</v>
      </c>
      <c r="B44">
        <v>39</v>
      </c>
      <c r="C44">
        <v>578.12577335868355</v>
      </c>
      <c r="D44">
        <v>5.660598217199504</v>
      </c>
      <c r="E44" s="46" t="str">
        <f>VLOOKUP(A44,'ISIC Code Mapping'!$A$2:$C$201, 3, FALSE)</f>
        <v>ISIC 07T08</v>
      </c>
    </row>
    <row r="45" spans="1:5" x14ac:dyDescent="0.3">
      <c r="A45" t="s">
        <v>388</v>
      </c>
      <c r="B45">
        <v>40</v>
      </c>
      <c r="C45">
        <v>287.54507734926659</v>
      </c>
      <c r="D45">
        <v>13.451200947275735</v>
      </c>
      <c r="E45" s="46" t="str">
        <f>VLOOKUP(A45,'ISIC Code Mapping'!$A$2:$C$201, 3, FALSE)</f>
        <v>ISIC 07T08</v>
      </c>
    </row>
    <row r="46" spans="1:5" x14ac:dyDescent="0.3">
      <c r="A46" t="s">
        <v>387</v>
      </c>
      <c r="B46">
        <v>41</v>
      </c>
      <c r="C46">
        <v>507.72314995445669</v>
      </c>
      <c r="D46">
        <v>35.369024123901809</v>
      </c>
      <c r="E46" s="46" t="str">
        <f>VLOOKUP(A46,'ISIC Code Mapping'!$A$2:$C$201, 3, FALSE)</f>
        <v>ISIC 07T08</v>
      </c>
    </row>
    <row r="47" spans="1:5" x14ac:dyDescent="0.3">
      <c r="A47" t="s">
        <v>386</v>
      </c>
      <c r="B47">
        <v>42</v>
      </c>
      <c r="C47">
        <v>453.9395391577649</v>
      </c>
      <c r="D47">
        <v>285.07833981959431</v>
      </c>
      <c r="E47" s="46" t="str">
        <f>VLOOKUP(A47,'ISIC Code Mapping'!$A$2:$C$201, 3, FALSE)</f>
        <v>ISIC 07T08</v>
      </c>
    </row>
    <row r="48" spans="1:5" x14ac:dyDescent="0.3">
      <c r="A48" t="s">
        <v>385</v>
      </c>
      <c r="B48">
        <v>43</v>
      </c>
      <c r="C48">
        <v>2584.7513832458171</v>
      </c>
      <c r="D48">
        <v>24.24793738916204</v>
      </c>
      <c r="E48" s="46" t="str">
        <f>VLOOKUP(A48,'ISIC Code Mapping'!$A$2:$C$201, 3, FALSE)</f>
        <v>ISIC 10T12</v>
      </c>
    </row>
    <row r="49" spans="1:5" x14ac:dyDescent="0.3">
      <c r="A49" t="s">
        <v>384</v>
      </c>
      <c r="B49">
        <v>44</v>
      </c>
      <c r="C49">
        <v>2074.1462825637695</v>
      </c>
      <c r="D49">
        <v>0.87089703794739093</v>
      </c>
      <c r="E49" s="46" t="str">
        <f>VLOOKUP(A49,'ISIC Code Mapping'!$A$2:$C$201, 3, FALSE)</f>
        <v>ISIC 10T12</v>
      </c>
    </row>
    <row r="50" spans="1:5" x14ac:dyDescent="0.3">
      <c r="A50" t="s">
        <v>383</v>
      </c>
      <c r="B50">
        <v>45</v>
      </c>
      <c r="C50">
        <v>318.55268597832435</v>
      </c>
      <c r="D50">
        <v>22.893817645760585</v>
      </c>
      <c r="E50" s="46" t="str">
        <f>VLOOKUP(A50,'ISIC Code Mapping'!$A$2:$C$201, 3, FALSE)</f>
        <v>ISIC 10T12</v>
      </c>
    </row>
    <row r="51" spans="1:5" x14ac:dyDescent="0.3">
      <c r="A51" t="s">
        <v>382</v>
      </c>
      <c r="B51">
        <v>46</v>
      </c>
      <c r="C51">
        <v>438.01023471236812</v>
      </c>
      <c r="D51">
        <v>30.238205012021684</v>
      </c>
      <c r="E51" s="46" t="str">
        <f>VLOOKUP(A51,'ISIC Code Mapping'!$A$2:$C$201, 3, FALSE)</f>
        <v>ISIC 10T12</v>
      </c>
    </row>
    <row r="52" spans="1:5" x14ac:dyDescent="0.3">
      <c r="A52" t="s">
        <v>381</v>
      </c>
      <c r="B52">
        <v>47</v>
      </c>
      <c r="C52">
        <v>1731.4155236270144</v>
      </c>
      <c r="D52">
        <v>136.7938753891062</v>
      </c>
      <c r="E52" s="46" t="str">
        <f>VLOOKUP(A52,'ISIC Code Mapping'!$A$2:$C$201, 3, FALSE)</f>
        <v>ISIC 10T12</v>
      </c>
    </row>
    <row r="53" spans="1:5" x14ac:dyDescent="0.3">
      <c r="A53" t="s">
        <v>380</v>
      </c>
      <c r="B53">
        <v>48</v>
      </c>
      <c r="C53">
        <v>1368.3646569035004</v>
      </c>
      <c r="D53">
        <v>122.43397902003993</v>
      </c>
      <c r="E53" s="46" t="str">
        <f>VLOOKUP(A53,'ISIC Code Mapping'!$A$2:$C$201, 3, FALSE)</f>
        <v>ISIC 10T12</v>
      </c>
    </row>
    <row r="54" spans="1:5" x14ac:dyDescent="0.3">
      <c r="A54" t="s">
        <v>379</v>
      </c>
      <c r="B54">
        <v>49</v>
      </c>
      <c r="C54">
        <v>400.8873909427798</v>
      </c>
      <c r="D54">
        <v>4.2636668444970072</v>
      </c>
      <c r="E54" s="46" t="str">
        <f>VLOOKUP(A54,'ISIC Code Mapping'!$A$2:$C$201, 3, FALSE)</f>
        <v>ISIC 10T12</v>
      </c>
    </row>
    <row r="55" spans="1:5" x14ac:dyDescent="0.3">
      <c r="A55" t="s">
        <v>378</v>
      </c>
      <c r="B55">
        <v>50</v>
      </c>
      <c r="C55">
        <v>758.05988377461756</v>
      </c>
      <c r="D55">
        <v>245.54040841750242</v>
      </c>
      <c r="E55" s="46" t="str">
        <f>VLOOKUP(A55,'ISIC Code Mapping'!$A$2:$C$201, 3, FALSE)</f>
        <v>ISIC 10T12</v>
      </c>
    </row>
    <row r="56" spans="1:5" x14ac:dyDescent="0.3">
      <c r="A56" t="s">
        <v>377</v>
      </c>
      <c r="B56">
        <v>51</v>
      </c>
      <c r="C56">
        <v>8883.0349835637771</v>
      </c>
      <c r="D56">
        <v>2838.7519678978574</v>
      </c>
      <c r="E56" s="46" t="str">
        <f>VLOOKUP(A56,'ISIC Code Mapping'!$A$2:$C$201, 3, FALSE)</f>
        <v>ISIC 10T12</v>
      </c>
    </row>
    <row r="57" spans="1:5" x14ac:dyDescent="0.3">
      <c r="A57" t="s">
        <v>376</v>
      </c>
      <c r="B57">
        <v>52</v>
      </c>
      <c r="C57">
        <v>2101.0561480002816</v>
      </c>
      <c r="D57">
        <v>822.66584698731299</v>
      </c>
      <c r="E57" s="46" t="str">
        <f>VLOOKUP(A57,'ISIC Code Mapping'!$A$2:$C$201, 3, FALSE)</f>
        <v>ISIC 10T12</v>
      </c>
    </row>
    <row r="58" spans="1:5" x14ac:dyDescent="0.3">
      <c r="A58" t="s">
        <v>375</v>
      </c>
      <c r="B58">
        <v>53</v>
      </c>
      <c r="C58">
        <v>5326.5534091254176</v>
      </c>
      <c r="D58">
        <v>1435.507759151558</v>
      </c>
      <c r="E58" s="46" t="str">
        <f>VLOOKUP(A58,'ISIC Code Mapping'!$A$2:$C$201, 3, FALSE)</f>
        <v>ISIC 10T12</v>
      </c>
    </row>
    <row r="59" spans="1:5" x14ac:dyDescent="0.3">
      <c r="A59" t="s">
        <v>374</v>
      </c>
      <c r="B59">
        <v>54</v>
      </c>
      <c r="C59">
        <v>202.55038469503617</v>
      </c>
      <c r="D59">
        <v>792.83074152937206</v>
      </c>
      <c r="E59" s="46" t="str">
        <f>VLOOKUP(A59,'ISIC Code Mapping'!$A$2:$C$201, 3, FALSE)</f>
        <v>ISIC 10T12</v>
      </c>
    </row>
    <row r="60" spans="1:5" x14ac:dyDescent="0.3">
      <c r="A60" t="s">
        <v>373</v>
      </c>
      <c r="B60">
        <v>55</v>
      </c>
      <c r="C60">
        <v>6319.1176544625596</v>
      </c>
      <c r="D60">
        <v>11322.418163070288</v>
      </c>
      <c r="E60" s="46" t="str">
        <f>VLOOKUP(A60,'ISIC Code Mapping'!$A$2:$C$201, 3, FALSE)</f>
        <v>ISIC 13T15</v>
      </c>
    </row>
    <row r="61" spans="1:5" x14ac:dyDescent="0.3">
      <c r="A61" t="s">
        <v>372</v>
      </c>
      <c r="B61">
        <v>56</v>
      </c>
      <c r="C61">
        <v>6133.5586201749356</v>
      </c>
      <c r="D61">
        <v>1879.5736591819955</v>
      </c>
      <c r="E61" s="46" t="str">
        <f>VLOOKUP(A61,'ISIC Code Mapping'!$A$2:$C$201, 3, FALSE)</f>
        <v>ISIC 13T15</v>
      </c>
    </row>
    <row r="62" spans="1:5" x14ac:dyDescent="0.3">
      <c r="A62" t="s">
        <v>371</v>
      </c>
      <c r="B62">
        <v>57</v>
      </c>
      <c r="C62">
        <v>4739.5595518480986</v>
      </c>
      <c r="D62">
        <v>2204.1033467956495</v>
      </c>
      <c r="E62" s="46" t="str">
        <f>VLOOKUP(A62,'ISIC Code Mapping'!$A$2:$C$201, 3, FALSE)</f>
        <v>ISIC 13T15</v>
      </c>
    </row>
    <row r="63" spans="1:5" x14ac:dyDescent="0.3">
      <c r="A63" t="s">
        <v>370</v>
      </c>
      <c r="B63">
        <v>58</v>
      </c>
      <c r="C63">
        <v>2616.8125499109519</v>
      </c>
      <c r="D63">
        <v>115.28459196701849</v>
      </c>
      <c r="E63" s="46" t="str">
        <f>VLOOKUP(A63,'ISIC Code Mapping'!$A$2:$C$201, 3, FALSE)</f>
        <v>ISIC 16</v>
      </c>
    </row>
    <row r="64" spans="1:5" x14ac:dyDescent="0.3">
      <c r="A64" t="s">
        <v>369</v>
      </c>
      <c r="B64">
        <v>59</v>
      </c>
      <c r="C64">
        <v>0</v>
      </c>
      <c r="D64">
        <v>0</v>
      </c>
      <c r="E64" s="46" t="str">
        <f>VLOOKUP(A64,'ISIC Code Mapping'!$A$2:$C$201, 3, FALSE)</f>
        <v>ISIC 16</v>
      </c>
    </row>
    <row r="65" spans="1:5" x14ac:dyDescent="0.3">
      <c r="A65" t="s">
        <v>368</v>
      </c>
      <c r="B65">
        <v>60</v>
      </c>
      <c r="C65">
        <v>1285.8321872767519</v>
      </c>
      <c r="D65">
        <v>111.4411401038036</v>
      </c>
      <c r="E65" s="46" t="str">
        <f>VLOOKUP(A65,'ISIC Code Mapping'!$A$2:$C$201, 3, FALSE)</f>
        <v>ISIC 17T18</v>
      </c>
    </row>
    <row r="66" spans="1:5" x14ac:dyDescent="0.3">
      <c r="A66" t="s">
        <v>367</v>
      </c>
      <c r="B66">
        <v>61</v>
      </c>
      <c r="C66">
        <v>0</v>
      </c>
      <c r="D66">
        <v>0</v>
      </c>
      <c r="E66" s="46" t="str">
        <f>VLOOKUP(A66,'ISIC Code Mapping'!$A$2:$C$201, 3, FALSE)</f>
        <v>ISIC 17T18</v>
      </c>
    </row>
    <row r="67" spans="1:5" x14ac:dyDescent="0.3">
      <c r="A67" t="s">
        <v>366</v>
      </c>
      <c r="B67">
        <v>62</v>
      </c>
      <c r="C67">
        <v>2251.0667949163403</v>
      </c>
      <c r="D67">
        <v>3637.3886750955944</v>
      </c>
      <c r="E67" s="46" t="str">
        <f>VLOOKUP(A67,'ISIC Code Mapping'!$A$2:$C$201, 3, FALSE)</f>
        <v>ISIC 17T18</v>
      </c>
    </row>
    <row r="68" spans="1:5" x14ac:dyDescent="0.3">
      <c r="A68" t="s">
        <v>365</v>
      </c>
      <c r="B68">
        <v>63</v>
      </c>
      <c r="C68">
        <v>1678.6722389384558</v>
      </c>
      <c r="D68">
        <v>560.04746423175777</v>
      </c>
      <c r="E68" s="46" t="str">
        <f>VLOOKUP(A68,'ISIC Code Mapping'!$A$2:$C$201, 3, FALSE)</f>
        <v>ISIC 17T18</v>
      </c>
    </row>
    <row r="69" spans="1:5" x14ac:dyDescent="0.3">
      <c r="A69" t="s">
        <v>364</v>
      </c>
      <c r="B69">
        <v>64</v>
      </c>
      <c r="C69">
        <v>131.53560232558883</v>
      </c>
      <c r="D69">
        <v>5.9733944162502608</v>
      </c>
      <c r="E69" s="46" t="str">
        <f>VLOOKUP(A69,'ISIC Code Mapping'!$A$2:$C$201, 3, FALSE)</f>
        <v>ISIC 19</v>
      </c>
    </row>
    <row r="70" spans="1:5" x14ac:dyDescent="0.3">
      <c r="A70" t="s">
        <v>363</v>
      </c>
      <c r="B70">
        <v>65</v>
      </c>
      <c r="C70">
        <v>0</v>
      </c>
      <c r="D70">
        <v>0</v>
      </c>
      <c r="E70" s="46" t="str">
        <f>VLOOKUP(A70,'ISIC Code Mapping'!$A$2:$C$201, 3, FALSE)</f>
        <v>ISIC 19</v>
      </c>
    </row>
    <row r="71" spans="1:5" x14ac:dyDescent="0.3">
      <c r="A71" t="s">
        <v>362</v>
      </c>
      <c r="B71">
        <v>66</v>
      </c>
      <c r="C71">
        <v>19.795472679999854</v>
      </c>
      <c r="D71">
        <v>71.392167241011435</v>
      </c>
      <c r="E71" s="46" t="str">
        <f>VLOOKUP(A71,'ISIC Code Mapping'!$A$2:$C$201, 3, FALSE)</f>
        <v>ISIC 19</v>
      </c>
    </row>
    <row r="72" spans="1:5" x14ac:dyDescent="0.3">
      <c r="A72" t="s">
        <v>361</v>
      </c>
      <c r="B72">
        <v>67</v>
      </c>
      <c r="C72">
        <v>951.45278929284257</v>
      </c>
      <c r="D72">
        <v>0</v>
      </c>
      <c r="E72" s="46" t="str">
        <f>VLOOKUP(A72,'ISIC Code Mapping'!$A$2:$C$201, 3, FALSE)</f>
        <v>ISIC 19</v>
      </c>
    </row>
    <row r="73" spans="1:5" x14ac:dyDescent="0.3">
      <c r="A73" t="s">
        <v>360</v>
      </c>
      <c r="B73">
        <v>68</v>
      </c>
      <c r="C73">
        <v>0</v>
      </c>
      <c r="D73">
        <v>0</v>
      </c>
      <c r="E73" s="46" t="str">
        <f>VLOOKUP(A73,'ISIC Code Mapping'!$A$2:$C$201, 3, FALSE)</f>
        <v>ISIC 19</v>
      </c>
    </row>
    <row r="74" spans="1:5" x14ac:dyDescent="0.3">
      <c r="A74" t="s">
        <v>359</v>
      </c>
      <c r="B74">
        <v>69</v>
      </c>
      <c r="C74">
        <v>1.5738565921944113E-3</v>
      </c>
      <c r="D74">
        <v>0</v>
      </c>
      <c r="E74" s="46" t="str">
        <f>VLOOKUP(A74,'ISIC Code Mapping'!$A$2:$C$201, 3, FALSE)</f>
        <v>ISIC 19</v>
      </c>
    </row>
    <row r="75" spans="1:5" x14ac:dyDescent="0.3">
      <c r="A75" t="s">
        <v>358</v>
      </c>
      <c r="B75">
        <v>70</v>
      </c>
      <c r="C75">
        <v>1380.7978864912145</v>
      </c>
      <c r="D75">
        <v>8454.0176650351841</v>
      </c>
      <c r="E75" s="46" t="str">
        <f>VLOOKUP(A75,'ISIC Code Mapping'!$A$2:$C$201, 3, FALSE)</f>
        <v>ISIC 19</v>
      </c>
    </row>
    <row r="76" spans="1:5" x14ac:dyDescent="0.3">
      <c r="A76" t="s">
        <v>357</v>
      </c>
      <c r="B76">
        <v>71</v>
      </c>
      <c r="C76">
        <v>859.84796543904952</v>
      </c>
      <c r="D76">
        <v>2580.6156615696054</v>
      </c>
      <c r="E76" s="46" t="str">
        <f>VLOOKUP(A76,'ISIC Code Mapping'!$A$2:$C$201, 3, FALSE)</f>
        <v>ISIC 19</v>
      </c>
    </row>
    <row r="77" spans="1:5" x14ac:dyDescent="0.3">
      <c r="A77" t="s">
        <v>356</v>
      </c>
      <c r="B77">
        <v>72</v>
      </c>
      <c r="C77">
        <v>0</v>
      </c>
      <c r="D77">
        <v>0</v>
      </c>
      <c r="E77" s="46" t="str">
        <f>VLOOKUP(A77,'ISIC Code Mapping'!$A$2:$C$201, 3, FALSE)</f>
        <v>ISIC 19</v>
      </c>
    </row>
    <row r="78" spans="1:5" x14ac:dyDescent="0.3">
      <c r="A78" t="s">
        <v>355</v>
      </c>
      <c r="B78">
        <v>73</v>
      </c>
      <c r="C78">
        <v>3557.5760016264339</v>
      </c>
      <c r="D78">
        <v>4988.2612074605422</v>
      </c>
      <c r="E78" s="46" t="str">
        <f>VLOOKUP(A78,'ISIC Code Mapping'!$A$2:$C$201, 3, FALSE)</f>
        <v>ISIC 19</v>
      </c>
    </row>
    <row r="79" spans="1:5" x14ac:dyDescent="0.3">
      <c r="A79" t="s">
        <v>354</v>
      </c>
      <c r="B79">
        <v>74</v>
      </c>
      <c r="C79">
        <v>0.50306861665985303</v>
      </c>
      <c r="D79">
        <v>4.6668397050940227</v>
      </c>
      <c r="E79" s="46" t="str">
        <f>VLOOKUP(A79,'ISIC Code Mapping'!$A$2:$C$201, 3, FALSE)</f>
        <v>ISIC 19</v>
      </c>
    </row>
    <row r="80" spans="1:5" x14ac:dyDescent="0.3">
      <c r="A80" t="s">
        <v>353</v>
      </c>
      <c r="B80">
        <v>75</v>
      </c>
      <c r="C80">
        <v>1801.7240947320638</v>
      </c>
      <c r="D80">
        <v>455.02758514919566</v>
      </c>
      <c r="E80" s="46" t="str">
        <f>VLOOKUP(A80,'ISIC Code Mapping'!$A$2:$C$201, 3, FALSE)</f>
        <v>ISIC 19</v>
      </c>
    </row>
    <row r="81" spans="1:5" x14ac:dyDescent="0.3">
      <c r="A81" t="s">
        <v>352</v>
      </c>
      <c r="B81">
        <v>76</v>
      </c>
      <c r="C81">
        <v>0.1296809656231426</v>
      </c>
      <c r="D81">
        <v>716.04477172172506</v>
      </c>
      <c r="E81" s="46" t="str">
        <f>VLOOKUP(A81,'ISIC Code Mapping'!$A$2:$C$201, 3, FALSE)</f>
        <v>ISIC 19</v>
      </c>
    </row>
    <row r="82" spans="1:5" x14ac:dyDescent="0.3">
      <c r="A82" t="s">
        <v>351</v>
      </c>
      <c r="B82">
        <v>77</v>
      </c>
      <c r="C82">
        <v>0</v>
      </c>
      <c r="D82">
        <v>0</v>
      </c>
      <c r="E82" s="46" t="str">
        <f>VLOOKUP(A82,'ISIC Code Mapping'!$A$2:$C$201, 3, FALSE)</f>
        <v>ISIC 19</v>
      </c>
    </row>
    <row r="83" spans="1:5" x14ac:dyDescent="0.3">
      <c r="A83" t="s">
        <v>350</v>
      </c>
      <c r="B83">
        <v>78</v>
      </c>
      <c r="C83">
        <v>2607.3814765556331</v>
      </c>
      <c r="D83">
        <v>4824.3696571793635</v>
      </c>
      <c r="E83" s="46" t="str">
        <f>VLOOKUP(A83,'ISIC Code Mapping'!$A$2:$C$201, 3, FALSE)</f>
        <v>ISIC 19</v>
      </c>
    </row>
    <row r="84" spans="1:5" x14ac:dyDescent="0.3">
      <c r="A84" t="s">
        <v>349</v>
      </c>
      <c r="B84">
        <v>79</v>
      </c>
      <c r="C84">
        <v>151.70779888422871</v>
      </c>
      <c r="D84">
        <v>200.35733399983607</v>
      </c>
      <c r="E84" s="46" t="str">
        <f>VLOOKUP(A84,'ISIC Code Mapping'!$A$2:$C$201, 3, FALSE)</f>
        <v>ISIC 19</v>
      </c>
    </row>
    <row r="85" spans="1:5" x14ac:dyDescent="0.3">
      <c r="A85" t="s">
        <v>348</v>
      </c>
      <c r="B85">
        <v>80</v>
      </c>
      <c r="C85">
        <v>7.5869590844908661</v>
      </c>
      <c r="D85">
        <v>13.399066186925801</v>
      </c>
      <c r="E85" s="46" t="str">
        <f>VLOOKUP(A85,'ISIC Code Mapping'!$A$2:$C$201, 3, FALSE)</f>
        <v>ISIC 19</v>
      </c>
    </row>
    <row r="86" spans="1:5" x14ac:dyDescent="0.3">
      <c r="A86" t="s">
        <v>347</v>
      </c>
      <c r="B86">
        <v>81</v>
      </c>
      <c r="C86">
        <v>2.4467332282727501</v>
      </c>
      <c r="D86">
        <v>258.10191301006159</v>
      </c>
      <c r="E86" s="46" t="str">
        <f>VLOOKUP(A86,'ISIC Code Mapping'!$A$2:$C$201, 3, FALSE)</f>
        <v>ISIC 19</v>
      </c>
    </row>
    <row r="87" spans="1:5" x14ac:dyDescent="0.3">
      <c r="A87" t="s">
        <v>346</v>
      </c>
      <c r="B87">
        <v>82</v>
      </c>
      <c r="C87">
        <v>33.09137135304568</v>
      </c>
      <c r="D87">
        <v>1.6725844079191858</v>
      </c>
      <c r="E87" s="46" t="str">
        <f>VLOOKUP(A87,'ISIC Code Mapping'!$A$2:$C$201, 3, FALSE)</f>
        <v>ISIC 19</v>
      </c>
    </row>
    <row r="88" spans="1:5" x14ac:dyDescent="0.3">
      <c r="A88" t="s">
        <v>345</v>
      </c>
      <c r="B88">
        <v>83</v>
      </c>
      <c r="C88">
        <v>34.905896190370321</v>
      </c>
      <c r="D88">
        <v>2.3423990886274479</v>
      </c>
      <c r="E88" s="46" t="str">
        <f>VLOOKUP(A88,'ISIC Code Mapping'!$A$2:$C$201, 3, FALSE)</f>
        <v>ISIC 19</v>
      </c>
    </row>
    <row r="89" spans="1:5" x14ac:dyDescent="0.3">
      <c r="A89" t="s">
        <v>344</v>
      </c>
      <c r="B89">
        <v>84</v>
      </c>
      <c r="C89">
        <v>133.55501805980199</v>
      </c>
      <c r="D89">
        <v>91.42344425868356</v>
      </c>
      <c r="E89" s="46" t="str">
        <f>VLOOKUP(A89,'ISIC Code Mapping'!$A$2:$C$201, 3, FALSE)</f>
        <v>ISIC 19</v>
      </c>
    </row>
    <row r="90" spans="1:5" x14ac:dyDescent="0.3">
      <c r="A90" t="s">
        <v>343</v>
      </c>
      <c r="B90">
        <v>85</v>
      </c>
      <c r="C90">
        <v>616.96475420081879</v>
      </c>
      <c r="D90">
        <v>5.445606868903762</v>
      </c>
      <c r="E90" s="46" t="str">
        <f>VLOOKUP(A90,'ISIC Code Mapping'!$A$2:$C$201, 3, FALSE)</f>
        <v>ISIC 20</v>
      </c>
    </row>
    <row r="91" spans="1:5" x14ac:dyDescent="0.3">
      <c r="A91" t="s">
        <v>342</v>
      </c>
      <c r="B91">
        <v>86</v>
      </c>
      <c r="C91">
        <v>4609.1729908745092</v>
      </c>
      <c r="D91">
        <v>16225.415669078517</v>
      </c>
      <c r="E91" s="46" t="str">
        <f>VLOOKUP(A91,'ISIC Code Mapping'!$A$2:$C$201, 3, FALSE)</f>
        <v>ISIC 20</v>
      </c>
    </row>
    <row r="92" spans="1:5" x14ac:dyDescent="0.3">
      <c r="A92" t="s">
        <v>341</v>
      </c>
      <c r="B92">
        <v>87</v>
      </c>
      <c r="C92">
        <v>0</v>
      </c>
      <c r="D92">
        <v>0</v>
      </c>
      <c r="E92" s="46" t="str">
        <f>VLOOKUP(A92,'ISIC Code Mapping'!$A$2:$C$201, 3, FALSE)</f>
        <v>ISIC 20</v>
      </c>
    </row>
    <row r="93" spans="1:5" x14ac:dyDescent="0.3">
      <c r="A93" t="s">
        <v>340</v>
      </c>
      <c r="B93">
        <v>88</v>
      </c>
      <c r="C93">
        <v>1.837281713372688</v>
      </c>
      <c r="D93">
        <v>0.89567393954278052</v>
      </c>
      <c r="E93" s="46" t="str">
        <f>VLOOKUP(A93,'ISIC Code Mapping'!$A$2:$C$201, 3, FALSE)</f>
        <v>ISIC 20</v>
      </c>
    </row>
    <row r="94" spans="1:5" x14ac:dyDescent="0.3">
      <c r="A94" t="s">
        <v>339</v>
      </c>
      <c r="B94">
        <v>89</v>
      </c>
      <c r="C94">
        <v>1056.0594801967632</v>
      </c>
      <c r="D94">
        <v>474.52871039657958</v>
      </c>
      <c r="E94" s="46" t="str">
        <f>VLOOKUP(A94,'ISIC Code Mapping'!$A$2:$C$201, 3, FALSE)</f>
        <v>ISIC 20</v>
      </c>
    </row>
    <row r="95" spans="1:5" x14ac:dyDescent="0.3">
      <c r="A95" t="s">
        <v>338</v>
      </c>
      <c r="B95">
        <v>90</v>
      </c>
      <c r="C95">
        <v>46190.324009707911</v>
      </c>
      <c r="D95">
        <v>56220.869881205675</v>
      </c>
      <c r="E95" s="46" t="str">
        <f>VLOOKUP(A95,'ISIC Code Mapping'!$A$2:$C$201, 3, FALSE)</f>
        <v>ISIC 20</v>
      </c>
    </row>
    <row r="96" spans="1:5" x14ac:dyDescent="0.3">
      <c r="A96" t="s">
        <v>337</v>
      </c>
      <c r="B96">
        <v>91</v>
      </c>
      <c r="C96">
        <v>57.242067342296842</v>
      </c>
      <c r="D96">
        <v>0</v>
      </c>
      <c r="E96" s="46" t="str">
        <f>VLOOKUP(A96,'ISIC Code Mapping'!$A$2:$C$201, 3, FALSE)</f>
        <v>ISIC 20</v>
      </c>
    </row>
    <row r="97" spans="1:5" x14ac:dyDescent="0.3">
      <c r="A97" t="s">
        <v>336</v>
      </c>
      <c r="B97">
        <v>92</v>
      </c>
      <c r="C97">
        <v>9.6719111538590479</v>
      </c>
      <c r="D97">
        <v>185.42151644411626</v>
      </c>
      <c r="E97" s="46" t="str">
        <f>VLOOKUP(A97,'ISIC Code Mapping'!$A$2:$C$201, 3, FALSE)</f>
        <v>ISIC 20</v>
      </c>
    </row>
    <row r="98" spans="1:5" x14ac:dyDescent="0.3">
      <c r="A98" t="s">
        <v>335</v>
      </c>
      <c r="B98">
        <v>93</v>
      </c>
      <c r="C98">
        <v>11.507811695024825</v>
      </c>
      <c r="D98">
        <v>0</v>
      </c>
      <c r="E98" s="46" t="str">
        <f>VLOOKUP(A98,'ISIC Code Mapping'!$A$2:$C$201, 3, FALSE)</f>
        <v>ISIC 19</v>
      </c>
    </row>
    <row r="99" spans="1:5" x14ac:dyDescent="0.3">
      <c r="A99" t="s">
        <v>334</v>
      </c>
      <c r="B99">
        <v>94</v>
      </c>
      <c r="C99">
        <v>2.6053065113664244</v>
      </c>
      <c r="D99">
        <v>4.4290761560353431</v>
      </c>
      <c r="E99" s="46" t="str">
        <f>VLOOKUP(A99,'ISIC Code Mapping'!$A$2:$C$201, 3, FALSE)</f>
        <v>ISIC 19</v>
      </c>
    </row>
    <row r="100" spans="1:5" x14ac:dyDescent="0.3">
      <c r="A100" t="s">
        <v>333</v>
      </c>
      <c r="B100">
        <v>95</v>
      </c>
      <c r="C100">
        <v>1.4297625842036135</v>
      </c>
      <c r="D100">
        <v>0</v>
      </c>
      <c r="E100" s="46" t="str">
        <f>VLOOKUP(A100,'ISIC Code Mapping'!$A$2:$C$201, 3, FALSE)</f>
        <v>ISIC 19</v>
      </c>
    </row>
    <row r="101" spans="1:5" x14ac:dyDescent="0.3">
      <c r="A101" t="s">
        <v>332</v>
      </c>
      <c r="B101">
        <v>96</v>
      </c>
      <c r="C101">
        <v>8212.3505179715285</v>
      </c>
      <c r="D101">
        <v>16427.560604957132</v>
      </c>
      <c r="E101" s="46" t="str">
        <f>VLOOKUP(A101,'ISIC Code Mapping'!$A$2:$C$201, 3, FALSE)</f>
        <v>ISIC 22</v>
      </c>
    </row>
    <row r="102" spans="1:5" x14ac:dyDescent="0.3">
      <c r="A102" t="s">
        <v>331</v>
      </c>
      <c r="B102">
        <v>97</v>
      </c>
      <c r="C102">
        <v>2650.0190333214896</v>
      </c>
      <c r="D102">
        <v>1495.0333751062192</v>
      </c>
      <c r="E102" s="46" t="str">
        <f>VLOOKUP(A102,'ISIC Code Mapping'!$A$2:$C$201, 3, FALSE)</f>
        <v>ISIC 231</v>
      </c>
    </row>
    <row r="103" spans="1:5" x14ac:dyDescent="0.3">
      <c r="A103" t="s">
        <v>330</v>
      </c>
      <c r="B103">
        <v>98</v>
      </c>
      <c r="C103">
        <v>0</v>
      </c>
      <c r="D103">
        <v>0</v>
      </c>
      <c r="E103" s="46" t="str">
        <f>VLOOKUP(A103,'ISIC Code Mapping'!$A$2:$C$201, 3, FALSE)</f>
        <v>ISIC 231</v>
      </c>
    </row>
    <row r="104" spans="1:5" x14ac:dyDescent="0.3">
      <c r="A104" t="s">
        <v>329</v>
      </c>
      <c r="B104">
        <v>99</v>
      </c>
      <c r="C104">
        <v>1689.4417365442043</v>
      </c>
      <c r="D104">
        <v>366.27318556028183</v>
      </c>
      <c r="E104" s="46" t="str">
        <f>VLOOKUP(A104,'ISIC Code Mapping'!$A$2:$C$201, 3, FALSE)</f>
        <v>ISIC 239</v>
      </c>
    </row>
    <row r="105" spans="1:5" x14ac:dyDescent="0.3">
      <c r="A105" t="s">
        <v>328</v>
      </c>
      <c r="B105">
        <v>100</v>
      </c>
      <c r="C105">
        <v>41.763599060213714</v>
      </c>
      <c r="D105">
        <v>4.1056730479664978</v>
      </c>
      <c r="E105" s="46" t="str">
        <f>VLOOKUP(A105,'ISIC Code Mapping'!$A$2:$C$201, 3, FALSE)</f>
        <v>ISIC 239</v>
      </c>
    </row>
    <row r="106" spans="1:5" x14ac:dyDescent="0.3">
      <c r="A106" t="s">
        <v>327</v>
      </c>
      <c r="B106">
        <v>101</v>
      </c>
      <c r="C106">
        <v>229.15322240971031</v>
      </c>
      <c r="D106">
        <v>568.63725606778019</v>
      </c>
      <c r="E106" s="46" t="str">
        <f>VLOOKUP(A106,'ISIC Code Mapping'!$A$2:$C$201, 3, FALSE)</f>
        <v>ISIC 239</v>
      </c>
    </row>
    <row r="107" spans="1:5" x14ac:dyDescent="0.3">
      <c r="A107" t="s">
        <v>326</v>
      </c>
      <c r="B107">
        <v>102</v>
      </c>
      <c r="C107">
        <v>0</v>
      </c>
      <c r="D107">
        <v>0</v>
      </c>
      <c r="E107" s="46" t="str">
        <f>VLOOKUP(A107,'ISIC Code Mapping'!$A$2:$C$201, 3, FALSE)</f>
        <v>ISIC 239</v>
      </c>
    </row>
    <row r="108" spans="1:5" x14ac:dyDescent="0.3">
      <c r="A108" t="s">
        <v>325</v>
      </c>
      <c r="B108">
        <v>103</v>
      </c>
      <c r="C108">
        <v>1922.1171446281228</v>
      </c>
      <c r="D108">
        <v>860.30503145815305</v>
      </c>
      <c r="E108" s="46" t="str">
        <f>VLOOKUP(A108,'ISIC Code Mapping'!$A$2:$C$201, 3, FALSE)</f>
        <v>ISIC 239</v>
      </c>
    </row>
    <row r="109" spans="1:5" x14ac:dyDescent="0.3">
      <c r="A109" t="s">
        <v>324</v>
      </c>
      <c r="B109">
        <v>104</v>
      </c>
      <c r="C109">
        <v>27281.89777470129</v>
      </c>
      <c r="D109">
        <v>31592.979284495697</v>
      </c>
      <c r="E109" s="46" t="str">
        <f>VLOOKUP(A109,'ISIC Code Mapping'!$A$2:$C$201, 3, FALSE)</f>
        <v>ISIC 241</v>
      </c>
    </row>
    <row r="110" spans="1:5" x14ac:dyDescent="0.3">
      <c r="A110" t="s">
        <v>323</v>
      </c>
      <c r="B110">
        <v>105</v>
      </c>
      <c r="C110">
        <v>0</v>
      </c>
      <c r="D110">
        <v>0</v>
      </c>
      <c r="E110" s="46" t="str">
        <f>VLOOKUP(A110,'ISIC Code Mapping'!$A$2:$C$201, 3, FALSE)</f>
        <v>ISIC 241</v>
      </c>
    </row>
    <row r="111" spans="1:5" x14ac:dyDescent="0.3">
      <c r="A111" t="s">
        <v>322</v>
      </c>
      <c r="B111">
        <v>106</v>
      </c>
      <c r="C111">
        <v>1263.4187170310179</v>
      </c>
      <c r="D111">
        <v>3513.2554543527503</v>
      </c>
      <c r="E111" s="46" t="str">
        <f>VLOOKUP(A111,'ISIC Code Mapping'!$A$2:$C$201, 3, FALSE)</f>
        <v>ISIC 242</v>
      </c>
    </row>
    <row r="112" spans="1:5" x14ac:dyDescent="0.3">
      <c r="A112" t="s">
        <v>321</v>
      </c>
      <c r="B112">
        <v>107</v>
      </c>
      <c r="C112">
        <v>0</v>
      </c>
      <c r="D112">
        <v>0</v>
      </c>
      <c r="E112" s="46" t="str">
        <f>VLOOKUP(A112,'ISIC Code Mapping'!$A$2:$C$201, 3, FALSE)</f>
        <v>ISIC 242</v>
      </c>
    </row>
    <row r="113" spans="1:5" x14ac:dyDescent="0.3">
      <c r="A113" t="s">
        <v>320</v>
      </c>
      <c r="B113">
        <v>108</v>
      </c>
      <c r="C113">
        <v>7526.377068668121</v>
      </c>
      <c r="D113">
        <v>2793.43630171412</v>
      </c>
      <c r="E113" s="46" t="str">
        <f>VLOOKUP(A113,'ISIC Code Mapping'!$A$2:$C$201, 3, FALSE)</f>
        <v>ISIC 242</v>
      </c>
    </row>
    <row r="114" spans="1:5" x14ac:dyDescent="0.3">
      <c r="A114" t="s">
        <v>319</v>
      </c>
      <c r="B114">
        <v>109</v>
      </c>
      <c r="C114">
        <v>0</v>
      </c>
      <c r="D114">
        <v>0</v>
      </c>
      <c r="E114" s="46" t="str">
        <f>VLOOKUP(A114,'ISIC Code Mapping'!$A$2:$C$201, 3, FALSE)</f>
        <v>ISIC 242</v>
      </c>
    </row>
    <row r="115" spans="1:5" x14ac:dyDescent="0.3">
      <c r="A115" t="s">
        <v>318</v>
      </c>
      <c r="B115">
        <v>110</v>
      </c>
      <c r="C115">
        <v>1112.6364671850922</v>
      </c>
      <c r="D115">
        <v>1347.4890454832009</v>
      </c>
      <c r="E115" s="46" t="str">
        <f>VLOOKUP(A115,'ISIC Code Mapping'!$A$2:$C$201, 3, FALSE)</f>
        <v>ISIC 242</v>
      </c>
    </row>
    <row r="116" spans="1:5" x14ac:dyDescent="0.3">
      <c r="A116" t="s">
        <v>317</v>
      </c>
      <c r="B116">
        <v>111</v>
      </c>
      <c r="C116">
        <v>0</v>
      </c>
      <c r="D116">
        <v>0</v>
      </c>
      <c r="E116" s="46" t="str">
        <f>VLOOKUP(A116,'ISIC Code Mapping'!$A$2:$C$201, 3, FALSE)</f>
        <v>ISIC 242</v>
      </c>
    </row>
    <row r="117" spans="1:5" x14ac:dyDescent="0.3">
      <c r="A117" t="s">
        <v>316</v>
      </c>
      <c r="B117">
        <v>112</v>
      </c>
      <c r="C117">
        <v>4717.030889139256</v>
      </c>
      <c r="D117">
        <v>5319.3711301296134</v>
      </c>
      <c r="E117" s="46" t="str">
        <f>VLOOKUP(A117,'ISIC Code Mapping'!$A$2:$C$201, 3, FALSE)</f>
        <v>ISIC 242</v>
      </c>
    </row>
    <row r="118" spans="1:5" x14ac:dyDescent="0.3">
      <c r="A118" t="s">
        <v>315</v>
      </c>
      <c r="B118">
        <v>113</v>
      </c>
      <c r="C118">
        <v>0</v>
      </c>
      <c r="D118">
        <v>0</v>
      </c>
      <c r="E118" s="46" t="str">
        <f>VLOOKUP(A118,'ISIC Code Mapping'!$A$2:$C$201, 3, FALSE)</f>
        <v>ISIC 242</v>
      </c>
    </row>
    <row r="119" spans="1:5" x14ac:dyDescent="0.3">
      <c r="A119" t="s">
        <v>314</v>
      </c>
      <c r="B119">
        <v>114</v>
      </c>
      <c r="C119">
        <v>2615.155070952238</v>
      </c>
      <c r="D119">
        <v>757.27439617866514</v>
      </c>
      <c r="E119" s="46" t="str">
        <f>VLOOKUP(A119,'ISIC Code Mapping'!$A$2:$C$201, 3, FALSE)</f>
        <v>ISIC 242</v>
      </c>
    </row>
    <row r="120" spans="1:5" x14ac:dyDescent="0.3">
      <c r="A120" t="s">
        <v>313</v>
      </c>
      <c r="B120">
        <v>115</v>
      </c>
      <c r="C120">
        <v>0</v>
      </c>
      <c r="D120">
        <v>0</v>
      </c>
      <c r="E120" s="46" t="str">
        <f>VLOOKUP(A120,'ISIC Code Mapping'!$A$2:$C$201, 3, FALSE)</f>
        <v>ISIC 242</v>
      </c>
    </row>
    <row r="121" spans="1:5" x14ac:dyDescent="0.3">
      <c r="A121" t="s">
        <v>312</v>
      </c>
      <c r="B121">
        <v>116</v>
      </c>
      <c r="C121">
        <v>0</v>
      </c>
      <c r="D121">
        <v>0</v>
      </c>
      <c r="E121" s="46" t="str">
        <f>VLOOKUP(A121,'ISIC Code Mapping'!$A$2:$C$201, 3, FALSE)</f>
        <v>ISIC 242</v>
      </c>
    </row>
    <row r="122" spans="1:5" x14ac:dyDescent="0.3">
      <c r="A122" t="s">
        <v>311</v>
      </c>
      <c r="B122">
        <v>117</v>
      </c>
      <c r="C122">
        <v>13010.580051200233</v>
      </c>
      <c r="D122">
        <v>14070.593376026138</v>
      </c>
      <c r="E122" s="46" t="str">
        <f>VLOOKUP(A122,'ISIC Code Mapping'!$A$2:$C$201, 3, FALSE)</f>
        <v>ISIC 25</v>
      </c>
    </row>
    <row r="123" spans="1:5" x14ac:dyDescent="0.3">
      <c r="A123" t="s">
        <v>310</v>
      </c>
      <c r="B123">
        <v>118</v>
      </c>
      <c r="C123">
        <v>40661.593803824369</v>
      </c>
      <c r="D123">
        <v>53227.617642379424</v>
      </c>
      <c r="E123" s="46" t="str">
        <f>VLOOKUP(A123,'ISIC Code Mapping'!$A$2:$C$201, 3, FALSE)</f>
        <v>ISIC 28</v>
      </c>
    </row>
    <row r="124" spans="1:5" x14ac:dyDescent="0.3">
      <c r="A124" t="s">
        <v>309</v>
      </c>
      <c r="B124">
        <v>119</v>
      </c>
      <c r="C124">
        <v>7966.3372924891391</v>
      </c>
      <c r="D124">
        <v>14239.671967863198</v>
      </c>
      <c r="E124" s="46" t="str">
        <f>VLOOKUP(A124,'ISIC Code Mapping'!$A$2:$C$201, 3, FALSE)</f>
        <v>ISIC 26</v>
      </c>
    </row>
    <row r="125" spans="1:5" x14ac:dyDescent="0.3">
      <c r="A125" t="s">
        <v>308</v>
      </c>
      <c r="B125">
        <v>120</v>
      </c>
      <c r="C125">
        <v>22620.443988780495</v>
      </c>
      <c r="D125">
        <v>31876.869081018904</v>
      </c>
      <c r="E125" s="46" t="str">
        <f>VLOOKUP(A125,'ISIC Code Mapping'!$A$2:$C$201, 3, FALSE)</f>
        <v>ISIC 27</v>
      </c>
    </row>
    <row r="126" spans="1:5" x14ac:dyDescent="0.3">
      <c r="A126" t="s">
        <v>307</v>
      </c>
      <c r="B126">
        <v>121</v>
      </c>
      <c r="C126">
        <v>40252.800893049876</v>
      </c>
      <c r="D126">
        <v>103973.51045435852</v>
      </c>
      <c r="E126" s="46" t="str">
        <f>VLOOKUP(A126,'ISIC Code Mapping'!$A$2:$C$201, 3, FALSE)</f>
        <v>ISIC 26</v>
      </c>
    </row>
    <row r="127" spans="1:5" x14ac:dyDescent="0.3">
      <c r="A127" t="s">
        <v>306</v>
      </c>
      <c r="B127">
        <v>122</v>
      </c>
      <c r="C127">
        <v>24782.348380613865</v>
      </c>
      <c r="D127">
        <v>19469.409136618513</v>
      </c>
      <c r="E127" s="46" t="str">
        <f>VLOOKUP(A127,'ISIC Code Mapping'!$A$2:$C$201, 3, FALSE)</f>
        <v>ISIC 26</v>
      </c>
    </row>
    <row r="128" spans="1:5" x14ac:dyDescent="0.3">
      <c r="A128" t="s">
        <v>305</v>
      </c>
      <c r="B128">
        <v>123</v>
      </c>
      <c r="C128">
        <v>19780.535779374091</v>
      </c>
      <c r="D128">
        <v>68289.380054438778</v>
      </c>
      <c r="E128" s="46" t="str">
        <f>VLOOKUP(A128,'ISIC Code Mapping'!$A$2:$C$201, 3, FALSE)</f>
        <v>ISIC 29</v>
      </c>
    </row>
    <row r="129" spans="1:5" x14ac:dyDescent="0.3">
      <c r="A129" t="s">
        <v>304</v>
      </c>
      <c r="B129">
        <v>124</v>
      </c>
      <c r="C129">
        <v>8427.305557150381</v>
      </c>
      <c r="D129">
        <v>15987.60810906498</v>
      </c>
      <c r="E129" s="46" t="str">
        <f>VLOOKUP(A129,'ISIC Code Mapping'!$A$2:$C$201, 3, FALSE)</f>
        <v>ISIC 30</v>
      </c>
    </row>
    <row r="130" spans="1:5" x14ac:dyDescent="0.3">
      <c r="A130" t="s">
        <v>303</v>
      </c>
      <c r="B130">
        <v>125</v>
      </c>
      <c r="C130">
        <v>5842.3637683610341</v>
      </c>
      <c r="D130">
        <v>3371.3430369196913</v>
      </c>
      <c r="E130" s="46" t="str">
        <f>VLOOKUP(A130,'ISIC Code Mapping'!$A$2:$C$201, 3, FALSE)</f>
        <v>ISIC 31T33</v>
      </c>
    </row>
    <row r="131" spans="1:5" x14ac:dyDescent="0.3">
      <c r="A131" t="s">
        <v>302</v>
      </c>
      <c r="B131">
        <v>126</v>
      </c>
      <c r="C131">
        <v>0</v>
      </c>
      <c r="D131">
        <v>0</v>
      </c>
      <c r="E131" s="46" t="str">
        <f>VLOOKUP(A131,'ISIC Code Mapping'!$A$2:$C$201, 3, FALSE)</f>
        <v>ISIC 36T39</v>
      </c>
    </row>
    <row r="132" spans="1:5" x14ac:dyDescent="0.3">
      <c r="A132" t="s">
        <v>301</v>
      </c>
      <c r="B132">
        <v>127</v>
      </c>
      <c r="C132">
        <v>0</v>
      </c>
      <c r="D132">
        <v>0</v>
      </c>
      <c r="E132" s="46" t="str">
        <f>VLOOKUP(A132,'ISIC Code Mapping'!$A$2:$C$201, 3, FALSE)</f>
        <v>ISIC 36T39</v>
      </c>
    </row>
    <row r="133" spans="1:5" x14ac:dyDescent="0.3">
      <c r="A133" t="s">
        <v>300</v>
      </c>
      <c r="B133">
        <v>128</v>
      </c>
      <c r="C133">
        <v>0</v>
      </c>
      <c r="D133">
        <v>0</v>
      </c>
      <c r="E133" s="46" t="str">
        <f>VLOOKUP(A133,'ISIC Code Mapping'!$A$2:$C$201, 3, FALSE)</f>
        <v>ISIC 351</v>
      </c>
    </row>
    <row r="134" spans="1:5" x14ac:dyDescent="0.3">
      <c r="A134" t="s">
        <v>299</v>
      </c>
      <c r="B134">
        <v>129</v>
      </c>
      <c r="C134">
        <v>0</v>
      </c>
      <c r="D134">
        <v>0</v>
      </c>
      <c r="E134" s="46" t="str">
        <f>VLOOKUP(A134,'ISIC Code Mapping'!$A$2:$C$201, 3, FALSE)</f>
        <v>ISIC 351</v>
      </c>
    </row>
    <row r="135" spans="1:5" x14ac:dyDescent="0.3">
      <c r="A135" t="s">
        <v>298</v>
      </c>
      <c r="B135">
        <v>130</v>
      </c>
      <c r="C135">
        <v>0</v>
      </c>
      <c r="D135">
        <v>0</v>
      </c>
      <c r="E135" s="46" t="str">
        <f>VLOOKUP(A135,'ISIC Code Mapping'!$A$2:$C$201, 3, FALSE)</f>
        <v>ISIC 351</v>
      </c>
    </row>
    <row r="136" spans="1:5" x14ac:dyDescent="0.3">
      <c r="A136" t="s">
        <v>297</v>
      </c>
      <c r="B136">
        <v>131</v>
      </c>
      <c r="C136">
        <v>0</v>
      </c>
      <c r="D136">
        <v>0</v>
      </c>
      <c r="E136" s="46" t="str">
        <f>VLOOKUP(A136,'ISIC Code Mapping'!$A$2:$C$201, 3, FALSE)</f>
        <v>ISIC 351</v>
      </c>
    </row>
    <row r="137" spans="1:5" x14ac:dyDescent="0.3">
      <c r="A137" t="s">
        <v>296</v>
      </c>
      <c r="B137">
        <v>132</v>
      </c>
      <c r="C137">
        <v>0</v>
      </c>
      <c r="D137">
        <v>0</v>
      </c>
      <c r="E137" s="46" t="str">
        <f>VLOOKUP(A137,'ISIC Code Mapping'!$A$2:$C$201, 3, FALSE)</f>
        <v>ISIC 351</v>
      </c>
    </row>
    <row r="138" spans="1:5" x14ac:dyDescent="0.3">
      <c r="A138" t="s">
        <v>295</v>
      </c>
      <c r="B138">
        <v>133</v>
      </c>
      <c r="C138">
        <v>0</v>
      </c>
      <c r="D138">
        <v>0</v>
      </c>
      <c r="E138" s="46" t="str">
        <f>VLOOKUP(A138,'ISIC Code Mapping'!$A$2:$C$201, 3, FALSE)</f>
        <v>ISIC 351</v>
      </c>
    </row>
    <row r="139" spans="1:5" x14ac:dyDescent="0.3">
      <c r="A139" t="s">
        <v>294</v>
      </c>
      <c r="B139">
        <v>134</v>
      </c>
      <c r="C139">
        <v>0</v>
      </c>
      <c r="D139">
        <v>0</v>
      </c>
      <c r="E139" s="46" t="str">
        <f>VLOOKUP(A139,'ISIC Code Mapping'!$A$2:$C$201, 3, FALSE)</f>
        <v>ISIC 351</v>
      </c>
    </row>
    <row r="140" spans="1:5" x14ac:dyDescent="0.3">
      <c r="A140" t="s">
        <v>293</v>
      </c>
      <c r="B140">
        <v>135</v>
      </c>
      <c r="C140">
        <v>0</v>
      </c>
      <c r="D140">
        <v>0</v>
      </c>
      <c r="E140" s="46" t="str">
        <f>VLOOKUP(A140,'ISIC Code Mapping'!$A$2:$C$201, 3, FALSE)</f>
        <v>ISIC 351</v>
      </c>
    </row>
    <row r="141" spans="1:5" x14ac:dyDescent="0.3">
      <c r="A141" t="s">
        <v>292</v>
      </c>
      <c r="B141">
        <v>136</v>
      </c>
      <c r="C141">
        <v>0</v>
      </c>
      <c r="D141">
        <v>0</v>
      </c>
      <c r="E141" s="46" t="str">
        <f>VLOOKUP(A141,'ISIC Code Mapping'!$A$2:$C$201, 3, FALSE)</f>
        <v>ISIC 351</v>
      </c>
    </row>
    <row r="142" spans="1:5" x14ac:dyDescent="0.3">
      <c r="A142" t="s">
        <v>291</v>
      </c>
      <c r="B142">
        <v>137</v>
      </c>
      <c r="C142">
        <v>0</v>
      </c>
      <c r="D142">
        <v>0</v>
      </c>
      <c r="E142" s="46" t="str">
        <f>VLOOKUP(A142,'ISIC Code Mapping'!$A$2:$C$201, 3, FALSE)</f>
        <v>ISIC 351</v>
      </c>
    </row>
    <row r="143" spans="1:5" x14ac:dyDescent="0.3">
      <c r="A143" t="s">
        <v>290</v>
      </c>
      <c r="B143">
        <v>138</v>
      </c>
      <c r="C143">
        <v>0</v>
      </c>
      <c r="D143">
        <v>0</v>
      </c>
      <c r="E143" s="46" t="str">
        <f>VLOOKUP(A143,'ISIC Code Mapping'!$A$2:$C$201, 3, FALSE)</f>
        <v>ISIC 351</v>
      </c>
    </row>
    <row r="144" spans="1:5" x14ac:dyDescent="0.3">
      <c r="A144" t="s">
        <v>289</v>
      </c>
      <c r="B144">
        <v>139</v>
      </c>
      <c r="C144">
        <v>0</v>
      </c>
      <c r="D144">
        <v>0</v>
      </c>
      <c r="E144" s="46" t="str">
        <f>VLOOKUP(A144,'ISIC Code Mapping'!$A$2:$C$201, 3, FALSE)</f>
        <v>ISIC 351</v>
      </c>
    </row>
    <row r="145" spans="1:5" x14ac:dyDescent="0.3">
      <c r="A145" t="s">
        <v>288</v>
      </c>
      <c r="B145">
        <v>140</v>
      </c>
      <c r="C145">
        <v>0</v>
      </c>
      <c r="D145">
        <v>0</v>
      </c>
      <c r="E145" s="46" t="str">
        <f>VLOOKUP(A145,'ISIC Code Mapping'!$A$2:$C$201, 3, FALSE)</f>
        <v>ISIC 351</v>
      </c>
    </row>
    <row r="146" spans="1:5" x14ac:dyDescent="0.3">
      <c r="A146" t="s">
        <v>287</v>
      </c>
      <c r="B146">
        <v>141</v>
      </c>
      <c r="C146">
        <v>0</v>
      </c>
      <c r="D146">
        <v>0</v>
      </c>
      <c r="E146" s="46" t="str">
        <f>VLOOKUP(A146,'ISIC Code Mapping'!$A$2:$C$201, 3, FALSE)</f>
        <v>ISIC 351</v>
      </c>
    </row>
    <row r="147" spans="1:5" x14ac:dyDescent="0.3">
      <c r="A147" t="s">
        <v>286</v>
      </c>
      <c r="B147">
        <v>142</v>
      </c>
      <c r="C147">
        <v>0</v>
      </c>
      <c r="D147">
        <v>5.2599763259021139E-2</v>
      </c>
      <c r="E147" s="46" t="str">
        <f>VLOOKUP(A147,'ISIC Code Mapping'!$A$2:$C$201, 3, FALSE)</f>
        <v>ISIC 352T353</v>
      </c>
    </row>
    <row r="148" spans="1:5" x14ac:dyDescent="0.3">
      <c r="A148" t="s">
        <v>285</v>
      </c>
      <c r="B148">
        <v>143</v>
      </c>
      <c r="C148">
        <v>2.4005439638950115E-4</v>
      </c>
      <c r="D148">
        <v>0.10928000031898479</v>
      </c>
      <c r="E148" s="46" t="str">
        <f>VLOOKUP(A148,'ISIC Code Mapping'!$A$2:$C$201, 3, FALSE)</f>
        <v>ISIC 352T353</v>
      </c>
    </row>
    <row r="149" spans="1:5" x14ac:dyDescent="0.3">
      <c r="A149" t="s">
        <v>284</v>
      </c>
      <c r="B149">
        <v>144</v>
      </c>
      <c r="C149">
        <v>0</v>
      </c>
      <c r="D149">
        <v>0</v>
      </c>
      <c r="E149" s="46" t="str">
        <f>VLOOKUP(A149,'ISIC Code Mapping'!$A$2:$C$201, 3, FALSE)</f>
        <v>ISIC 352T353</v>
      </c>
    </row>
    <row r="150" spans="1:5" x14ac:dyDescent="0.3">
      <c r="A150" t="s">
        <v>283</v>
      </c>
      <c r="B150">
        <v>145</v>
      </c>
      <c r="C150">
        <v>0</v>
      </c>
      <c r="D150">
        <v>0</v>
      </c>
      <c r="E150" s="46" t="str">
        <f>VLOOKUP(A150,'ISIC Code Mapping'!$A$2:$C$201, 3, FALSE)</f>
        <v>ISIC 352T353</v>
      </c>
    </row>
    <row r="151" spans="1:5" x14ac:dyDescent="0.3">
      <c r="A151" t="s">
        <v>282</v>
      </c>
      <c r="B151">
        <v>146</v>
      </c>
      <c r="C151">
        <v>1.3204048032692955E-3</v>
      </c>
      <c r="D151">
        <v>1.118519601250146E-2</v>
      </c>
      <c r="E151" s="46" t="str">
        <f>VLOOKUP(A151,'ISIC Code Mapping'!$A$2:$C$201, 3, FALSE)</f>
        <v>ISIC 352T353</v>
      </c>
    </row>
    <row r="152" spans="1:5" x14ac:dyDescent="0.3">
      <c r="A152" t="s">
        <v>281</v>
      </c>
      <c r="B152">
        <v>147</v>
      </c>
      <c r="C152">
        <v>0</v>
      </c>
      <c r="D152">
        <v>0</v>
      </c>
      <c r="E152" s="46" t="str">
        <f>VLOOKUP(A152,'ISIC Code Mapping'!$A$2:$C$201, 3, FALSE)</f>
        <v>ISIC 352T353</v>
      </c>
    </row>
    <row r="153" spans="1:5" x14ac:dyDescent="0.3">
      <c r="A153" t="s">
        <v>280</v>
      </c>
      <c r="B153">
        <v>148</v>
      </c>
      <c r="C153">
        <v>0</v>
      </c>
      <c r="D153">
        <v>0</v>
      </c>
      <c r="E153" s="46" t="str">
        <f>VLOOKUP(A153,'ISIC Code Mapping'!$A$2:$C$201, 3, FALSE)</f>
        <v>ISIC 36T39</v>
      </c>
    </row>
    <row r="154" spans="1:5" x14ac:dyDescent="0.3">
      <c r="A154" t="s">
        <v>279</v>
      </c>
      <c r="B154">
        <v>149</v>
      </c>
      <c r="C154">
        <v>0</v>
      </c>
      <c r="D154">
        <v>0</v>
      </c>
      <c r="E154" s="46" t="str">
        <f>VLOOKUP(A154,'ISIC Code Mapping'!$A$2:$C$201, 3, FALSE)</f>
        <v>ISIC 36T39</v>
      </c>
    </row>
    <row r="155" spans="1:5" x14ac:dyDescent="0.3">
      <c r="A155" t="s">
        <v>278</v>
      </c>
      <c r="B155">
        <v>150</v>
      </c>
      <c r="C155">
        <v>2148.9972670670845</v>
      </c>
      <c r="D155">
        <v>838.24273319389806</v>
      </c>
      <c r="E155" s="46" t="str">
        <f>VLOOKUP(A155,'ISIC Code Mapping'!$A$2:$C$201, 3, FALSE)</f>
        <v>ISIC 41T43</v>
      </c>
    </row>
    <row r="156" spans="1:5" x14ac:dyDescent="0.3">
      <c r="A156" t="s">
        <v>277</v>
      </c>
      <c r="B156">
        <v>151</v>
      </c>
      <c r="C156">
        <v>0</v>
      </c>
      <c r="D156">
        <v>0</v>
      </c>
      <c r="E156" s="46" t="str">
        <f>VLOOKUP(A156,'ISIC Code Mapping'!$A$2:$C$201, 3, FALSE)</f>
        <v>ISIC 41T43</v>
      </c>
    </row>
    <row r="157" spans="1:5" x14ac:dyDescent="0.3">
      <c r="A157" t="s">
        <v>276</v>
      </c>
      <c r="B157">
        <v>152</v>
      </c>
      <c r="C157">
        <v>1068.1764996048905</v>
      </c>
      <c r="D157">
        <v>194.97908106455873</v>
      </c>
      <c r="E157" s="46" t="str">
        <f>VLOOKUP(A157,'ISIC Code Mapping'!$A$2:$C$201, 3, FALSE)</f>
        <v>ISIC 45T47</v>
      </c>
    </row>
    <row r="158" spans="1:5" x14ac:dyDescent="0.3">
      <c r="A158" t="s">
        <v>275</v>
      </c>
      <c r="B158">
        <v>153</v>
      </c>
      <c r="C158">
        <v>74.416049862931374</v>
      </c>
      <c r="D158">
        <v>12.089404917320756</v>
      </c>
      <c r="E158" s="46" t="str">
        <f>VLOOKUP(A158,'ISIC Code Mapping'!$A$2:$C$201, 3, FALSE)</f>
        <v>ISIC 45T47</v>
      </c>
    </row>
    <row r="159" spans="1:5" x14ac:dyDescent="0.3">
      <c r="A159" t="s">
        <v>274</v>
      </c>
      <c r="B159">
        <v>154</v>
      </c>
      <c r="C159">
        <v>2957.87262153455</v>
      </c>
      <c r="D159">
        <v>675.85132283457767</v>
      </c>
      <c r="E159" s="46" t="str">
        <f>VLOOKUP(A159,'ISIC Code Mapping'!$A$2:$C$201, 3, FALSE)</f>
        <v>ISIC 45T47</v>
      </c>
    </row>
    <row r="160" spans="1:5" x14ac:dyDescent="0.3">
      <c r="A160" t="s">
        <v>273</v>
      </c>
      <c r="B160">
        <v>155</v>
      </c>
      <c r="C160">
        <v>1446.7335764308691</v>
      </c>
      <c r="D160">
        <v>357.61784945344345</v>
      </c>
      <c r="E160" s="46" t="str">
        <f>VLOOKUP(A160,'ISIC Code Mapping'!$A$2:$C$201, 3, FALSE)</f>
        <v>ISIC 45T47</v>
      </c>
    </row>
    <row r="161" spans="1:5" x14ac:dyDescent="0.3">
      <c r="A161" t="s">
        <v>272</v>
      </c>
      <c r="B161">
        <v>156</v>
      </c>
      <c r="C161">
        <v>5653.1984579438058</v>
      </c>
      <c r="D161">
        <v>3608.2703831337258</v>
      </c>
      <c r="E161" s="46" t="str">
        <f>VLOOKUP(A161,'ISIC Code Mapping'!$A$2:$C$201, 3, FALSE)</f>
        <v>ISIC 55T56</v>
      </c>
    </row>
    <row r="162" spans="1:5" x14ac:dyDescent="0.3">
      <c r="A162" t="s">
        <v>271</v>
      </c>
      <c r="B162">
        <v>157</v>
      </c>
      <c r="C162">
        <v>536.75206977656342</v>
      </c>
      <c r="D162">
        <v>221.8135269618044</v>
      </c>
      <c r="E162" s="46" t="str">
        <f>VLOOKUP(A162,'ISIC Code Mapping'!$A$2:$C$201, 3, FALSE)</f>
        <v>ISIC 49T53</v>
      </c>
    </row>
    <row r="163" spans="1:5" x14ac:dyDescent="0.3">
      <c r="A163" t="s">
        <v>270</v>
      </c>
      <c r="B163">
        <v>158</v>
      </c>
      <c r="C163">
        <v>2411.8382618925252</v>
      </c>
      <c r="D163">
        <v>922.52121716979411</v>
      </c>
      <c r="E163" s="46" t="str">
        <f>VLOOKUP(A163,'ISIC Code Mapping'!$A$2:$C$201, 3, FALSE)</f>
        <v>ISIC 49T53</v>
      </c>
    </row>
    <row r="164" spans="1:5" x14ac:dyDescent="0.3">
      <c r="A164" t="s">
        <v>269</v>
      </c>
      <c r="B164">
        <v>159</v>
      </c>
      <c r="C164">
        <v>96.261894198277474</v>
      </c>
      <c r="D164">
        <v>33.242568503578504</v>
      </c>
      <c r="E164" s="46" t="str">
        <f>VLOOKUP(A164,'ISIC Code Mapping'!$A$2:$C$201, 3, FALSE)</f>
        <v>ISIC 49T53</v>
      </c>
    </row>
    <row r="165" spans="1:5" x14ac:dyDescent="0.3">
      <c r="A165" t="s">
        <v>268</v>
      </c>
      <c r="B165">
        <v>160</v>
      </c>
      <c r="C165">
        <v>4386.947803125795</v>
      </c>
      <c r="D165">
        <v>1537.8484685406968</v>
      </c>
      <c r="E165" s="46" t="str">
        <f>VLOOKUP(A165,'ISIC Code Mapping'!$A$2:$C$201, 3, FALSE)</f>
        <v>ISIC 49T53</v>
      </c>
    </row>
    <row r="166" spans="1:5" x14ac:dyDescent="0.3">
      <c r="A166" t="s">
        <v>267</v>
      </c>
      <c r="B166">
        <v>161</v>
      </c>
      <c r="C166">
        <v>31.466090585318458</v>
      </c>
      <c r="D166">
        <v>6.9498634972887787</v>
      </c>
      <c r="E166" s="46" t="str">
        <f>VLOOKUP(A166,'ISIC Code Mapping'!$A$2:$C$201, 3, FALSE)</f>
        <v>ISIC 49T53</v>
      </c>
    </row>
    <row r="167" spans="1:5" x14ac:dyDescent="0.3">
      <c r="A167" t="s">
        <v>266</v>
      </c>
      <c r="B167">
        <v>162</v>
      </c>
      <c r="C167">
        <v>2219.4621964291764</v>
      </c>
      <c r="D167">
        <v>1330.1909361005448</v>
      </c>
      <c r="E167" s="46" t="str">
        <f>VLOOKUP(A167,'ISIC Code Mapping'!$A$2:$C$201, 3, FALSE)</f>
        <v>ISIC 49T53</v>
      </c>
    </row>
    <row r="168" spans="1:5" x14ac:dyDescent="0.3">
      <c r="A168" t="s">
        <v>265</v>
      </c>
      <c r="B168">
        <v>163</v>
      </c>
      <c r="C168">
        <v>1576.6968029174463</v>
      </c>
      <c r="D168">
        <v>748.88294926143669</v>
      </c>
      <c r="E168" s="46" t="str">
        <f>VLOOKUP(A168,'ISIC Code Mapping'!$A$2:$C$201, 3, FALSE)</f>
        <v>ISIC 49T53</v>
      </c>
    </row>
    <row r="169" spans="1:5" x14ac:dyDescent="0.3">
      <c r="A169" t="s">
        <v>264</v>
      </c>
      <c r="B169">
        <v>164</v>
      </c>
      <c r="C169">
        <v>1217.9827569014792</v>
      </c>
      <c r="D169">
        <v>168.95985570710397</v>
      </c>
      <c r="E169" s="46" t="str">
        <f>VLOOKUP(A169,'ISIC Code Mapping'!$A$2:$C$201, 3, FALSE)</f>
        <v>ISIC 61</v>
      </c>
    </row>
    <row r="170" spans="1:5" x14ac:dyDescent="0.3">
      <c r="A170" t="s">
        <v>263</v>
      </c>
      <c r="B170">
        <v>165</v>
      </c>
      <c r="C170">
        <v>1585.8584333794213</v>
      </c>
      <c r="D170">
        <v>194.73455876611587</v>
      </c>
      <c r="E170" s="46" t="str">
        <f>VLOOKUP(A170,'ISIC Code Mapping'!$A$2:$C$201, 3, FALSE)</f>
        <v>ISIC 64T66</v>
      </c>
    </row>
    <row r="171" spans="1:5" x14ac:dyDescent="0.3">
      <c r="A171" t="s">
        <v>262</v>
      </c>
      <c r="B171">
        <v>166</v>
      </c>
      <c r="C171">
        <v>1157.0180943817081</v>
      </c>
      <c r="D171">
        <v>209.08326272683294</v>
      </c>
      <c r="E171" s="46" t="str">
        <f>VLOOKUP(A171,'ISIC Code Mapping'!$A$2:$C$201, 3, FALSE)</f>
        <v>ISIC 64T66</v>
      </c>
    </row>
    <row r="172" spans="1:5" x14ac:dyDescent="0.3">
      <c r="A172" t="s">
        <v>261</v>
      </c>
      <c r="B172">
        <v>167</v>
      </c>
      <c r="C172">
        <v>355.65693354180087</v>
      </c>
      <c r="D172">
        <v>95.560055263478731</v>
      </c>
      <c r="E172" s="46" t="str">
        <f>VLOOKUP(A172,'ISIC Code Mapping'!$A$2:$C$201, 3, FALSE)</f>
        <v>ISIC 64T66</v>
      </c>
    </row>
    <row r="173" spans="1:5" x14ac:dyDescent="0.3">
      <c r="A173" t="s">
        <v>260</v>
      </c>
      <c r="B173">
        <v>168</v>
      </c>
      <c r="C173">
        <v>2298.8384956946607</v>
      </c>
      <c r="D173">
        <v>817.74874615180477</v>
      </c>
      <c r="E173" s="46" t="str">
        <f>VLOOKUP(A173,'ISIC Code Mapping'!$A$2:$C$201, 3, FALSE)</f>
        <v>ISIC 68</v>
      </c>
    </row>
    <row r="174" spans="1:5" x14ac:dyDescent="0.3">
      <c r="A174" t="s">
        <v>259</v>
      </c>
      <c r="B174">
        <v>169</v>
      </c>
      <c r="C174">
        <v>831.15297740204437</v>
      </c>
      <c r="D174">
        <v>198.82617078302798</v>
      </c>
      <c r="E174" s="46" t="str">
        <f>VLOOKUP(A174,'ISIC Code Mapping'!$A$2:$C$201, 3, FALSE)</f>
        <v>ISIC 69T82</v>
      </c>
    </row>
    <row r="175" spans="1:5" x14ac:dyDescent="0.3">
      <c r="A175" t="s">
        <v>258</v>
      </c>
      <c r="B175">
        <v>170</v>
      </c>
      <c r="C175">
        <v>1040.0222369135711</v>
      </c>
      <c r="D175">
        <v>142.80098486665693</v>
      </c>
      <c r="E175" s="46" t="str">
        <f>VLOOKUP(A175,'ISIC Code Mapping'!$A$2:$C$201, 3, FALSE)</f>
        <v>ISIC 62T63</v>
      </c>
    </row>
    <row r="176" spans="1:5" x14ac:dyDescent="0.3">
      <c r="A176" t="s">
        <v>257</v>
      </c>
      <c r="B176">
        <v>171</v>
      </c>
      <c r="C176">
        <v>591.72744725665416</v>
      </c>
      <c r="D176">
        <v>210.70418841496959</v>
      </c>
      <c r="E176" s="46" t="str">
        <f>VLOOKUP(A176,'ISIC Code Mapping'!$A$2:$C$201, 3, FALSE)</f>
        <v>ISIC 69T82</v>
      </c>
    </row>
    <row r="177" spans="1:5" x14ac:dyDescent="0.3">
      <c r="A177" t="s">
        <v>256</v>
      </c>
      <c r="B177">
        <v>172</v>
      </c>
      <c r="C177">
        <v>7664.5382389219194</v>
      </c>
      <c r="D177">
        <v>1539.9840405061764</v>
      </c>
      <c r="E177" s="46" t="str">
        <f>VLOOKUP(A177,'ISIC Code Mapping'!$A$2:$C$201, 3, FALSE)</f>
        <v>ISIC 69T82</v>
      </c>
    </row>
    <row r="178" spans="1:5" x14ac:dyDescent="0.3">
      <c r="A178" t="s">
        <v>255</v>
      </c>
      <c r="B178">
        <v>173</v>
      </c>
      <c r="C178">
        <v>1520.7015048903015</v>
      </c>
      <c r="D178">
        <v>130.78253987450142</v>
      </c>
      <c r="E178" s="46" t="str">
        <f>VLOOKUP(A178,'ISIC Code Mapping'!$A$2:$C$201, 3, FALSE)</f>
        <v>ISIC 84</v>
      </c>
    </row>
    <row r="179" spans="1:5" x14ac:dyDescent="0.3">
      <c r="A179" t="s">
        <v>254</v>
      </c>
      <c r="B179">
        <v>174</v>
      </c>
      <c r="C179">
        <v>850.25453689435699</v>
      </c>
      <c r="D179">
        <v>76.855390494996641</v>
      </c>
      <c r="E179" s="46" t="str">
        <f>VLOOKUP(A179,'ISIC Code Mapping'!$A$2:$C$201, 3, FALSE)</f>
        <v>ISIC 85</v>
      </c>
    </row>
    <row r="180" spans="1:5" x14ac:dyDescent="0.3">
      <c r="A180" t="s">
        <v>253</v>
      </c>
      <c r="B180">
        <v>175</v>
      </c>
      <c r="C180">
        <v>1451.7740271644666</v>
      </c>
      <c r="D180">
        <v>147.93930684904686</v>
      </c>
      <c r="E180" s="46" t="str">
        <f>VLOOKUP(A180,'ISIC Code Mapping'!$A$2:$C$201, 3, FALSE)</f>
        <v>ISIC 86T88</v>
      </c>
    </row>
    <row r="181" spans="1:5" x14ac:dyDescent="0.3">
      <c r="A181" t="s">
        <v>252</v>
      </c>
      <c r="B181">
        <v>176</v>
      </c>
      <c r="C181">
        <v>14.41805090560214</v>
      </c>
      <c r="D181">
        <v>6.1052451062027302</v>
      </c>
      <c r="E181" s="46" t="str">
        <f>VLOOKUP(A181,'ISIC Code Mapping'!$A$2:$C$201, 3, FALSE)</f>
        <v>ISIC 36T39</v>
      </c>
    </row>
    <row r="182" spans="1:5" x14ac:dyDescent="0.3">
      <c r="A182" t="s">
        <v>251</v>
      </c>
      <c r="B182">
        <v>177</v>
      </c>
      <c r="C182">
        <v>16.108095618004896</v>
      </c>
      <c r="D182">
        <v>6.2082174956518603</v>
      </c>
      <c r="E182" s="46" t="str">
        <f>VLOOKUP(A182,'ISIC Code Mapping'!$A$2:$C$201, 3, FALSE)</f>
        <v>ISIC 36T39</v>
      </c>
    </row>
    <row r="183" spans="1:5" x14ac:dyDescent="0.3">
      <c r="A183" t="s">
        <v>250</v>
      </c>
      <c r="B183">
        <v>178</v>
      </c>
      <c r="C183">
        <v>13.358928421429511</v>
      </c>
      <c r="D183">
        <v>2.3001917340210531</v>
      </c>
      <c r="E183" s="46" t="str">
        <f>VLOOKUP(A183,'ISIC Code Mapping'!$A$2:$C$201, 3, FALSE)</f>
        <v>ISIC 36T39</v>
      </c>
    </row>
    <row r="184" spans="1:5" x14ac:dyDescent="0.3">
      <c r="A184" t="s">
        <v>249</v>
      </c>
      <c r="B184">
        <v>179</v>
      </c>
      <c r="C184">
        <v>50.313602666337033</v>
      </c>
      <c r="D184">
        <v>5.0101872817155968</v>
      </c>
      <c r="E184" s="46" t="str">
        <f>VLOOKUP(A184,'ISIC Code Mapping'!$A$2:$C$201, 3, FALSE)</f>
        <v>ISIC 36T39</v>
      </c>
    </row>
    <row r="185" spans="1:5" x14ac:dyDescent="0.3">
      <c r="A185" t="s">
        <v>248</v>
      </c>
      <c r="B185">
        <v>180</v>
      </c>
      <c r="C185">
        <v>4.8693523165502901</v>
      </c>
      <c r="D185">
        <v>1.598859275498189</v>
      </c>
      <c r="E185" s="46" t="str">
        <f>VLOOKUP(A185,'ISIC Code Mapping'!$A$2:$C$201, 3, FALSE)</f>
        <v>ISIC 36T39</v>
      </c>
    </row>
    <row r="186" spans="1:5" x14ac:dyDescent="0.3">
      <c r="A186" t="s">
        <v>247</v>
      </c>
      <c r="B186">
        <v>181</v>
      </c>
      <c r="C186">
        <v>10.314485204909227</v>
      </c>
      <c r="D186">
        <v>2.0721854614972357</v>
      </c>
      <c r="E186" s="46" t="str">
        <f>VLOOKUP(A186,'ISIC Code Mapping'!$A$2:$C$201, 3, FALSE)</f>
        <v>ISIC 36T39</v>
      </c>
    </row>
    <row r="187" spans="1:5" x14ac:dyDescent="0.3">
      <c r="A187" t="s">
        <v>246</v>
      </c>
      <c r="B187">
        <v>182</v>
      </c>
      <c r="C187">
        <v>16.613301259111804</v>
      </c>
      <c r="D187">
        <v>3.9852914990184165</v>
      </c>
      <c r="E187" s="46" t="str">
        <f>VLOOKUP(A187,'ISIC Code Mapping'!$A$2:$C$201, 3, FALSE)</f>
        <v>ISIC 36T39</v>
      </c>
    </row>
    <row r="188" spans="1:5" x14ac:dyDescent="0.3">
      <c r="A188" t="s">
        <v>245</v>
      </c>
      <c r="B188">
        <v>183</v>
      </c>
      <c r="C188">
        <v>3.4621845262073054</v>
      </c>
      <c r="D188">
        <v>0</v>
      </c>
      <c r="E188" s="46" t="str">
        <f>VLOOKUP(A188,'ISIC Code Mapping'!$A$2:$C$201, 3, FALSE)</f>
        <v>ISIC 36T39</v>
      </c>
    </row>
    <row r="189" spans="1:5" x14ac:dyDescent="0.3">
      <c r="A189" t="s">
        <v>244</v>
      </c>
      <c r="B189">
        <v>184</v>
      </c>
      <c r="C189">
        <v>1.5399192088143137</v>
      </c>
      <c r="D189">
        <v>0</v>
      </c>
      <c r="E189" s="46" t="str">
        <f>VLOOKUP(A189,'ISIC Code Mapping'!$A$2:$C$201, 3, FALSE)</f>
        <v>ISIC 36T39</v>
      </c>
    </row>
    <row r="190" spans="1:5" x14ac:dyDescent="0.3">
      <c r="A190" t="s">
        <v>243</v>
      </c>
      <c r="B190">
        <v>185</v>
      </c>
      <c r="C190">
        <v>31.663398599405529</v>
      </c>
      <c r="D190">
        <v>0</v>
      </c>
      <c r="E190" s="46" t="str">
        <f>VLOOKUP(A190,'ISIC Code Mapping'!$A$2:$C$201, 3, FALSE)</f>
        <v>ISIC 36T39</v>
      </c>
    </row>
    <row r="191" spans="1:5" x14ac:dyDescent="0.3">
      <c r="A191" t="s">
        <v>242</v>
      </c>
      <c r="B191">
        <v>186</v>
      </c>
      <c r="C191">
        <v>63.12903506981943</v>
      </c>
      <c r="D191">
        <v>0</v>
      </c>
      <c r="E191" s="46" t="str">
        <f>VLOOKUP(A191,'ISIC Code Mapping'!$A$2:$C$201, 3, FALSE)</f>
        <v>ISIC 36T39</v>
      </c>
    </row>
    <row r="192" spans="1:5" x14ac:dyDescent="0.3">
      <c r="A192" t="s">
        <v>241</v>
      </c>
      <c r="B192">
        <v>187</v>
      </c>
      <c r="C192">
        <v>2.3911255440403671</v>
      </c>
      <c r="D192">
        <v>0</v>
      </c>
      <c r="E192" s="46" t="str">
        <f>VLOOKUP(A192,'ISIC Code Mapping'!$A$2:$C$201, 3, FALSE)</f>
        <v>ISIC 36T39</v>
      </c>
    </row>
    <row r="193" spans="1:5" x14ac:dyDescent="0.3">
      <c r="A193" t="s">
        <v>240</v>
      </c>
      <c r="B193">
        <v>188</v>
      </c>
      <c r="C193">
        <v>33.138476209755069</v>
      </c>
      <c r="D193">
        <v>3.525241349974249</v>
      </c>
      <c r="E193" s="46" t="str">
        <f>VLOOKUP(A193,'ISIC Code Mapping'!$A$2:$C$201, 3, FALSE)</f>
        <v>ISIC 36T39</v>
      </c>
    </row>
    <row r="194" spans="1:5" x14ac:dyDescent="0.3">
      <c r="A194" t="s">
        <v>239</v>
      </c>
      <c r="B194">
        <v>189</v>
      </c>
      <c r="C194">
        <v>43.782420798380841</v>
      </c>
      <c r="D194">
        <v>4.687369523172662</v>
      </c>
      <c r="E194" s="46" t="str">
        <f>VLOOKUP(A194,'ISIC Code Mapping'!$A$2:$C$201, 3, FALSE)</f>
        <v>ISIC 36T39</v>
      </c>
    </row>
    <row r="195" spans="1:5" x14ac:dyDescent="0.3">
      <c r="A195" t="s">
        <v>238</v>
      </c>
      <c r="B195">
        <v>190</v>
      </c>
      <c r="C195">
        <v>55.823842647294278</v>
      </c>
      <c r="D195">
        <v>0</v>
      </c>
      <c r="E195" s="46" t="str">
        <f>VLOOKUP(A195,'ISIC Code Mapping'!$A$2:$C$201, 3, FALSE)</f>
        <v>ISIC 36T39</v>
      </c>
    </row>
    <row r="196" spans="1:5" x14ac:dyDescent="0.3">
      <c r="A196" t="s">
        <v>237</v>
      </c>
      <c r="B196">
        <v>191</v>
      </c>
      <c r="C196">
        <v>32.362312825147889</v>
      </c>
      <c r="D196">
        <v>0</v>
      </c>
      <c r="E196" s="46" t="str">
        <f>VLOOKUP(A196,'ISIC Code Mapping'!$A$2:$C$201, 3, FALSE)</f>
        <v>ISIC 36T39</v>
      </c>
    </row>
    <row r="197" spans="1:5" x14ac:dyDescent="0.3">
      <c r="A197" t="s">
        <v>236</v>
      </c>
      <c r="B197">
        <v>192</v>
      </c>
      <c r="C197">
        <v>13.636768634450227</v>
      </c>
      <c r="D197">
        <v>0</v>
      </c>
      <c r="E197" s="46" t="str">
        <f>VLOOKUP(A197,'ISIC Code Mapping'!$A$2:$C$201, 3, FALSE)</f>
        <v>ISIC 36T39</v>
      </c>
    </row>
    <row r="198" spans="1:5" x14ac:dyDescent="0.3">
      <c r="A198" t="s">
        <v>235</v>
      </c>
      <c r="B198">
        <v>193</v>
      </c>
      <c r="C198">
        <v>48.927269735722341</v>
      </c>
      <c r="D198">
        <v>0</v>
      </c>
      <c r="E198" s="46" t="str">
        <f>VLOOKUP(A198,'ISIC Code Mapping'!$A$2:$C$201, 3, FALSE)</f>
        <v>ISIC 36T39</v>
      </c>
    </row>
    <row r="199" spans="1:5" x14ac:dyDescent="0.3">
      <c r="A199" t="s">
        <v>234</v>
      </c>
      <c r="B199">
        <v>194</v>
      </c>
      <c r="C199">
        <v>9.038667909260381</v>
      </c>
      <c r="D199">
        <v>0</v>
      </c>
      <c r="E199" s="46" t="str">
        <f>VLOOKUP(A199,'ISIC Code Mapping'!$A$2:$C$201, 3, FALSE)</f>
        <v>ISIC 36T39</v>
      </c>
    </row>
    <row r="200" spans="1:5" x14ac:dyDescent="0.3">
      <c r="A200" t="s">
        <v>233</v>
      </c>
      <c r="B200">
        <v>195</v>
      </c>
      <c r="C200">
        <v>12.152652547753386</v>
      </c>
      <c r="D200">
        <v>0</v>
      </c>
      <c r="E200" s="46" t="str">
        <f>VLOOKUP(A200,'ISIC Code Mapping'!$A$2:$C$201, 3, FALSE)</f>
        <v>ISIC 36T39</v>
      </c>
    </row>
    <row r="201" spans="1:5" x14ac:dyDescent="0.3">
      <c r="A201" t="s">
        <v>232</v>
      </c>
      <c r="B201">
        <v>196</v>
      </c>
      <c r="C201">
        <v>1605.9287613560468</v>
      </c>
      <c r="D201">
        <v>8227.2334736203247</v>
      </c>
      <c r="E201" s="46" t="str">
        <f>VLOOKUP(A201,'ISIC Code Mapping'!$A$2:$C$201, 3, FALSE)</f>
        <v>ISIC 90T96</v>
      </c>
    </row>
    <row r="202" spans="1:5" x14ac:dyDescent="0.3">
      <c r="A202" t="s">
        <v>231</v>
      </c>
      <c r="B202">
        <v>197</v>
      </c>
      <c r="C202">
        <v>854.96593981627166</v>
      </c>
      <c r="D202">
        <v>55.345744191674314</v>
      </c>
      <c r="E202" s="46" t="str">
        <f>VLOOKUP(A202,'ISIC Code Mapping'!$A$2:$C$201, 3, FALSE)</f>
        <v>ISIC 90T96</v>
      </c>
    </row>
    <row r="203" spans="1:5" x14ac:dyDescent="0.3">
      <c r="A203" t="s">
        <v>230</v>
      </c>
      <c r="B203">
        <v>198</v>
      </c>
      <c r="C203">
        <v>455.3088139963491</v>
      </c>
      <c r="D203">
        <v>38.028197167532667</v>
      </c>
      <c r="E203" s="46" t="str">
        <f>VLOOKUP(A203,'ISIC Code Mapping'!$A$2:$C$201, 3, FALSE)</f>
        <v>ISIC 90T96</v>
      </c>
    </row>
    <row r="204" spans="1:5" x14ac:dyDescent="0.3">
      <c r="A204" t="s">
        <v>229</v>
      </c>
      <c r="B204">
        <v>199</v>
      </c>
      <c r="C204">
        <v>128.48669206209786</v>
      </c>
      <c r="D204">
        <v>9.3286636508968304</v>
      </c>
      <c r="E204" s="46" t="str">
        <f>VLOOKUP(A204,'ISIC Code Mapping'!$A$2:$C$201, 3, FALSE)</f>
        <v>ISIC 97T98</v>
      </c>
    </row>
    <row r="205" spans="1:5" x14ac:dyDescent="0.3">
      <c r="A205" t="s">
        <v>228</v>
      </c>
      <c r="B205">
        <v>200</v>
      </c>
      <c r="C205">
        <v>0</v>
      </c>
      <c r="D205">
        <v>0</v>
      </c>
      <c r="E205" s="46">
        <f>VLOOKUP(A205,'ISIC Code Mapping'!$A$2:$C$201, 3, FALSE)</f>
        <v>0</v>
      </c>
    </row>
  </sheetData>
  <phoneticPr fontId="4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D9EA-C9B4-4023-9E3F-798692EBF117}">
  <sheetPr>
    <tabColor theme="9" tint="0.59999389629810485"/>
  </sheetPr>
  <dimension ref="B2:L15"/>
  <sheetViews>
    <sheetView workbookViewId="0">
      <selection activeCell="L5" sqref="L5"/>
    </sheetView>
  </sheetViews>
  <sheetFormatPr defaultRowHeight="16.5" x14ac:dyDescent="0.3"/>
  <cols>
    <col min="2" max="2" width="12.5" customWidth="1"/>
    <col min="3" max="3" width="11.5" style="72" bestFit="1" customWidth="1"/>
    <col min="4" max="6" width="9.125" style="72"/>
    <col min="7" max="7" width="2.5" style="72" customWidth="1"/>
    <col min="8" max="9" width="9.125" style="72"/>
    <col min="12" max="12" width="12" customWidth="1"/>
    <col min="15" max="15" width="2.125" customWidth="1"/>
    <col min="18" max="18" width="1.5" customWidth="1"/>
    <col min="21" max="21" width="1.5" customWidth="1"/>
    <col min="24" max="24" width="3" customWidth="1"/>
  </cols>
  <sheetData>
    <row r="2" spans="2:12" x14ac:dyDescent="0.3">
      <c r="C2" s="152" t="s">
        <v>442</v>
      </c>
      <c r="D2" s="152"/>
      <c r="E2" s="152"/>
      <c r="H2" s="152" t="s">
        <v>443</v>
      </c>
      <c r="I2" s="152"/>
      <c r="J2" s="152"/>
    </row>
    <row r="3" spans="2:12" x14ac:dyDescent="0.3">
      <c r="B3" s="57" t="str">
        <f>'EXIOBASE output'!B6</f>
        <v>ISIC code</v>
      </c>
      <c r="C3" s="73" t="s">
        <v>115</v>
      </c>
      <c r="D3" s="73" t="s">
        <v>430</v>
      </c>
      <c r="E3" s="73" t="s">
        <v>429</v>
      </c>
      <c r="F3" s="73" t="s">
        <v>444</v>
      </c>
      <c r="H3" s="74" t="s">
        <v>115</v>
      </c>
      <c r="I3" s="74" t="s">
        <v>438</v>
      </c>
      <c r="J3" s="1" t="s">
        <v>437</v>
      </c>
    </row>
    <row r="4" spans="2:12" x14ac:dyDescent="0.3">
      <c r="B4" s="54" t="str">
        <f>'EXIOBASE output'!B9</f>
        <v>ISIC 05</v>
      </c>
      <c r="C4" s="77">
        <f>IF(ISERROR(VLOOKUP(B4,'EXIOBASE output'!$B$8:$C$46,2,FALSE)),"",VLOOKUP(B4,'EXIOBASE output'!$B$8:$C$46,2,FALSE))</f>
        <v>859.08710074359988</v>
      </c>
      <c r="D4" s="78">
        <f>SUMIFS('EXIOBASE imports exports'!C:C, 'EXIOBASE imports exports'!E:E, 'ISIC SPLIT DATA'!B4)</f>
        <v>5251.8880831421038</v>
      </c>
      <c r="E4" s="78">
        <f>SUMIFS('EXIOBASE imports exports'!D:D, 'EXIOBASE imports exports'!E:E, 'ISIC SPLIT DATA'!B4)</f>
        <v>7.4532169451926285</v>
      </c>
      <c r="F4" s="79" t="s">
        <v>175</v>
      </c>
      <c r="G4" s="79"/>
      <c r="H4" s="80">
        <f>C4/SUM(C$4:C$5)</f>
        <v>0.63826876107750441</v>
      </c>
      <c r="I4" s="80">
        <f t="shared" ref="I4:J5" si="0">D4/SUM(D$4:D$5)</f>
        <v>9.5113817621782656E-2</v>
      </c>
      <c r="J4" s="53">
        <f t="shared" si="0"/>
        <v>0.27253189134826933</v>
      </c>
    </row>
    <row r="5" spans="2:12" x14ac:dyDescent="0.3">
      <c r="B5" s="50" t="str">
        <f>'EXIOBASE output'!B10</f>
        <v>ISIC 06</v>
      </c>
      <c r="C5" s="81">
        <f>IF(ISERROR(VLOOKUP(B5,'EXIOBASE output'!$B$8:$C$46,2,FALSE)),"",VLOOKUP(B5,'EXIOBASE output'!$B$8:$C$46,2,FALSE))</f>
        <v>486.87741002662375</v>
      </c>
      <c r="D5" s="82">
        <f>SUMIFS('EXIOBASE imports exports'!C:C, 'EXIOBASE imports exports'!E:E, 'ISIC SPLIT DATA'!B5)</f>
        <v>49964.990120885879</v>
      </c>
      <c r="E5" s="82">
        <f>SUMIFS('EXIOBASE imports exports'!D:D, 'EXIOBASE imports exports'!E:E, 'ISIC SPLIT DATA'!B5)</f>
        <v>19.894837289194715</v>
      </c>
      <c r="F5" s="83" t="s">
        <v>175</v>
      </c>
      <c r="G5" s="83"/>
      <c r="H5" s="84">
        <f>C5/SUM(C$4:C$5)</f>
        <v>0.3617312389224957</v>
      </c>
      <c r="I5" s="84">
        <f t="shared" si="0"/>
        <v>0.90488618237821727</v>
      </c>
      <c r="J5" s="49">
        <f t="shared" si="0"/>
        <v>0.72746810865173062</v>
      </c>
    </row>
    <row r="6" spans="2:12" x14ac:dyDescent="0.3">
      <c r="B6" s="54" t="str">
        <f>'EXIOBASE output'!B17</f>
        <v>ISIC 20</v>
      </c>
      <c r="C6" s="77">
        <f>IF(ISERROR(VLOOKUP(B6,'EXIOBASE output'!$B$8:$C$46,2,FALSE)),"",VLOOKUP(B6,'EXIOBASE output'!$B$8:$C$46,2,FALSE))</f>
        <v>167233.97496399703</v>
      </c>
      <c r="D6" s="78">
        <f>SUMIFS('EXIOBASE imports exports'!C:C, 'EXIOBASE imports exports'!E:E, 'ISIC SPLIT DATA'!B6)</f>
        <v>52541.272495189536</v>
      </c>
      <c r="E6" s="78">
        <f>SUMIFS('EXIOBASE imports exports'!D:D, 'EXIOBASE imports exports'!E:E, 'ISIC SPLIT DATA'!B6)</f>
        <v>73112.577057933333</v>
      </c>
      <c r="F6" s="79" t="s">
        <v>175</v>
      </c>
      <c r="G6" s="79"/>
      <c r="H6" s="85" cm="1">
        <f t="array" ref="H6:J6">TRANSPOSE('KOR WIOD IO-tables'!O130:O132)</f>
        <v>0.82686430718583526</v>
      </c>
      <c r="I6" s="85">
        <v>0.88741960455073565</v>
      </c>
      <c r="J6" s="56">
        <v>0.96730008001342094</v>
      </c>
      <c r="K6" t="s">
        <v>436</v>
      </c>
      <c r="L6" s="47"/>
    </row>
    <row r="7" spans="2:12" x14ac:dyDescent="0.3">
      <c r="B7" s="50" t="s">
        <v>66</v>
      </c>
      <c r="C7" s="81" t="str">
        <f>IF(ISERROR(VLOOKUP(B7,'EXIOBASE output'!$B$8:$C$46,2,FALSE)),"",VLOOKUP(B7,'EXIOBASE output'!$B$8:$C$46,2,FALSE))</f>
        <v/>
      </c>
      <c r="D7" s="82">
        <f>SUMIFS('EXIOBASE imports exports'!C:C, 'EXIOBASE imports exports'!E:E, 'ISIC SPLIT DATA'!B7)</f>
        <v>0</v>
      </c>
      <c r="E7" s="82">
        <f>SUMIFS('EXIOBASE imports exports'!D:D, 'EXIOBASE imports exports'!E:E, 'ISIC SPLIT DATA'!B7)</f>
        <v>0</v>
      </c>
      <c r="F7" s="83" t="s">
        <v>175</v>
      </c>
      <c r="G7" s="83"/>
      <c r="H7" s="86" cm="1">
        <f t="array" ref="H7:J7">TRANSPOSE('KOR WIOD IO-tables'!P130:P132)</f>
        <v>0.17313569281416477</v>
      </c>
      <c r="I7" s="86">
        <v>0.1125803954492644</v>
      </c>
      <c r="J7" s="55">
        <v>3.2699919986579104E-2</v>
      </c>
      <c r="K7" t="s">
        <v>436</v>
      </c>
      <c r="L7" s="47"/>
    </row>
    <row r="8" spans="2:12" x14ac:dyDescent="0.3">
      <c r="B8" s="54" t="str">
        <f>'EXIOBASE output'!B19</f>
        <v>ISIC 231</v>
      </c>
      <c r="C8" s="77">
        <f>IF(ISERROR(VLOOKUP(B8,'EXIOBASE output'!$B$8:$C$46,2,FALSE)),"",VLOOKUP(B8,'EXIOBASE output'!$B$8:$C$46,2,FALSE))</f>
        <v>12827.930615157631</v>
      </c>
      <c r="D8" s="78">
        <f>SUMIFS('EXIOBASE imports exports'!C:C, 'EXIOBASE imports exports'!E:E, 'ISIC SPLIT DATA'!B8)</f>
        <v>2650.0190333214896</v>
      </c>
      <c r="E8" s="78">
        <f>SUMIFS('EXIOBASE imports exports'!D:D, 'EXIOBASE imports exports'!E:E, 'ISIC SPLIT DATA'!B8)</f>
        <v>1495.0333751062192</v>
      </c>
      <c r="F8" s="79" t="s">
        <v>175</v>
      </c>
      <c r="G8" s="79"/>
      <c r="H8" s="80">
        <f>C8/SUM(C$8:C$9)</f>
        <v>0.32553301447009375</v>
      </c>
      <c r="I8" s="80">
        <f t="shared" ref="I8:J9" si="1">D8/SUM(D$8:D$9)</f>
        <v>0.4056672282844988</v>
      </c>
      <c r="J8" s="53">
        <f t="shared" si="1"/>
        <v>0.45381678427958161</v>
      </c>
      <c r="L8" s="47"/>
    </row>
    <row r="9" spans="2:12" x14ac:dyDescent="0.3">
      <c r="B9" s="50" t="str">
        <f>'EXIOBASE output'!B20</f>
        <v>ISIC 239</v>
      </c>
      <c r="C9" s="81">
        <f>IF(ISERROR(VLOOKUP(B9,'EXIOBASE output'!$B$8:$C$46,2,FALSE)),"",VLOOKUP(B9,'EXIOBASE output'!$B$8:$C$46,2,FALSE))</f>
        <v>26577.997646954518</v>
      </c>
      <c r="D9" s="82">
        <f>SUMIFS('EXIOBASE imports exports'!C:C, 'EXIOBASE imports exports'!E:E, 'ISIC SPLIT DATA'!B9)</f>
        <v>3882.4757026422512</v>
      </c>
      <c r="E9" s="82">
        <f>SUMIFS('EXIOBASE imports exports'!D:D, 'EXIOBASE imports exports'!E:E, 'ISIC SPLIT DATA'!B9)</f>
        <v>1799.3211461341816</v>
      </c>
      <c r="F9" s="83" t="s">
        <v>175</v>
      </c>
      <c r="G9" s="83"/>
      <c r="H9" s="84">
        <f>C9/SUM(C$8:C$9)</f>
        <v>0.67446698552990614</v>
      </c>
      <c r="I9" s="84">
        <f t="shared" si="1"/>
        <v>0.59433277171550125</v>
      </c>
      <c r="J9" s="49">
        <f t="shared" si="1"/>
        <v>0.5461832157204185</v>
      </c>
      <c r="L9" s="47"/>
    </row>
    <row r="10" spans="2:12" x14ac:dyDescent="0.3">
      <c r="B10" s="48" t="s">
        <v>435</v>
      </c>
      <c r="C10" s="75" t="str">
        <f>IF(ISERROR(VLOOKUP(B10,'EXIOBASE output'!$B$8:$C$46,2,FALSE)),"",VLOOKUP(B10,'EXIOBASE output'!$B$8:$C$46,2,FALSE))</f>
        <v/>
      </c>
      <c r="D10" s="76">
        <f>SUMIFS('EXIOBASE imports exports'!C:C, 'EXIOBASE imports exports'!E:E, 'ISIC SPLIT DATA'!B10)</f>
        <v>0</v>
      </c>
      <c r="E10" s="76">
        <f>SUMIFS('EXIOBASE imports exports'!D:D, 'EXIOBASE imports exports'!E:E, 'ISIC SPLIT DATA'!B10)</f>
        <v>0</v>
      </c>
      <c r="F10" s="72" t="s">
        <v>175</v>
      </c>
      <c r="L10" s="47"/>
    </row>
    <row r="11" spans="2:12" x14ac:dyDescent="0.3">
      <c r="B11" s="54" t="str">
        <f>'EXIOBASE output'!B21</f>
        <v>ISIC 241</v>
      </c>
      <c r="C11" s="77">
        <f>IF(ISERROR(VLOOKUP(B11,'EXIOBASE output'!$B$8:$C$46,2,FALSE)),"",VLOOKUP(B11,'EXIOBASE output'!$B$8:$C$46,2,FALSE))</f>
        <v>161504.20767572554</v>
      </c>
      <c r="D11" s="78">
        <f>SUMIFS('EXIOBASE imports exports'!C:C, 'EXIOBASE imports exports'!E:E, 'ISIC SPLIT DATA'!B11)</f>
        <v>27281.89777470129</v>
      </c>
      <c r="E11" s="78">
        <f>SUMIFS('EXIOBASE imports exports'!D:D, 'EXIOBASE imports exports'!E:E, 'ISIC SPLIT DATA'!B11)</f>
        <v>31592.979284495697</v>
      </c>
      <c r="F11" s="79" t="s">
        <v>175</v>
      </c>
      <c r="G11" s="79"/>
      <c r="H11" s="80">
        <f>C11/SUM(C$11:C$12)</f>
        <v>0.78559687103118137</v>
      </c>
      <c r="I11" s="80">
        <f t="shared" ref="I11:J12" si="2">D11/SUM(D$11:D$12)</f>
        <v>0.61284889819889365</v>
      </c>
      <c r="J11" s="53">
        <f t="shared" si="2"/>
        <v>0.69705045411906685</v>
      </c>
      <c r="L11" s="47"/>
    </row>
    <row r="12" spans="2:12" x14ac:dyDescent="0.3">
      <c r="B12" s="50" t="str">
        <f>'EXIOBASE output'!B22</f>
        <v>ISIC 242</v>
      </c>
      <c r="C12" s="81">
        <f>IF(ISERROR(VLOOKUP(B12,'EXIOBASE output'!$B$8:$C$46,2,FALSE)),"",VLOOKUP(B12,'EXIOBASE output'!$B$8:$C$46,2,FALSE))</f>
        <v>44077.323553814233</v>
      </c>
      <c r="D12" s="82">
        <f>SUMIFS('EXIOBASE imports exports'!C:C, 'EXIOBASE imports exports'!E:E, 'ISIC SPLIT DATA'!B12)</f>
        <v>17234.618212975722</v>
      </c>
      <c r="E12" s="82">
        <f>SUMIFS('EXIOBASE imports exports'!D:D, 'EXIOBASE imports exports'!E:E, 'ISIC SPLIT DATA'!B12)</f>
        <v>13730.826327858351</v>
      </c>
      <c r="F12" s="83" t="s">
        <v>175</v>
      </c>
      <c r="G12" s="83"/>
      <c r="H12" s="84">
        <f>C12/SUM(C$11:C$12)</f>
        <v>0.21440312896881863</v>
      </c>
      <c r="I12" s="84">
        <f t="shared" si="2"/>
        <v>0.38715110180110635</v>
      </c>
      <c r="J12" s="49">
        <f t="shared" si="2"/>
        <v>0.30294954588093326</v>
      </c>
      <c r="L12" s="47"/>
    </row>
    <row r="13" spans="2:12" x14ac:dyDescent="0.3">
      <c r="B13" s="54" t="str">
        <f>'EXIOBASE output'!B30</f>
        <v>ISIC 351</v>
      </c>
      <c r="C13" s="77">
        <f>IF(ISERROR(VLOOKUP(B13,'EXIOBASE output'!$B$8:$C$46,2,FALSE)),"",VLOOKUP(B13,'EXIOBASE output'!$B$8:$C$46,2,FALSE))</f>
        <v>27303.598843516804</v>
      </c>
      <c r="D13" s="78">
        <f>SUMIFS('EXIOBASE imports exports'!C:C, 'EXIOBASE imports exports'!E:E, 'ISIC SPLIT DATA'!B13)</f>
        <v>0</v>
      </c>
      <c r="E13" s="78">
        <f>SUMIFS('EXIOBASE imports exports'!D:D, 'EXIOBASE imports exports'!E:E, 'ISIC SPLIT DATA'!B13)</f>
        <v>0</v>
      </c>
      <c r="F13" s="79" t="s">
        <v>175</v>
      </c>
      <c r="G13" s="79"/>
      <c r="H13" s="80">
        <f>C13/SUM(C$13:C$15)</f>
        <v>0.45615678991757874</v>
      </c>
      <c r="I13" s="80">
        <f t="shared" ref="I13:J15" si="3">D13/SUM(D$13:D$15)</f>
        <v>0</v>
      </c>
      <c r="J13" s="53">
        <f t="shared" si="3"/>
        <v>0</v>
      </c>
      <c r="L13" s="47"/>
    </row>
    <row r="14" spans="2:12" x14ac:dyDescent="0.3">
      <c r="B14" s="52" t="str">
        <f>'EXIOBASE output'!B31</f>
        <v>ISIC 352T353</v>
      </c>
      <c r="C14" s="87">
        <f>IF(ISERROR(VLOOKUP(B14,'EXIOBASE output'!$B$8:$C$46,2,FALSE)),"",VLOOKUP(B14,'EXIOBASE output'!$B$8:$C$46,2,FALSE))</f>
        <v>8982.774694348007</v>
      </c>
      <c r="D14" s="76">
        <f>SUMIFS('EXIOBASE imports exports'!C:C, 'EXIOBASE imports exports'!E:E, 'ISIC SPLIT DATA'!B14)</f>
        <v>1.5604591996587966E-3</v>
      </c>
      <c r="E14" s="76">
        <f>SUMIFS('EXIOBASE imports exports'!D:D, 'EXIOBASE imports exports'!E:E, 'ISIC SPLIT DATA'!B14)</f>
        <v>0.17306495959050738</v>
      </c>
      <c r="F14" s="72" t="s">
        <v>175</v>
      </c>
      <c r="H14" s="88">
        <f t="shared" ref="H14:H15" si="4">C14/SUM(C$13:C$15)</f>
        <v>0.15007375740504642</v>
      </c>
      <c r="I14" s="88">
        <f t="shared" si="3"/>
        <v>3.2710912472533963E-6</v>
      </c>
      <c r="J14" s="51">
        <f t="shared" si="3"/>
        <v>4.852399191464722E-3</v>
      </c>
      <c r="L14" s="47"/>
    </row>
    <row r="15" spans="2:12" x14ac:dyDescent="0.3">
      <c r="B15" s="50" t="str">
        <f>'EXIOBASE output'!B32</f>
        <v>ISIC 36T39</v>
      </c>
      <c r="C15" s="81">
        <f>IF(ISERROR(VLOOKUP(B15,'EXIOBASE output'!$B$8:$C$46,2,FALSE)),"",VLOOKUP(B15,'EXIOBASE output'!$B$8:$C$46,2,FALSE))</f>
        <v>23569.359067694313</v>
      </c>
      <c r="D15" s="82">
        <f>SUMIFS('EXIOBASE imports exports'!C:C, 'EXIOBASE imports exports'!E:E, 'ISIC SPLIT DATA'!B15)</f>
        <v>477.04389064799625</v>
      </c>
      <c r="E15" s="82">
        <f>SUMIFS('EXIOBASE imports exports'!D:D, 'EXIOBASE imports exports'!E:E, 'ISIC SPLIT DATA'!B15)</f>
        <v>35.492788726751989</v>
      </c>
      <c r="F15" s="83" t="s">
        <v>175</v>
      </c>
      <c r="G15" s="83"/>
      <c r="H15" s="84">
        <f t="shared" si="4"/>
        <v>0.39376945267737479</v>
      </c>
      <c r="I15" s="84">
        <f t="shared" si="3"/>
        <v>0.9999967289087528</v>
      </c>
      <c r="J15" s="49">
        <f t="shared" si="3"/>
        <v>0.99514760080853537</v>
      </c>
      <c r="L15" s="47"/>
    </row>
  </sheetData>
  <mergeCells count="2">
    <mergeCell ref="C2:E2"/>
    <mergeCell ref="H2:J2"/>
  </mergeCells>
  <phoneticPr fontId="4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5E71-0B88-460F-B13D-1C8238B6A6DA}">
  <sheetPr>
    <tabColor theme="9" tint="0.59999389629810485"/>
  </sheetPr>
  <dimension ref="B3:E14"/>
  <sheetViews>
    <sheetView workbookViewId="0">
      <selection activeCell="E14" sqref="E14"/>
    </sheetView>
  </sheetViews>
  <sheetFormatPr defaultRowHeight="16.5" x14ac:dyDescent="0.3"/>
  <cols>
    <col min="3" max="5" width="12.5" customWidth="1"/>
  </cols>
  <sheetData>
    <row r="3" spans="2:5" ht="17.25" thickBot="1" x14ac:dyDescent="0.35">
      <c r="C3" s="4" t="s">
        <v>593</v>
      </c>
      <c r="D3" s="4" t="s">
        <v>599</v>
      </c>
      <c r="E3" s="4" t="s">
        <v>437</v>
      </c>
    </row>
    <row r="4" spans="2:5" x14ac:dyDescent="0.3">
      <c r="B4" s="100" t="s">
        <v>78</v>
      </c>
      <c r="C4" s="101">
        <f>'GaHEbIC-government'!C2/SUM('GaHEbIC-government'!C2:D2)</f>
        <v>0.6382687610775043</v>
      </c>
      <c r="D4" s="101">
        <f>'GaHEbIC-household'!D2/SUM('GaHEbIC-household'!D2:E2)</f>
        <v>0.60057224508798224</v>
      </c>
      <c r="E4" s="102">
        <f>'ISIC SPLIT DATA'!J4</f>
        <v>0.27253189134826933</v>
      </c>
    </row>
    <row r="5" spans="2:5" ht="17.25" thickBot="1" x14ac:dyDescent="0.35">
      <c r="B5" s="103" t="s">
        <v>77</v>
      </c>
      <c r="C5" s="104">
        <f>'GaHEbIC-government'!D2/SUM('GaHEbIC-government'!C2:D2)</f>
        <v>0.3617312389224957</v>
      </c>
      <c r="D5" s="104">
        <f>'GaHEbIC-household'!E2/SUM('GaHEbIC-household'!D2:E2)</f>
        <v>0.39942775491201776</v>
      </c>
      <c r="E5" s="105">
        <f>'ISIC SPLIT DATA'!J5</f>
        <v>0.72746810865173062</v>
      </c>
    </row>
    <row r="6" spans="2:5" x14ac:dyDescent="0.3">
      <c r="B6" s="100" t="s">
        <v>65</v>
      </c>
      <c r="C6" s="101">
        <f>'GaHEbIC-government'!L2/SUM('GaHEbIC-government'!L2:M2)</f>
        <v>1.7690253671562083E-2</v>
      </c>
      <c r="D6" s="101">
        <f>'GaHEbIC-household'!M2/SUM('GaHEbIC-household'!M2:N2)</f>
        <v>0.60502188435844273</v>
      </c>
      <c r="E6" s="102">
        <f>'ISIC SPLIT DATA'!J6</f>
        <v>0.96730008001342094</v>
      </c>
    </row>
    <row r="7" spans="2:5" ht="17.25" thickBot="1" x14ac:dyDescent="0.35">
      <c r="B7" s="103" t="s">
        <v>66</v>
      </c>
      <c r="C7" s="104">
        <f>'GaHEbIC-government'!M2/SUM('GaHEbIC-government'!L2:M2)</f>
        <v>0.98230974632843793</v>
      </c>
      <c r="D7" s="104">
        <f>'GaHEbIC-household'!N2/SUM('GaHEbIC-household'!M2:N2)</f>
        <v>0.39497811564155727</v>
      </c>
      <c r="E7" s="105">
        <f>'ISIC SPLIT DATA'!J7</f>
        <v>3.2699919986579104E-2</v>
      </c>
    </row>
    <row r="8" spans="2:5" x14ac:dyDescent="0.3">
      <c r="B8" s="100" t="s">
        <v>79</v>
      </c>
      <c r="C8" s="101">
        <f>'GaHEbIC-government'!O2/SUM('GaHEbIC-government'!O2:P2)</f>
        <v>0.32553301447009375</v>
      </c>
      <c r="D8" s="101">
        <f>'GaHEbIC-household'!P2/SUM('GaHEbIC-household'!P2:Q2)</f>
        <v>0.29991431344056046</v>
      </c>
      <c r="E8" s="102">
        <f>'ISIC SPLIT DATA'!J8</f>
        <v>0.45381678427958161</v>
      </c>
    </row>
    <row r="9" spans="2:5" ht="17.25" thickBot="1" x14ac:dyDescent="0.35">
      <c r="B9" s="103" t="s">
        <v>80</v>
      </c>
      <c r="C9" s="104">
        <f>'GaHEbIC-government'!P2/SUM('GaHEbIC-government'!O2:P2)</f>
        <v>0.67446698552990625</v>
      </c>
      <c r="D9" s="104">
        <f>'GaHEbIC-household'!Q2/SUM('GaHEbIC-household'!P2:Q2)</f>
        <v>0.70008568655943948</v>
      </c>
      <c r="E9" s="105">
        <f>'ISIC SPLIT DATA'!J9</f>
        <v>0.5461832157204185</v>
      </c>
    </row>
    <row r="10" spans="2:5" x14ac:dyDescent="0.3">
      <c r="B10" s="100" t="s">
        <v>81</v>
      </c>
      <c r="C10" s="101">
        <f>'GaHEbIC-government'!Q2/SUM('GaHEbIC-government'!Q2:R2)</f>
        <v>0.78559687103118137</v>
      </c>
      <c r="D10" s="101">
        <f>'GaHEbIC-household'!R2/SUM('GaHEbIC-household'!R2:S2)</f>
        <v>5.2058871661132551E-2</v>
      </c>
      <c r="E10" s="102">
        <f>'ISIC SPLIT DATA'!J11</f>
        <v>0.69705045411906685</v>
      </c>
    </row>
    <row r="11" spans="2:5" ht="17.25" thickBot="1" x14ac:dyDescent="0.35">
      <c r="B11" s="103" t="s">
        <v>82</v>
      </c>
      <c r="C11" s="104">
        <f>'GaHEbIC-government'!R2/SUM('GaHEbIC-government'!Q2:R2)</f>
        <v>0.21440312896881861</v>
      </c>
      <c r="D11" s="104">
        <f>'GaHEbIC-household'!S2/SUM('GaHEbIC-household'!R2:S2)</f>
        <v>0.94794112833886757</v>
      </c>
      <c r="E11" s="105">
        <f>'ISIC SPLIT DATA'!J12</f>
        <v>0.30294954588093326</v>
      </c>
    </row>
    <row r="12" spans="2:5" x14ac:dyDescent="0.3">
      <c r="B12" s="100" t="s">
        <v>83</v>
      </c>
      <c r="C12" s="101">
        <f>'GaHEbIC-government'!Z2/SUM('GaHEbIC-government'!Z2:AB2)</f>
        <v>9.0562826735532276E-3</v>
      </c>
      <c r="D12" s="101">
        <f>'GaHEbIC-household'!AA2/SUM('GaHEbIC-household'!AA2:AC2)</f>
        <v>4.3467997262529534E-4</v>
      </c>
      <c r="E12" s="102">
        <f>'ISIC SPLIT DATA'!J13</f>
        <v>0</v>
      </c>
    </row>
    <row r="13" spans="2:5" x14ac:dyDescent="0.3">
      <c r="B13" s="106" t="s">
        <v>84</v>
      </c>
      <c r="C13" s="107">
        <f>'GaHEbIC-government'!AA2/SUM('GaHEbIC-government'!Z2:AB2)</f>
        <v>2.9794807377260019E-3</v>
      </c>
      <c r="D13" s="107">
        <f>'GaHEbIC-household'!AB2/SUM('GaHEbIC-household'!AA2:AC2)</f>
        <v>0.88239583574088942</v>
      </c>
      <c r="E13" s="108">
        <f>'ISIC SPLIT DATA'!J14</f>
        <v>4.852399191464722E-3</v>
      </c>
    </row>
    <row r="14" spans="2:5" ht="17.25" thickBot="1" x14ac:dyDescent="0.35">
      <c r="B14" s="103" t="s">
        <v>85</v>
      </c>
      <c r="C14" s="104">
        <f>'GaHEbIC-government'!AB2/SUM('GaHEbIC-government'!Z2:AB2)</f>
        <v>0.98796423658872079</v>
      </c>
      <c r="D14" s="104">
        <f>'GaHEbIC-household'!AC2/SUM('GaHEbIC-household'!AA2:AC2)</f>
        <v>0.11716948428648533</v>
      </c>
      <c r="E14" s="105">
        <f>'ISIC SPLIT DATA'!J15</f>
        <v>0.99514760080853537</v>
      </c>
    </row>
  </sheetData>
  <phoneticPr fontId="4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013F-CEF6-4E05-8758-E85B20B17162}">
  <sheetPr>
    <tabColor theme="9" tint="0.59999389629810485"/>
  </sheetPr>
  <dimension ref="A1:C201"/>
  <sheetViews>
    <sheetView workbookViewId="0">
      <selection activeCell="C17" sqref="C17"/>
    </sheetView>
  </sheetViews>
  <sheetFormatPr defaultRowHeight="16.5" x14ac:dyDescent="0.3"/>
  <cols>
    <col min="1" max="1" width="31.25" customWidth="1"/>
    <col min="2" max="2" width="20.125" customWidth="1"/>
    <col min="3" max="3" width="17.5" customWidth="1"/>
  </cols>
  <sheetData>
    <row r="1" spans="1:3" x14ac:dyDescent="0.3">
      <c r="B1" s="1" t="s">
        <v>610</v>
      </c>
      <c r="C1" s="1" t="s">
        <v>428</v>
      </c>
    </row>
    <row r="2" spans="1:3" x14ac:dyDescent="0.3">
      <c r="A2" s="119" t="s">
        <v>427</v>
      </c>
      <c r="B2" s="119">
        <v>1</v>
      </c>
      <c r="C2" t="s">
        <v>2</v>
      </c>
    </row>
    <row r="3" spans="1:3" x14ac:dyDescent="0.3">
      <c r="A3" s="119" t="s">
        <v>426</v>
      </c>
      <c r="B3" s="119">
        <v>2</v>
      </c>
      <c r="C3" t="s">
        <v>2</v>
      </c>
    </row>
    <row r="4" spans="1:3" x14ac:dyDescent="0.3">
      <c r="A4" s="119" t="s">
        <v>425</v>
      </c>
      <c r="B4" s="119">
        <v>3</v>
      </c>
      <c r="C4" t="s">
        <v>2</v>
      </c>
    </row>
    <row r="5" spans="1:3" x14ac:dyDescent="0.3">
      <c r="A5" s="119" t="s">
        <v>424</v>
      </c>
      <c r="B5" s="119">
        <v>4</v>
      </c>
      <c r="C5" t="s">
        <v>2</v>
      </c>
    </row>
    <row r="6" spans="1:3" x14ac:dyDescent="0.3">
      <c r="A6" s="119" t="s">
        <v>423</v>
      </c>
      <c r="B6" s="119">
        <v>5</v>
      </c>
      <c r="C6" t="s">
        <v>2</v>
      </c>
    </row>
    <row r="7" spans="1:3" x14ac:dyDescent="0.3">
      <c r="A7" s="119" t="s">
        <v>422</v>
      </c>
      <c r="B7" s="119">
        <v>6</v>
      </c>
      <c r="C7" t="s">
        <v>2</v>
      </c>
    </row>
    <row r="8" spans="1:3" x14ac:dyDescent="0.3">
      <c r="A8" s="119" t="s">
        <v>421</v>
      </c>
      <c r="B8" s="119">
        <v>7</v>
      </c>
      <c r="C8" t="s">
        <v>2</v>
      </c>
    </row>
    <row r="9" spans="1:3" x14ac:dyDescent="0.3">
      <c r="A9" s="119" t="s">
        <v>420</v>
      </c>
      <c r="B9" s="119">
        <v>8</v>
      </c>
      <c r="C9" t="s">
        <v>2</v>
      </c>
    </row>
    <row r="10" spans="1:3" x14ac:dyDescent="0.3">
      <c r="A10" s="119" t="s">
        <v>419</v>
      </c>
      <c r="B10" s="119">
        <v>9</v>
      </c>
      <c r="C10" t="s">
        <v>2</v>
      </c>
    </row>
    <row r="11" spans="1:3" x14ac:dyDescent="0.3">
      <c r="A11" s="119" t="s">
        <v>418</v>
      </c>
      <c r="B11" s="119">
        <v>10</v>
      </c>
      <c r="C11" t="s">
        <v>2</v>
      </c>
    </row>
    <row r="12" spans="1:3" x14ac:dyDescent="0.3">
      <c r="A12" s="119" t="s">
        <v>417</v>
      </c>
      <c r="B12" s="119">
        <v>11</v>
      </c>
      <c r="C12" t="s">
        <v>2</v>
      </c>
    </row>
    <row r="13" spans="1:3" x14ac:dyDescent="0.3">
      <c r="A13" s="119" t="s">
        <v>416</v>
      </c>
      <c r="B13" s="119">
        <v>12</v>
      </c>
      <c r="C13" t="s">
        <v>2</v>
      </c>
    </row>
    <row r="14" spans="1:3" x14ac:dyDescent="0.3">
      <c r="A14" s="119" t="s">
        <v>415</v>
      </c>
      <c r="B14" s="119">
        <v>13</v>
      </c>
      <c r="C14" t="s">
        <v>2</v>
      </c>
    </row>
    <row r="15" spans="1:3" x14ac:dyDescent="0.3">
      <c r="A15" s="119" t="s">
        <v>414</v>
      </c>
      <c r="B15" s="119">
        <v>14</v>
      </c>
      <c r="C15" t="s">
        <v>2</v>
      </c>
    </row>
    <row r="16" spans="1:3" x14ac:dyDescent="0.3">
      <c r="A16" s="119" t="s">
        <v>413</v>
      </c>
      <c r="B16" s="119">
        <v>15</v>
      </c>
      <c r="C16" t="s">
        <v>2</v>
      </c>
    </row>
    <row r="17" spans="1:3" x14ac:dyDescent="0.3">
      <c r="A17" s="119" t="s">
        <v>412</v>
      </c>
      <c r="B17" s="119">
        <v>16</v>
      </c>
      <c r="C17" t="s">
        <v>2</v>
      </c>
    </row>
    <row r="18" spans="1:3" x14ac:dyDescent="0.3">
      <c r="A18" s="119" t="s">
        <v>411</v>
      </c>
      <c r="B18" s="119">
        <v>17</v>
      </c>
      <c r="C18" t="s">
        <v>2</v>
      </c>
    </row>
    <row r="19" spans="1:3" ht="33" x14ac:dyDescent="0.3">
      <c r="A19" s="119" t="s">
        <v>410</v>
      </c>
      <c r="B19" s="119">
        <v>18</v>
      </c>
      <c r="C19" t="s">
        <v>2</v>
      </c>
    </row>
    <row r="20" spans="1:3" ht="33" x14ac:dyDescent="0.3">
      <c r="A20" s="119" t="s">
        <v>409</v>
      </c>
      <c r="B20" s="119">
        <v>19</v>
      </c>
      <c r="C20" t="s">
        <v>2</v>
      </c>
    </row>
    <row r="21" spans="1:3" x14ac:dyDescent="0.3">
      <c r="A21" s="119" t="s">
        <v>408</v>
      </c>
      <c r="B21" s="119">
        <v>20</v>
      </c>
      <c r="C21" t="s">
        <v>78</v>
      </c>
    </row>
    <row r="22" spans="1:3" x14ac:dyDescent="0.3">
      <c r="A22" s="119" t="s">
        <v>407</v>
      </c>
      <c r="B22" s="119">
        <v>21</v>
      </c>
      <c r="C22" t="s">
        <v>78</v>
      </c>
    </row>
    <row r="23" spans="1:3" x14ac:dyDescent="0.3">
      <c r="A23" s="119" t="s">
        <v>406</v>
      </c>
      <c r="B23" s="119">
        <v>22</v>
      </c>
      <c r="C23" t="s">
        <v>78</v>
      </c>
    </row>
    <row r="24" spans="1:3" x14ac:dyDescent="0.3">
      <c r="A24" s="119" t="s">
        <v>405</v>
      </c>
      <c r="B24" s="119">
        <v>23</v>
      </c>
      <c r="C24" t="s">
        <v>78</v>
      </c>
    </row>
    <row r="25" spans="1:3" x14ac:dyDescent="0.3">
      <c r="A25" s="119" t="s">
        <v>404</v>
      </c>
      <c r="B25" s="119">
        <v>24</v>
      </c>
      <c r="C25" t="s">
        <v>78</v>
      </c>
    </row>
    <row r="26" spans="1:3" x14ac:dyDescent="0.3">
      <c r="A26" s="119" t="s">
        <v>403</v>
      </c>
      <c r="B26" s="119">
        <v>25</v>
      </c>
      <c r="C26" t="s">
        <v>78</v>
      </c>
    </row>
    <row r="27" spans="1:3" x14ac:dyDescent="0.3">
      <c r="A27" s="119" t="s">
        <v>402</v>
      </c>
      <c r="B27" s="119">
        <v>26</v>
      </c>
      <c r="C27" t="s">
        <v>78</v>
      </c>
    </row>
    <row r="28" spans="1:3" x14ac:dyDescent="0.3">
      <c r="A28" s="119" t="s">
        <v>401</v>
      </c>
      <c r="B28" s="119">
        <v>27</v>
      </c>
      <c r="C28" t="s">
        <v>78</v>
      </c>
    </row>
    <row r="29" spans="1:3" ht="49.5" x14ac:dyDescent="0.3">
      <c r="A29" s="119" t="s">
        <v>400</v>
      </c>
      <c r="B29" s="119">
        <v>28</v>
      </c>
      <c r="C29" t="s">
        <v>77</v>
      </c>
    </row>
    <row r="30" spans="1:3" ht="49.5" x14ac:dyDescent="0.3">
      <c r="A30" s="119" t="s">
        <v>399</v>
      </c>
      <c r="B30" s="119">
        <v>29</v>
      </c>
      <c r="C30" t="s">
        <v>77</v>
      </c>
    </row>
    <row r="31" spans="1:3" x14ac:dyDescent="0.3">
      <c r="A31" s="119" t="s">
        <v>398</v>
      </c>
      <c r="B31" s="119">
        <v>30</v>
      </c>
      <c r="C31" t="s">
        <v>77</v>
      </c>
    </row>
    <row r="32" spans="1:3" x14ac:dyDescent="0.3">
      <c r="A32" s="119" t="s">
        <v>397</v>
      </c>
      <c r="B32" s="119">
        <v>31</v>
      </c>
      <c r="C32" t="s">
        <v>77</v>
      </c>
    </row>
    <row r="33" spans="1:3" x14ac:dyDescent="0.3">
      <c r="A33" s="119" t="s">
        <v>396</v>
      </c>
      <c r="B33" s="119">
        <v>32</v>
      </c>
      <c r="C33" t="s">
        <v>3</v>
      </c>
    </row>
    <row r="34" spans="1:3" x14ac:dyDescent="0.3">
      <c r="A34" s="119" t="s">
        <v>395</v>
      </c>
      <c r="B34" s="119">
        <v>33</v>
      </c>
      <c r="C34" t="s">
        <v>3</v>
      </c>
    </row>
    <row r="35" spans="1:3" x14ac:dyDescent="0.3">
      <c r="A35" s="119" t="s">
        <v>394</v>
      </c>
      <c r="B35" s="119">
        <v>34</v>
      </c>
      <c r="C35" t="s">
        <v>3</v>
      </c>
    </row>
    <row r="36" spans="1:3" x14ac:dyDescent="0.3">
      <c r="A36" s="119" t="s">
        <v>393</v>
      </c>
      <c r="B36" s="119">
        <v>35</v>
      </c>
      <c r="C36" t="s">
        <v>3</v>
      </c>
    </row>
    <row r="37" spans="1:3" x14ac:dyDescent="0.3">
      <c r="A37" s="119" t="s">
        <v>392</v>
      </c>
      <c r="B37" s="119">
        <v>36</v>
      </c>
      <c r="C37" t="s">
        <v>3</v>
      </c>
    </row>
    <row r="38" spans="1:3" ht="33" x14ac:dyDescent="0.3">
      <c r="A38" s="119" t="s">
        <v>391</v>
      </c>
      <c r="B38" s="119">
        <v>37</v>
      </c>
      <c r="C38" t="s">
        <v>3</v>
      </c>
    </row>
    <row r="39" spans="1:3" ht="33" x14ac:dyDescent="0.3">
      <c r="A39" s="119" t="s">
        <v>390</v>
      </c>
      <c r="B39" s="119">
        <v>38</v>
      </c>
      <c r="C39" t="s">
        <v>3</v>
      </c>
    </row>
    <row r="40" spans="1:3" ht="33" x14ac:dyDescent="0.3">
      <c r="A40" s="119" t="s">
        <v>389</v>
      </c>
      <c r="B40" s="119">
        <v>39</v>
      </c>
      <c r="C40" t="s">
        <v>3</v>
      </c>
    </row>
    <row r="41" spans="1:3" x14ac:dyDescent="0.3">
      <c r="A41" s="119" t="s">
        <v>388</v>
      </c>
      <c r="B41" s="119">
        <v>40</v>
      </c>
      <c r="C41" t="s">
        <v>3</v>
      </c>
    </row>
    <row r="42" spans="1:3" x14ac:dyDescent="0.3">
      <c r="A42" s="119" t="s">
        <v>387</v>
      </c>
      <c r="B42" s="119">
        <v>41</v>
      </c>
      <c r="C42" t="s">
        <v>3</v>
      </c>
    </row>
    <row r="43" spans="1:3" ht="49.5" x14ac:dyDescent="0.3">
      <c r="A43" s="119" t="s">
        <v>386</v>
      </c>
      <c r="B43" s="119">
        <v>42</v>
      </c>
      <c r="C43" t="s">
        <v>3</v>
      </c>
    </row>
    <row r="44" spans="1:3" x14ac:dyDescent="0.3">
      <c r="A44" s="119" t="s">
        <v>385</v>
      </c>
      <c r="B44" s="119">
        <v>43</v>
      </c>
      <c r="C44" t="s">
        <v>5</v>
      </c>
    </row>
    <row r="45" spans="1:3" x14ac:dyDescent="0.3">
      <c r="A45" s="119" t="s">
        <v>384</v>
      </c>
      <c r="B45" s="119">
        <v>44</v>
      </c>
      <c r="C45" t="s">
        <v>5</v>
      </c>
    </row>
    <row r="46" spans="1:3" x14ac:dyDescent="0.3">
      <c r="A46" s="119" t="s">
        <v>383</v>
      </c>
      <c r="B46" s="119">
        <v>45</v>
      </c>
      <c r="C46" t="s">
        <v>5</v>
      </c>
    </row>
    <row r="47" spans="1:3" x14ac:dyDescent="0.3">
      <c r="A47" s="119" t="s">
        <v>382</v>
      </c>
      <c r="B47" s="119">
        <v>46</v>
      </c>
      <c r="C47" t="s">
        <v>5</v>
      </c>
    </row>
    <row r="48" spans="1:3" x14ac:dyDescent="0.3">
      <c r="A48" s="119" t="s">
        <v>381</v>
      </c>
      <c r="B48" s="119">
        <v>47</v>
      </c>
      <c r="C48" t="s">
        <v>5</v>
      </c>
    </row>
    <row r="49" spans="1:3" x14ac:dyDescent="0.3">
      <c r="A49" s="119" t="s">
        <v>380</v>
      </c>
      <c r="B49" s="119">
        <v>48</v>
      </c>
      <c r="C49" t="s">
        <v>5</v>
      </c>
    </row>
    <row r="50" spans="1:3" x14ac:dyDescent="0.3">
      <c r="A50" s="119" t="s">
        <v>379</v>
      </c>
      <c r="B50" s="119">
        <v>49</v>
      </c>
      <c r="C50" t="s">
        <v>5</v>
      </c>
    </row>
    <row r="51" spans="1:3" x14ac:dyDescent="0.3">
      <c r="A51" s="119" t="s">
        <v>378</v>
      </c>
      <c r="B51" s="119">
        <v>50</v>
      </c>
      <c r="C51" t="s">
        <v>5</v>
      </c>
    </row>
    <row r="52" spans="1:3" x14ac:dyDescent="0.3">
      <c r="A52" s="119" t="s">
        <v>377</v>
      </c>
      <c r="B52" s="119">
        <v>51</v>
      </c>
      <c r="C52" t="s">
        <v>5</v>
      </c>
    </row>
    <row r="53" spans="1:3" x14ac:dyDescent="0.3">
      <c r="A53" s="119" t="s">
        <v>376</v>
      </c>
      <c r="B53" s="119">
        <v>52</v>
      </c>
      <c r="C53" t="s">
        <v>5</v>
      </c>
    </row>
    <row r="54" spans="1:3" x14ac:dyDescent="0.3">
      <c r="A54" s="119" t="s">
        <v>375</v>
      </c>
      <c r="B54" s="119">
        <v>53</v>
      </c>
      <c r="C54" t="s">
        <v>5</v>
      </c>
    </row>
    <row r="55" spans="1:3" x14ac:dyDescent="0.3">
      <c r="A55" s="119" t="s">
        <v>374</v>
      </c>
      <c r="B55" s="119">
        <v>54</v>
      </c>
      <c r="C55" t="s">
        <v>5</v>
      </c>
    </row>
    <row r="56" spans="1:3" x14ac:dyDescent="0.3">
      <c r="A56" s="119" t="s">
        <v>373</v>
      </c>
      <c r="B56" s="119">
        <v>55</v>
      </c>
      <c r="C56" t="s">
        <v>6</v>
      </c>
    </row>
    <row r="57" spans="1:3" x14ac:dyDescent="0.3">
      <c r="A57" s="119" t="s">
        <v>372</v>
      </c>
      <c r="B57" s="119">
        <v>56</v>
      </c>
      <c r="C57" t="s">
        <v>6</v>
      </c>
    </row>
    <row r="58" spans="1:3" x14ac:dyDescent="0.3">
      <c r="A58" s="119" t="s">
        <v>371</v>
      </c>
      <c r="B58" s="119">
        <v>57</v>
      </c>
      <c r="C58" t="s">
        <v>6</v>
      </c>
    </row>
    <row r="59" spans="1:3" ht="49.5" x14ac:dyDescent="0.3">
      <c r="A59" s="119" t="s">
        <v>370</v>
      </c>
      <c r="B59" s="119">
        <v>58</v>
      </c>
      <c r="C59" t="s">
        <v>7</v>
      </c>
    </row>
    <row r="60" spans="1:3" ht="49.5" x14ac:dyDescent="0.3">
      <c r="A60" s="119" t="s">
        <v>369</v>
      </c>
      <c r="B60" s="119">
        <v>59</v>
      </c>
      <c r="C60" t="s">
        <v>7</v>
      </c>
    </row>
    <row r="61" spans="1:3" x14ac:dyDescent="0.3">
      <c r="A61" s="119" t="s">
        <v>368</v>
      </c>
      <c r="B61" s="119">
        <v>60</v>
      </c>
      <c r="C61" t="s">
        <v>8</v>
      </c>
    </row>
    <row r="62" spans="1:3" ht="49.5" x14ac:dyDescent="0.3">
      <c r="A62" s="119" t="s">
        <v>367</v>
      </c>
      <c r="B62" s="119">
        <v>61</v>
      </c>
      <c r="C62" t="s">
        <v>8</v>
      </c>
    </row>
    <row r="63" spans="1:3" x14ac:dyDescent="0.3">
      <c r="A63" s="119" t="s">
        <v>366</v>
      </c>
      <c r="B63" s="119">
        <v>62</v>
      </c>
      <c r="C63" t="s">
        <v>8</v>
      </c>
    </row>
    <row r="64" spans="1:3" ht="33" x14ac:dyDescent="0.3">
      <c r="A64" s="119" t="s">
        <v>365</v>
      </c>
      <c r="B64" s="119">
        <v>63</v>
      </c>
      <c r="C64" t="s">
        <v>8</v>
      </c>
    </row>
    <row r="65" spans="1:3" x14ac:dyDescent="0.3">
      <c r="A65" s="119" t="s">
        <v>364</v>
      </c>
      <c r="B65" s="119">
        <v>64</v>
      </c>
      <c r="C65" t="s">
        <v>9</v>
      </c>
    </row>
    <row r="66" spans="1:3" x14ac:dyDescent="0.3">
      <c r="A66" s="119" t="s">
        <v>363</v>
      </c>
      <c r="B66" s="119">
        <v>65</v>
      </c>
      <c r="C66" t="s">
        <v>9</v>
      </c>
    </row>
    <row r="67" spans="1:3" x14ac:dyDescent="0.3">
      <c r="A67" s="119" t="s">
        <v>362</v>
      </c>
      <c r="B67" s="119">
        <v>66</v>
      </c>
      <c r="C67" t="s">
        <v>9</v>
      </c>
    </row>
    <row r="68" spans="1:3" x14ac:dyDescent="0.3">
      <c r="A68" s="119" t="s">
        <v>361</v>
      </c>
      <c r="B68" s="119">
        <v>67</v>
      </c>
      <c r="C68" t="s">
        <v>9</v>
      </c>
    </row>
    <row r="69" spans="1:3" x14ac:dyDescent="0.3">
      <c r="A69" s="119" t="s">
        <v>360</v>
      </c>
      <c r="B69" s="119">
        <v>68</v>
      </c>
      <c r="C69" t="s">
        <v>9</v>
      </c>
    </row>
    <row r="70" spans="1:3" x14ac:dyDescent="0.3">
      <c r="A70" s="119" t="s">
        <v>359</v>
      </c>
      <c r="B70" s="119">
        <v>69</v>
      </c>
      <c r="C70" t="s">
        <v>9</v>
      </c>
    </row>
    <row r="71" spans="1:3" x14ac:dyDescent="0.3">
      <c r="A71" s="119" t="s">
        <v>358</v>
      </c>
      <c r="B71" s="119">
        <v>70</v>
      </c>
      <c r="C71" t="s">
        <v>9</v>
      </c>
    </row>
    <row r="72" spans="1:3" x14ac:dyDescent="0.3">
      <c r="A72" s="119" t="s">
        <v>357</v>
      </c>
      <c r="B72" s="119">
        <v>71</v>
      </c>
      <c r="C72" t="s">
        <v>9</v>
      </c>
    </row>
    <row r="73" spans="1:3" x14ac:dyDescent="0.3">
      <c r="A73" s="119" t="s">
        <v>356</v>
      </c>
      <c r="B73" s="119">
        <v>72</v>
      </c>
      <c r="C73" t="s">
        <v>9</v>
      </c>
    </row>
    <row r="74" spans="1:3" x14ac:dyDescent="0.3">
      <c r="A74" s="119" t="s">
        <v>355</v>
      </c>
      <c r="B74" s="119">
        <v>73</v>
      </c>
      <c r="C74" t="s">
        <v>9</v>
      </c>
    </row>
    <row r="75" spans="1:3" x14ac:dyDescent="0.3">
      <c r="A75" s="119" t="s">
        <v>354</v>
      </c>
      <c r="B75" s="119">
        <v>74</v>
      </c>
      <c r="C75" t="s">
        <v>9</v>
      </c>
    </row>
    <row r="76" spans="1:3" x14ac:dyDescent="0.3">
      <c r="A76" s="119" t="s">
        <v>353</v>
      </c>
      <c r="B76" s="119">
        <v>75</v>
      </c>
      <c r="C76" t="s">
        <v>9</v>
      </c>
    </row>
    <row r="77" spans="1:3" x14ac:dyDescent="0.3">
      <c r="A77" s="119" t="s">
        <v>352</v>
      </c>
      <c r="B77" s="119">
        <v>76</v>
      </c>
      <c r="C77" t="s">
        <v>9</v>
      </c>
    </row>
    <row r="78" spans="1:3" x14ac:dyDescent="0.3">
      <c r="A78" s="119" t="s">
        <v>351</v>
      </c>
      <c r="B78" s="119">
        <v>77</v>
      </c>
      <c r="C78" t="s">
        <v>9</v>
      </c>
    </row>
    <row r="79" spans="1:3" x14ac:dyDescent="0.3">
      <c r="A79" s="119" t="s">
        <v>350</v>
      </c>
      <c r="B79" s="119">
        <v>78</v>
      </c>
      <c r="C79" t="s">
        <v>9</v>
      </c>
    </row>
    <row r="80" spans="1:3" x14ac:dyDescent="0.3">
      <c r="A80" s="119" t="s">
        <v>349</v>
      </c>
      <c r="B80" s="119">
        <v>79</v>
      </c>
      <c r="C80" t="s">
        <v>9</v>
      </c>
    </row>
    <row r="81" spans="1:3" x14ac:dyDescent="0.3">
      <c r="A81" s="119" t="s">
        <v>348</v>
      </c>
      <c r="B81" s="119">
        <v>80</v>
      </c>
      <c r="C81" t="s">
        <v>9</v>
      </c>
    </row>
    <row r="82" spans="1:3" x14ac:dyDescent="0.3">
      <c r="A82" s="119" t="s">
        <v>347</v>
      </c>
      <c r="B82" s="119">
        <v>81</v>
      </c>
      <c r="C82" t="s">
        <v>9</v>
      </c>
    </row>
    <row r="83" spans="1:3" x14ac:dyDescent="0.3">
      <c r="A83" s="119" t="s">
        <v>346</v>
      </c>
      <c r="B83" s="119">
        <v>82</v>
      </c>
      <c r="C83" t="s">
        <v>9</v>
      </c>
    </row>
    <row r="84" spans="1:3" x14ac:dyDescent="0.3">
      <c r="A84" s="119" t="s">
        <v>345</v>
      </c>
      <c r="B84" s="119">
        <v>83</v>
      </c>
      <c r="C84" t="s">
        <v>9</v>
      </c>
    </row>
    <row r="85" spans="1:3" x14ac:dyDescent="0.3">
      <c r="A85" s="119" t="s">
        <v>344</v>
      </c>
      <c r="B85" s="119">
        <v>84</v>
      </c>
      <c r="C85" t="s">
        <v>9</v>
      </c>
    </row>
    <row r="86" spans="1:3" x14ac:dyDescent="0.3">
      <c r="A86" s="119" t="s">
        <v>343</v>
      </c>
      <c r="B86" s="119">
        <v>85</v>
      </c>
      <c r="C86" t="s">
        <v>65</v>
      </c>
    </row>
    <row r="87" spans="1:3" x14ac:dyDescent="0.3">
      <c r="A87" s="119" t="s">
        <v>342</v>
      </c>
      <c r="B87" s="119">
        <v>86</v>
      </c>
      <c r="C87" t="s">
        <v>65</v>
      </c>
    </row>
    <row r="88" spans="1:3" ht="49.5" x14ac:dyDescent="0.3">
      <c r="A88" s="119" t="s">
        <v>341</v>
      </c>
      <c r="B88" s="119">
        <v>87</v>
      </c>
      <c r="C88" t="s">
        <v>65</v>
      </c>
    </row>
    <row r="89" spans="1:3" x14ac:dyDescent="0.3">
      <c r="A89" s="119" t="s">
        <v>340</v>
      </c>
      <c r="B89" s="119">
        <v>88</v>
      </c>
      <c r="C89" t="s">
        <v>65</v>
      </c>
    </row>
    <row r="90" spans="1:3" x14ac:dyDescent="0.3">
      <c r="A90" s="119" t="s">
        <v>339</v>
      </c>
      <c r="B90" s="119">
        <v>89</v>
      </c>
      <c r="C90" t="s">
        <v>65</v>
      </c>
    </row>
    <row r="91" spans="1:3" x14ac:dyDescent="0.3">
      <c r="A91" s="119" t="s">
        <v>338</v>
      </c>
      <c r="B91" s="119">
        <v>90</v>
      </c>
      <c r="C91" t="s">
        <v>65</v>
      </c>
    </row>
    <row r="92" spans="1:3" x14ac:dyDescent="0.3">
      <c r="A92" s="119" t="s">
        <v>337</v>
      </c>
      <c r="B92" s="119">
        <v>91</v>
      </c>
      <c r="C92" t="s">
        <v>65</v>
      </c>
    </row>
    <row r="93" spans="1:3" x14ac:dyDescent="0.3">
      <c r="A93" s="119" t="s">
        <v>336</v>
      </c>
      <c r="B93" s="119">
        <v>92</v>
      </c>
      <c r="C93" t="s">
        <v>65</v>
      </c>
    </row>
    <row r="94" spans="1:3" x14ac:dyDescent="0.3">
      <c r="A94" s="119" t="s">
        <v>335</v>
      </c>
      <c r="B94" s="119">
        <v>93</v>
      </c>
      <c r="C94" t="s">
        <v>9</v>
      </c>
    </row>
    <row r="95" spans="1:3" x14ac:dyDescent="0.3">
      <c r="A95" s="119" t="s">
        <v>334</v>
      </c>
      <c r="B95" s="119">
        <v>94</v>
      </c>
      <c r="C95" t="s">
        <v>9</v>
      </c>
    </row>
    <row r="96" spans="1:3" x14ac:dyDescent="0.3">
      <c r="A96" s="119" t="s">
        <v>333</v>
      </c>
      <c r="B96" s="119">
        <v>95</v>
      </c>
      <c r="C96" t="s">
        <v>9</v>
      </c>
    </row>
    <row r="97" spans="1:3" x14ac:dyDescent="0.3">
      <c r="A97" s="119" t="s">
        <v>332</v>
      </c>
      <c r="B97" s="119">
        <v>96</v>
      </c>
      <c r="C97" t="s">
        <v>10</v>
      </c>
    </row>
    <row r="98" spans="1:3" x14ac:dyDescent="0.3">
      <c r="A98" s="119" t="s">
        <v>331</v>
      </c>
      <c r="B98" s="119">
        <v>97</v>
      </c>
      <c r="C98" t="s">
        <v>79</v>
      </c>
    </row>
    <row r="99" spans="1:3" ht="49.5" x14ac:dyDescent="0.3">
      <c r="A99" s="119" t="s">
        <v>330</v>
      </c>
      <c r="B99" s="119">
        <v>98</v>
      </c>
      <c r="C99" t="s">
        <v>79</v>
      </c>
    </row>
    <row r="100" spans="1:3" x14ac:dyDescent="0.3">
      <c r="A100" s="119" t="s">
        <v>329</v>
      </c>
      <c r="B100" s="119">
        <v>99</v>
      </c>
      <c r="C100" t="s">
        <v>80</v>
      </c>
    </row>
    <row r="101" spans="1:3" ht="33" x14ac:dyDescent="0.3">
      <c r="A101" s="119" t="s">
        <v>328</v>
      </c>
      <c r="B101" s="119">
        <v>100</v>
      </c>
      <c r="C101" t="s">
        <v>80</v>
      </c>
    </row>
    <row r="102" spans="1:3" x14ac:dyDescent="0.3">
      <c r="A102" s="119" t="s">
        <v>327</v>
      </c>
      <c r="B102" s="119">
        <v>101</v>
      </c>
      <c r="C102" t="s">
        <v>80</v>
      </c>
    </row>
    <row r="103" spans="1:3" ht="33" x14ac:dyDescent="0.3">
      <c r="A103" s="119" t="s">
        <v>326</v>
      </c>
      <c r="B103" s="119">
        <v>102</v>
      </c>
      <c r="C103" t="s">
        <v>80</v>
      </c>
    </row>
    <row r="104" spans="1:3" ht="33" x14ac:dyDescent="0.3">
      <c r="A104" s="119" t="s">
        <v>325</v>
      </c>
      <c r="B104" s="119">
        <v>103</v>
      </c>
      <c r="C104" t="s">
        <v>80</v>
      </c>
    </row>
    <row r="105" spans="1:3" ht="33" x14ac:dyDescent="0.3">
      <c r="A105" s="119" t="s">
        <v>324</v>
      </c>
      <c r="B105" s="119">
        <v>104</v>
      </c>
      <c r="C105" t="s">
        <v>81</v>
      </c>
    </row>
    <row r="106" spans="1:3" ht="49.5" x14ac:dyDescent="0.3">
      <c r="A106" s="119" t="s">
        <v>323</v>
      </c>
      <c r="B106" s="119">
        <v>105</v>
      </c>
      <c r="C106" t="s">
        <v>81</v>
      </c>
    </row>
    <row r="107" spans="1:3" x14ac:dyDescent="0.3">
      <c r="A107" s="119" t="s">
        <v>322</v>
      </c>
      <c r="B107" s="119">
        <v>106</v>
      </c>
      <c r="C107" t="s">
        <v>82</v>
      </c>
    </row>
    <row r="108" spans="1:3" ht="66" x14ac:dyDescent="0.3">
      <c r="A108" s="119" t="s">
        <v>321</v>
      </c>
      <c r="B108" s="119">
        <v>107</v>
      </c>
      <c r="C108" t="s">
        <v>82</v>
      </c>
    </row>
    <row r="109" spans="1:3" ht="33" x14ac:dyDescent="0.3">
      <c r="A109" s="119" t="s">
        <v>320</v>
      </c>
      <c r="B109" s="119">
        <v>108</v>
      </c>
      <c r="C109" t="s">
        <v>82</v>
      </c>
    </row>
    <row r="110" spans="1:3" ht="66" x14ac:dyDescent="0.3">
      <c r="A110" s="119" t="s">
        <v>319</v>
      </c>
      <c r="B110" s="119">
        <v>109</v>
      </c>
      <c r="C110" t="s">
        <v>82</v>
      </c>
    </row>
    <row r="111" spans="1:3" ht="33" x14ac:dyDescent="0.3">
      <c r="A111" s="119" t="s">
        <v>318</v>
      </c>
      <c r="B111" s="119">
        <v>110</v>
      </c>
      <c r="C111" t="s">
        <v>82</v>
      </c>
    </row>
    <row r="112" spans="1:3" ht="49.5" x14ac:dyDescent="0.3">
      <c r="A112" s="119" t="s">
        <v>317</v>
      </c>
      <c r="B112" s="119">
        <v>111</v>
      </c>
      <c r="C112" t="s">
        <v>82</v>
      </c>
    </row>
    <row r="113" spans="1:3" x14ac:dyDescent="0.3">
      <c r="A113" s="119" t="s">
        <v>316</v>
      </c>
      <c r="B113" s="119">
        <v>112</v>
      </c>
      <c r="C113" t="s">
        <v>82</v>
      </c>
    </row>
    <row r="114" spans="1:3" ht="49.5" x14ac:dyDescent="0.3">
      <c r="A114" s="119" t="s">
        <v>315</v>
      </c>
      <c r="B114" s="119">
        <v>113</v>
      </c>
      <c r="C114" t="s">
        <v>82</v>
      </c>
    </row>
    <row r="115" spans="1:3" x14ac:dyDescent="0.3">
      <c r="A115" s="119" t="s">
        <v>314</v>
      </c>
      <c r="B115" s="119">
        <v>114</v>
      </c>
      <c r="C115" t="s">
        <v>82</v>
      </c>
    </row>
    <row r="116" spans="1:3" ht="66" x14ac:dyDescent="0.3">
      <c r="A116" s="119" t="s">
        <v>313</v>
      </c>
      <c r="B116" s="119">
        <v>115</v>
      </c>
      <c r="C116" t="s">
        <v>82</v>
      </c>
    </row>
    <row r="117" spans="1:3" x14ac:dyDescent="0.3">
      <c r="A117" s="119" t="s">
        <v>312</v>
      </c>
      <c r="B117" s="119">
        <v>116</v>
      </c>
      <c r="C117" t="s">
        <v>82</v>
      </c>
    </row>
    <row r="118" spans="1:3" ht="33" x14ac:dyDescent="0.3">
      <c r="A118" s="119" t="s">
        <v>311</v>
      </c>
      <c r="B118" s="119">
        <v>117</v>
      </c>
      <c r="C118" t="s">
        <v>11</v>
      </c>
    </row>
    <row r="119" spans="1:3" ht="33" x14ac:dyDescent="0.3">
      <c r="A119" s="119" t="s">
        <v>310</v>
      </c>
      <c r="B119" s="119">
        <v>118</v>
      </c>
      <c r="C119" t="s">
        <v>14</v>
      </c>
    </row>
    <row r="120" spans="1:3" ht="33" x14ac:dyDescent="0.3">
      <c r="A120" s="119" t="s">
        <v>309</v>
      </c>
      <c r="B120" s="119">
        <v>119</v>
      </c>
      <c r="C120" t="s">
        <v>12</v>
      </c>
    </row>
    <row r="121" spans="1:3" ht="33" x14ac:dyDescent="0.3">
      <c r="A121" s="119" t="s">
        <v>308</v>
      </c>
      <c r="B121" s="119">
        <v>120</v>
      </c>
      <c r="C121" t="s">
        <v>13</v>
      </c>
    </row>
    <row r="122" spans="1:3" ht="49.5" x14ac:dyDescent="0.3">
      <c r="A122" s="119" t="s">
        <v>307</v>
      </c>
      <c r="B122" s="119">
        <v>121</v>
      </c>
      <c r="C122" t="s">
        <v>12</v>
      </c>
    </row>
    <row r="123" spans="1:3" ht="49.5" x14ac:dyDescent="0.3">
      <c r="A123" s="119" t="s">
        <v>306</v>
      </c>
      <c r="B123" s="119">
        <v>122</v>
      </c>
      <c r="C123" t="s">
        <v>12</v>
      </c>
    </row>
    <row r="124" spans="1:3" ht="33" x14ac:dyDescent="0.3">
      <c r="A124" s="119" t="s">
        <v>305</v>
      </c>
      <c r="B124" s="119">
        <v>123</v>
      </c>
      <c r="C124" t="s">
        <v>15</v>
      </c>
    </row>
    <row r="125" spans="1:3" x14ac:dyDescent="0.3">
      <c r="A125" s="119" t="s">
        <v>304</v>
      </c>
      <c r="B125" s="119">
        <v>124</v>
      </c>
      <c r="C125" t="s">
        <v>16</v>
      </c>
    </row>
    <row r="126" spans="1:3" ht="33" x14ac:dyDescent="0.3">
      <c r="A126" s="119" t="s">
        <v>303</v>
      </c>
      <c r="B126" s="119">
        <v>125</v>
      </c>
      <c r="C126" t="s">
        <v>17</v>
      </c>
    </row>
    <row r="127" spans="1:3" x14ac:dyDescent="0.3">
      <c r="A127" s="119" t="s">
        <v>302</v>
      </c>
      <c r="B127" s="119">
        <v>126</v>
      </c>
      <c r="C127" t="s">
        <v>85</v>
      </c>
    </row>
    <row r="128" spans="1:3" ht="33" x14ac:dyDescent="0.3">
      <c r="A128" s="119" t="s">
        <v>301</v>
      </c>
      <c r="B128" s="119">
        <v>127</v>
      </c>
      <c r="C128" t="s">
        <v>85</v>
      </c>
    </row>
    <row r="129" spans="1:3" x14ac:dyDescent="0.3">
      <c r="A129" s="119" t="s">
        <v>300</v>
      </c>
      <c r="B129" s="119">
        <v>128</v>
      </c>
      <c r="C129" t="s">
        <v>83</v>
      </c>
    </row>
    <row r="130" spans="1:3" x14ac:dyDescent="0.3">
      <c r="A130" s="119" t="s">
        <v>299</v>
      </c>
      <c r="B130" s="119">
        <v>129</v>
      </c>
      <c r="C130" t="s">
        <v>83</v>
      </c>
    </row>
    <row r="131" spans="1:3" x14ac:dyDescent="0.3">
      <c r="A131" s="119" t="s">
        <v>298</v>
      </c>
      <c r="B131" s="119">
        <v>130</v>
      </c>
      <c r="C131" t="s">
        <v>83</v>
      </c>
    </row>
    <row r="132" spans="1:3" x14ac:dyDescent="0.3">
      <c r="A132" s="119" t="s">
        <v>297</v>
      </c>
      <c r="B132" s="119">
        <v>131</v>
      </c>
      <c r="C132" t="s">
        <v>83</v>
      </c>
    </row>
    <row r="133" spans="1:3" x14ac:dyDescent="0.3">
      <c r="A133" s="119" t="s">
        <v>296</v>
      </c>
      <c r="B133" s="119">
        <v>132</v>
      </c>
      <c r="C133" t="s">
        <v>83</v>
      </c>
    </row>
    <row r="134" spans="1:3" ht="33" x14ac:dyDescent="0.3">
      <c r="A134" s="119" t="s">
        <v>295</v>
      </c>
      <c r="B134" s="119">
        <v>133</v>
      </c>
      <c r="C134" t="s">
        <v>83</v>
      </c>
    </row>
    <row r="135" spans="1:3" x14ac:dyDescent="0.3">
      <c r="A135" s="119" t="s">
        <v>294</v>
      </c>
      <c r="B135" s="119">
        <v>134</v>
      </c>
      <c r="C135" t="s">
        <v>83</v>
      </c>
    </row>
    <row r="136" spans="1:3" x14ac:dyDescent="0.3">
      <c r="A136" s="119" t="s">
        <v>293</v>
      </c>
      <c r="B136" s="119">
        <v>135</v>
      </c>
      <c r="C136" t="s">
        <v>83</v>
      </c>
    </row>
    <row r="137" spans="1:3" x14ac:dyDescent="0.3">
      <c r="A137" s="119" t="s">
        <v>292</v>
      </c>
      <c r="B137" s="119">
        <v>136</v>
      </c>
      <c r="C137" t="s">
        <v>83</v>
      </c>
    </row>
    <row r="138" spans="1:3" x14ac:dyDescent="0.3">
      <c r="A138" s="119" t="s">
        <v>291</v>
      </c>
      <c r="B138" s="119">
        <v>137</v>
      </c>
      <c r="C138" t="s">
        <v>83</v>
      </c>
    </row>
    <row r="139" spans="1:3" x14ac:dyDescent="0.3">
      <c r="A139" s="119" t="s">
        <v>290</v>
      </c>
      <c r="B139" s="119">
        <v>138</v>
      </c>
      <c r="C139" t="s">
        <v>83</v>
      </c>
    </row>
    <row r="140" spans="1:3" x14ac:dyDescent="0.3">
      <c r="A140" s="119" t="s">
        <v>289</v>
      </c>
      <c r="B140" s="119">
        <v>139</v>
      </c>
      <c r="C140" t="s">
        <v>83</v>
      </c>
    </row>
    <row r="141" spans="1:3" x14ac:dyDescent="0.3">
      <c r="A141" s="119" t="s">
        <v>288</v>
      </c>
      <c r="B141" s="119">
        <v>140</v>
      </c>
      <c r="C141" t="s">
        <v>83</v>
      </c>
    </row>
    <row r="142" spans="1:3" ht="33" x14ac:dyDescent="0.3">
      <c r="A142" s="119" t="s">
        <v>287</v>
      </c>
      <c r="B142" s="119">
        <v>141</v>
      </c>
      <c r="C142" t="s">
        <v>83</v>
      </c>
    </row>
    <row r="143" spans="1:3" x14ac:dyDescent="0.3">
      <c r="A143" s="119" t="s">
        <v>286</v>
      </c>
      <c r="B143" s="119">
        <v>142</v>
      </c>
      <c r="C143" t="s">
        <v>84</v>
      </c>
    </row>
    <row r="144" spans="1:3" x14ac:dyDescent="0.3">
      <c r="A144" s="119" t="s">
        <v>285</v>
      </c>
      <c r="B144" s="119">
        <v>143</v>
      </c>
      <c r="C144" t="s">
        <v>84</v>
      </c>
    </row>
    <row r="145" spans="1:3" x14ac:dyDescent="0.3">
      <c r="A145" s="119" t="s">
        <v>284</v>
      </c>
      <c r="B145" s="119">
        <v>144</v>
      </c>
      <c r="C145" t="s">
        <v>84</v>
      </c>
    </row>
    <row r="146" spans="1:3" x14ac:dyDescent="0.3">
      <c r="A146" s="119" t="s">
        <v>283</v>
      </c>
      <c r="B146" s="119">
        <v>145</v>
      </c>
      <c r="C146" t="s">
        <v>84</v>
      </c>
    </row>
    <row r="147" spans="1:3" x14ac:dyDescent="0.3">
      <c r="A147" s="119" t="s">
        <v>282</v>
      </c>
      <c r="B147" s="119">
        <v>146</v>
      </c>
      <c r="C147" t="s">
        <v>84</v>
      </c>
    </row>
    <row r="148" spans="1:3" ht="33" x14ac:dyDescent="0.3">
      <c r="A148" s="119" t="s">
        <v>281</v>
      </c>
      <c r="B148" s="119">
        <v>147</v>
      </c>
      <c r="C148" t="s">
        <v>84</v>
      </c>
    </row>
    <row r="149" spans="1:3" ht="33" x14ac:dyDescent="0.3">
      <c r="A149" s="119" t="s">
        <v>280</v>
      </c>
      <c r="B149" s="119">
        <v>148</v>
      </c>
      <c r="C149" t="s">
        <v>85</v>
      </c>
    </row>
    <row r="150" spans="1:3" ht="33" x14ac:dyDescent="0.3">
      <c r="A150" s="119" t="s">
        <v>279</v>
      </c>
      <c r="B150" s="119">
        <v>149</v>
      </c>
      <c r="C150" t="s">
        <v>85</v>
      </c>
    </row>
    <row r="151" spans="1:3" x14ac:dyDescent="0.3">
      <c r="A151" s="119" t="s">
        <v>278</v>
      </c>
      <c r="B151" s="119">
        <v>150</v>
      </c>
      <c r="C151" t="s">
        <v>18</v>
      </c>
    </row>
    <row r="152" spans="1:3" ht="66" x14ac:dyDescent="0.3">
      <c r="A152" s="119" t="s">
        <v>277</v>
      </c>
      <c r="B152" s="119">
        <v>151</v>
      </c>
      <c r="C152" t="s">
        <v>18</v>
      </c>
    </row>
    <row r="153" spans="1:3" ht="66" x14ac:dyDescent="0.3">
      <c r="A153" s="119" t="s">
        <v>276</v>
      </c>
      <c r="B153" s="119">
        <v>152</v>
      </c>
      <c r="C153" t="s">
        <v>19</v>
      </c>
    </row>
    <row r="154" spans="1:3" x14ac:dyDescent="0.3">
      <c r="A154" s="119" t="s">
        <v>275</v>
      </c>
      <c r="B154" s="119">
        <v>153</v>
      </c>
      <c r="C154" t="s">
        <v>19</v>
      </c>
    </row>
    <row r="155" spans="1:3" ht="49.5" x14ac:dyDescent="0.3">
      <c r="A155" s="119" t="s">
        <v>274</v>
      </c>
      <c r="B155" s="119">
        <v>154</v>
      </c>
      <c r="C155" t="s">
        <v>19</v>
      </c>
    </row>
    <row r="156" spans="1:3" ht="66" x14ac:dyDescent="0.3">
      <c r="A156" s="119" t="s">
        <v>273</v>
      </c>
      <c r="B156" s="119">
        <v>155</v>
      </c>
      <c r="C156" t="s">
        <v>19</v>
      </c>
    </row>
    <row r="157" spans="1:3" x14ac:dyDescent="0.3">
      <c r="A157" s="119" t="s">
        <v>272</v>
      </c>
      <c r="B157" s="119">
        <v>156</v>
      </c>
      <c r="C157" t="s">
        <v>21</v>
      </c>
    </row>
    <row r="158" spans="1:3" x14ac:dyDescent="0.3">
      <c r="A158" s="119" t="s">
        <v>271</v>
      </c>
      <c r="B158" s="119">
        <v>157</v>
      </c>
      <c r="C158" t="s">
        <v>20</v>
      </c>
    </row>
    <row r="159" spans="1:3" x14ac:dyDescent="0.3">
      <c r="A159" s="119" t="s">
        <v>270</v>
      </c>
      <c r="B159" s="119">
        <v>158</v>
      </c>
      <c r="C159" t="s">
        <v>20</v>
      </c>
    </row>
    <row r="160" spans="1:3" x14ac:dyDescent="0.3">
      <c r="A160" s="119" t="s">
        <v>269</v>
      </c>
      <c r="B160" s="119">
        <v>159</v>
      </c>
      <c r="C160" t="s">
        <v>20</v>
      </c>
    </row>
    <row r="161" spans="1:3" ht="33" x14ac:dyDescent="0.3">
      <c r="A161" s="119" t="s">
        <v>268</v>
      </c>
      <c r="B161" s="119">
        <v>160</v>
      </c>
      <c r="C161" t="s">
        <v>20</v>
      </c>
    </row>
    <row r="162" spans="1:3" x14ac:dyDescent="0.3">
      <c r="A162" s="119" t="s">
        <v>267</v>
      </c>
      <c r="B162" s="119">
        <v>161</v>
      </c>
      <c r="C162" t="s">
        <v>20</v>
      </c>
    </row>
    <row r="163" spans="1:3" x14ac:dyDescent="0.3">
      <c r="A163" s="119" t="s">
        <v>266</v>
      </c>
      <c r="B163" s="119">
        <v>162</v>
      </c>
      <c r="C163" t="s">
        <v>20</v>
      </c>
    </row>
    <row r="164" spans="1:3" ht="33" x14ac:dyDescent="0.3">
      <c r="A164" s="119" t="s">
        <v>265</v>
      </c>
      <c r="B164" s="119">
        <v>163</v>
      </c>
      <c r="C164" t="s">
        <v>20</v>
      </c>
    </row>
    <row r="165" spans="1:3" ht="33" x14ac:dyDescent="0.3">
      <c r="A165" s="119" t="s">
        <v>264</v>
      </c>
      <c r="B165" s="119">
        <v>164</v>
      </c>
      <c r="C165" t="s">
        <v>23</v>
      </c>
    </row>
    <row r="166" spans="1:3" ht="49.5" x14ac:dyDescent="0.3">
      <c r="A166" s="119" t="s">
        <v>263</v>
      </c>
      <c r="B166" s="119">
        <v>165</v>
      </c>
      <c r="C166" t="s">
        <v>25</v>
      </c>
    </row>
    <row r="167" spans="1:3" ht="49.5" x14ac:dyDescent="0.3">
      <c r="A167" s="119" t="s">
        <v>262</v>
      </c>
      <c r="B167" s="119">
        <v>166</v>
      </c>
      <c r="C167" t="s">
        <v>25</v>
      </c>
    </row>
    <row r="168" spans="1:3" ht="33" x14ac:dyDescent="0.3">
      <c r="A168" s="119" t="s">
        <v>261</v>
      </c>
      <c r="B168" s="119">
        <v>167</v>
      </c>
      <c r="C168" t="s">
        <v>25</v>
      </c>
    </row>
    <row r="169" spans="1:3" x14ac:dyDescent="0.3">
      <c r="A169" s="119" t="s">
        <v>260</v>
      </c>
      <c r="B169" s="119">
        <v>168</v>
      </c>
      <c r="C169" t="s">
        <v>26</v>
      </c>
    </row>
    <row r="170" spans="1:3" ht="49.5" x14ac:dyDescent="0.3">
      <c r="A170" s="119" t="s">
        <v>259</v>
      </c>
      <c r="B170" s="119">
        <v>169</v>
      </c>
      <c r="C170" t="s">
        <v>27</v>
      </c>
    </row>
    <row r="171" spans="1:3" x14ac:dyDescent="0.3">
      <c r="A171" s="119" t="s">
        <v>258</v>
      </c>
      <c r="B171" s="119">
        <v>170</v>
      </c>
      <c r="C171" t="s">
        <v>24</v>
      </c>
    </row>
    <row r="172" spans="1:3" ht="33" x14ac:dyDescent="0.3">
      <c r="A172" s="119" t="s">
        <v>257</v>
      </c>
      <c r="B172" s="119">
        <v>171</v>
      </c>
      <c r="C172" t="s">
        <v>27</v>
      </c>
    </row>
    <row r="173" spans="1:3" x14ac:dyDescent="0.3">
      <c r="A173" s="119" t="s">
        <v>256</v>
      </c>
      <c r="B173" s="119">
        <v>172</v>
      </c>
      <c r="C173" t="s">
        <v>27</v>
      </c>
    </row>
    <row r="174" spans="1:3" ht="49.5" x14ac:dyDescent="0.3">
      <c r="A174" s="119" t="s">
        <v>255</v>
      </c>
      <c r="B174" s="119">
        <v>173</v>
      </c>
      <c r="C174" t="s">
        <v>28</v>
      </c>
    </row>
    <row r="175" spans="1:3" x14ac:dyDescent="0.3">
      <c r="A175" s="119" t="s">
        <v>254</v>
      </c>
      <c r="B175" s="119">
        <v>174</v>
      </c>
      <c r="C175" t="s">
        <v>29</v>
      </c>
    </row>
    <row r="176" spans="1:3" x14ac:dyDescent="0.3">
      <c r="A176" s="119" t="s">
        <v>253</v>
      </c>
      <c r="B176" s="119">
        <v>175</v>
      </c>
      <c r="C176" t="s">
        <v>30</v>
      </c>
    </row>
    <row r="177" spans="1:3" ht="33" x14ac:dyDescent="0.3">
      <c r="A177" s="119" t="s">
        <v>252</v>
      </c>
      <c r="B177" s="119">
        <v>176</v>
      </c>
      <c r="C177" t="s">
        <v>85</v>
      </c>
    </row>
    <row r="178" spans="1:3" ht="33" x14ac:dyDescent="0.3">
      <c r="A178" s="119" t="s">
        <v>251</v>
      </c>
      <c r="B178" s="119">
        <v>177</v>
      </c>
      <c r="C178" t="s">
        <v>85</v>
      </c>
    </row>
    <row r="179" spans="1:3" ht="33" x14ac:dyDescent="0.3">
      <c r="A179" s="119" t="s">
        <v>250</v>
      </c>
      <c r="B179" s="119">
        <v>178</v>
      </c>
      <c r="C179" t="s">
        <v>85</v>
      </c>
    </row>
    <row r="180" spans="1:3" ht="33" x14ac:dyDescent="0.3">
      <c r="A180" s="119" t="s">
        <v>249</v>
      </c>
      <c r="B180" s="119">
        <v>179</v>
      </c>
      <c r="C180" t="s">
        <v>85</v>
      </c>
    </row>
    <row r="181" spans="1:3" ht="33" x14ac:dyDescent="0.3">
      <c r="A181" s="119" t="s">
        <v>248</v>
      </c>
      <c r="B181" s="119">
        <v>180</v>
      </c>
      <c r="C181" t="s">
        <v>85</v>
      </c>
    </row>
    <row r="182" spans="1:3" ht="33" x14ac:dyDescent="0.3">
      <c r="A182" s="119" t="s">
        <v>247</v>
      </c>
      <c r="B182" s="119">
        <v>181</v>
      </c>
      <c r="C182" t="s">
        <v>85</v>
      </c>
    </row>
    <row r="183" spans="1:3" ht="33" x14ac:dyDescent="0.3">
      <c r="A183" s="119" t="s">
        <v>246</v>
      </c>
      <c r="B183" s="119">
        <v>182</v>
      </c>
      <c r="C183" t="s">
        <v>85</v>
      </c>
    </row>
    <row r="184" spans="1:3" ht="49.5" x14ac:dyDescent="0.3">
      <c r="A184" s="119" t="s">
        <v>245</v>
      </c>
      <c r="B184" s="119">
        <v>183</v>
      </c>
      <c r="C184" t="s">
        <v>85</v>
      </c>
    </row>
    <row r="185" spans="1:3" ht="49.5" x14ac:dyDescent="0.3">
      <c r="A185" s="119" t="s">
        <v>244</v>
      </c>
      <c r="B185" s="119">
        <v>184</v>
      </c>
      <c r="C185" t="s">
        <v>85</v>
      </c>
    </row>
    <row r="186" spans="1:3" ht="49.5" x14ac:dyDescent="0.3">
      <c r="A186" s="119" t="s">
        <v>243</v>
      </c>
      <c r="B186" s="119">
        <v>185</v>
      </c>
      <c r="C186" t="s">
        <v>85</v>
      </c>
    </row>
    <row r="187" spans="1:3" ht="33" x14ac:dyDescent="0.3">
      <c r="A187" s="119" t="s">
        <v>242</v>
      </c>
      <c r="B187" s="119">
        <v>186</v>
      </c>
      <c r="C187" t="s">
        <v>85</v>
      </c>
    </row>
    <row r="188" spans="1:3" ht="49.5" x14ac:dyDescent="0.3">
      <c r="A188" s="119" t="s">
        <v>241</v>
      </c>
      <c r="B188" s="119">
        <v>187</v>
      </c>
      <c r="C188" t="s">
        <v>85</v>
      </c>
    </row>
    <row r="189" spans="1:3" ht="33" x14ac:dyDescent="0.3">
      <c r="A189" s="119" t="s">
        <v>240</v>
      </c>
      <c r="B189" s="119">
        <v>188</v>
      </c>
      <c r="C189" t="s">
        <v>85</v>
      </c>
    </row>
    <row r="190" spans="1:3" ht="33" x14ac:dyDescent="0.3">
      <c r="A190" s="119" t="s">
        <v>239</v>
      </c>
      <c r="B190" s="119">
        <v>189</v>
      </c>
      <c r="C190" t="s">
        <v>85</v>
      </c>
    </row>
    <row r="191" spans="1:3" x14ac:dyDescent="0.3">
      <c r="A191" s="119" t="s">
        <v>238</v>
      </c>
      <c r="B191" s="119">
        <v>190</v>
      </c>
      <c r="C191" t="s">
        <v>85</v>
      </c>
    </row>
    <row r="192" spans="1:3" x14ac:dyDescent="0.3">
      <c r="A192" s="119" t="s">
        <v>237</v>
      </c>
      <c r="B192" s="119">
        <v>191</v>
      </c>
      <c r="C192" t="s">
        <v>85</v>
      </c>
    </row>
    <row r="193" spans="1:3" x14ac:dyDescent="0.3">
      <c r="A193" s="119" t="s">
        <v>236</v>
      </c>
      <c r="B193" s="119">
        <v>192</v>
      </c>
      <c r="C193" t="s">
        <v>85</v>
      </c>
    </row>
    <row r="194" spans="1:3" ht="33" x14ac:dyDescent="0.3">
      <c r="A194" s="119" t="s">
        <v>235</v>
      </c>
      <c r="B194" s="119">
        <v>193</v>
      </c>
      <c r="C194" t="s">
        <v>85</v>
      </c>
    </row>
    <row r="195" spans="1:3" x14ac:dyDescent="0.3">
      <c r="A195" s="119" t="s">
        <v>234</v>
      </c>
      <c r="B195" s="119">
        <v>194</v>
      </c>
      <c r="C195" t="s">
        <v>85</v>
      </c>
    </row>
    <row r="196" spans="1:3" x14ac:dyDescent="0.3">
      <c r="A196" s="119" t="s">
        <v>233</v>
      </c>
      <c r="B196" s="119">
        <v>195</v>
      </c>
      <c r="C196" t="s">
        <v>85</v>
      </c>
    </row>
    <row r="197" spans="1:3" ht="33" x14ac:dyDescent="0.3">
      <c r="A197" s="119" t="s">
        <v>232</v>
      </c>
      <c r="B197" s="119">
        <v>196</v>
      </c>
      <c r="C197" t="s">
        <v>31</v>
      </c>
    </row>
    <row r="198" spans="1:3" ht="33" x14ac:dyDescent="0.3">
      <c r="A198" s="119" t="s">
        <v>231</v>
      </c>
      <c r="B198" s="119">
        <v>197</v>
      </c>
      <c r="C198" t="s">
        <v>31</v>
      </c>
    </row>
    <row r="199" spans="1:3" x14ac:dyDescent="0.3">
      <c r="A199" s="119" t="s">
        <v>230</v>
      </c>
      <c r="B199" s="119">
        <v>198</v>
      </c>
      <c r="C199" t="s">
        <v>31</v>
      </c>
    </row>
    <row r="200" spans="1:3" ht="33" x14ac:dyDescent="0.3">
      <c r="A200" s="119" t="s">
        <v>229</v>
      </c>
      <c r="B200" s="119">
        <v>199</v>
      </c>
      <c r="C200" t="s">
        <v>32</v>
      </c>
    </row>
    <row r="201" spans="1:3" ht="33" x14ac:dyDescent="0.3">
      <c r="A201" s="119" t="s">
        <v>228</v>
      </c>
      <c r="B201" s="119">
        <v>200</v>
      </c>
    </row>
  </sheetData>
  <phoneticPr fontId="41" type="noConversion"/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X50"/>
  <sheetViews>
    <sheetView topLeftCell="A2" workbookViewId="0">
      <selection activeCell="A57" sqref="A57"/>
    </sheetView>
  </sheetViews>
  <sheetFormatPr defaultColWidth="9.125" defaultRowHeight="12.75" x14ac:dyDescent="0.2"/>
  <cols>
    <col min="1" max="1" width="27.5" style="18" customWidth="1"/>
    <col min="2" max="2" width="2.5" style="18" customWidth="1"/>
    <col min="3" max="3" width="9.25" style="18" bestFit="1" customWidth="1"/>
    <col min="4" max="4" width="9.25" style="29" bestFit="1" customWidth="1"/>
    <col min="5" max="11" width="9.25" style="18" bestFit="1" customWidth="1"/>
    <col min="12" max="12" width="9.25" style="29" bestFit="1" customWidth="1"/>
    <col min="13" max="13" width="9.25" style="18" bestFit="1" customWidth="1"/>
    <col min="14" max="15" width="9.25" style="29" bestFit="1" customWidth="1"/>
    <col min="16" max="22" width="9.25" style="18" bestFit="1" customWidth="1"/>
    <col min="23" max="23" width="9.25" style="29" bestFit="1" customWidth="1"/>
    <col min="24" max="26" width="9.5" style="18" bestFit="1" customWidth="1"/>
    <col min="27" max="30" width="9.25" style="18" bestFit="1" customWidth="1"/>
    <col min="31" max="36" width="9.5" style="18" bestFit="1" customWidth="1"/>
    <col min="37" max="38" width="9.25" style="18" bestFit="1" customWidth="1"/>
    <col min="39" max="39" width="10.5" style="89" bestFit="1" customWidth="1"/>
    <col min="40" max="40" width="9.25" style="89" bestFit="1" customWidth="1"/>
    <col min="41" max="41" width="9.5" style="89" bestFit="1" customWidth="1"/>
    <col min="42" max="42" width="9.5" style="18" bestFit="1" customWidth="1"/>
    <col min="43" max="45" width="9.25" style="18" bestFit="1" customWidth="1"/>
    <col min="46" max="46" width="9.5" style="89" bestFit="1" customWidth="1"/>
    <col min="47" max="47" width="10.125" style="18" bestFit="1" customWidth="1"/>
    <col min="48" max="49" width="14" style="89" bestFit="1" customWidth="1"/>
    <col min="50" max="50" width="49" style="96" customWidth="1"/>
    <col min="51" max="16384" width="9.125" style="18"/>
  </cols>
  <sheetData>
    <row r="1" spans="1:50" hidden="1" x14ac:dyDescent="0.2">
      <c r="A1" s="17" t="e">
        <f ca="1">DotStatQuery(B1)</f>
        <v>#NAME?</v>
      </c>
      <c r="B1" s="17" t="s">
        <v>217</v>
      </c>
    </row>
    <row r="2" spans="1:50" ht="23.25" x14ac:dyDescent="0.2">
      <c r="A2" s="19" t="s">
        <v>120</v>
      </c>
      <c r="AV2" s="89" t="s">
        <v>600</v>
      </c>
      <c r="AW2" s="89" t="s">
        <v>600</v>
      </c>
      <c r="AX2" s="96" t="s">
        <v>600</v>
      </c>
    </row>
    <row r="3" spans="1:50" x14ac:dyDescent="0.2">
      <c r="A3" s="153" t="s">
        <v>121</v>
      </c>
      <c r="B3" s="154"/>
      <c r="C3" s="160" t="s">
        <v>122</v>
      </c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2"/>
    </row>
    <row r="4" spans="1:50" x14ac:dyDescent="0.2">
      <c r="A4" s="153" t="s">
        <v>123</v>
      </c>
      <c r="B4" s="154"/>
      <c r="C4" s="155" t="s">
        <v>612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</row>
    <row r="5" spans="1:50" x14ac:dyDescent="0.2">
      <c r="A5" s="153" t="s">
        <v>124</v>
      </c>
      <c r="B5" s="154"/>
      <c r="C5" s="155" t="s">
        <v>125</v>
      </c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7"/>
    </row>
    <row r="6" spans="1:50" x14ac:dyDescent="0.2">
      <c r="A6" s="153" t="s">
        <v>126</v>
      </c>
      <c r="B6" s="154"/>
      <c r="C6" s="155" t="s">
        <v>127</v>
      </c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7"/>
    </row>
    <row r="7" spans="1:50" ht="105" x14ac:dyDescent="0.2">
      <c r="A7" s="158" t="s">
        <v>128</v>
      </c>
      <c r="B7" s="159"/>
      <c r="C7" s="20" t="s">
        <v>129</v>
      </c>
      <c r="D7" s="30" t="s">
        <v>130</v>
      </c>
      <c r="E7" s="20" t="s">
        <v>131</v>
      </c>
      <c r="F7" s="20" t="s">
        <v>132</v>
      </c>
      <c r="G7" s="20" t="s">
        <v>133</v>
      </c>
      <c r="H7" s="20" t="s">
        <v>134</v>
      </c>
      <c r="I7" s="20" t="s">
        <v>135</v>
      </c>
      <c r="J7" s="20" t="s">
        <v>136</v>
      </c>
      <c r="K7" s="20" t="s">
        <v>137</v>
      </c>
      <c r="L7" s="30" t="s">
        <v>138</v>
      </c>
      <c r="M7" s="20" t="s">
        <v>139</v>
      </c>
      <c r="N7" s="30" t="s">
        <v>140</v>
      </c>
      <c r="O7" s="30" t="s">
        <v>141</v>
      </c>
      <c r="P7" s="20" t="s">
        <v>142</v>
      </c>
      <c r="Q7" s="20" t="s">
        <v>143</v>
      </c>
      <c r="R7" s="20" t="s">
        <v>144</v>
      </c>
      <c r="S7" s="20" t="s">
        <v>145</v>
      </c>
      <c r="T7" s="20" t="s">
        <v>146</v>
      </c>
      <c r="U7" s="20" t="s">
        <v>147</v>
      </c>
      <c r="V7" s="20" t="s">
        <v>148</v>
      </c>
      <c r="W7" s="30" t="s">
        <v>149</v>
      </c>
      <c r="X7" s="20" t="s">
        <v>150</v>
      </c>
      <c r="Y7" s="20" t="s">
        <v>151</v>
      </c>
      <c r="Z7" s="20" t="s">
        <v>152</v>
      </c>
      <c r="AA7" s="20" t="s">
        <v>153</v>
      </c>
      <c r="AB7" s="20" t="s">
        <v>154</v>
      </c>
      <c r="AC7" s="20" t="s">
        <v>155</v>
      </c>
      <c r="AD7" s="20" t="s">
        <v>156</v>
      </c>
      <c r="AE7" s="20" t="s">
        <v>157</v>
      </c>
      <c r="AF7" s="20" t="s">
        <v>158</v>
      </c>
      <c r="AG7" s="20" t="s">
        <v>159</v>
      </c>
      <c r="AH7" s="20" t="s">
        <v>160</v>
      </c>
      <c r="AI7" s="20" t="s">
        <v>161</v>
      </c>
      <c r="AJ7" s="20" t="s">
        <v>162</v>
      </c>
      <c r="AK7" s="20" t="s">
        <v>163</v>
      </c>
      <c r="AL7" s="20" t="s">
        <v>164</v>
      </c>
      <c r="AM7" s="93" t="s">
        <v>165</v>
      </c>
      <c r="AN7" s="93" t="s">
        <v>166</v>
      </c>
      <c r="AO7" s="93" t="s">
        <v>167</v>
      </c>
      <c r="AP7" s="20" t="s">
        <v>168</v>
      </c>
      <c r="AQ7" s="20" t="s">
        <v>169</v>
      </c>
      <c r="AR7" s="20" t="s">
        <v>170</v>
      </c>
      <c r="AS7" s="20" t="s">
        <v>171</v>
      </c>
      <c r="AT7" s="93" t="s">
        <v>172</v>
      </c>
      <c r="AU7" s="20" t="s">
        <v>173</v>
      </c>
      <c r="AV7" s="93" t="s">
        <v>594</v>
      </c>
      <c r="AW7" s="93" t="s">
        <v>595</v>
      </c>
    </row>
    <row r="8" spans="1:50" ht="13.5" x14ac:dyDescent="0.25">
      <c r="A8" s="21" t="s">
        <v>174</v>
      </c>
      <c r="B8" s="22" t="s">
        <v>175</v>
      </c>
      <c r="C8" s="22" t="s">
        <v>175</v>
      </c>
      <c r="D8" s="31" t="s">
        <v>175</v>
      </c>
      <c r="E8" s="22" t="s">
        <v>175</v>
      </c>
      <c r="F8" s="22" t="s">
        <v>175</v>
      </c>
      <c r="G8" s="22" t="s">
        <v>175</v>
      </c>
      <c r="H8" s="22" t="s">
        <v>175</v>
      </c>
      <c r="I8" s="22" t="s">
        <v>175</v>
      </c>
      <c r="J8" s="22" t="s">
        <v>175</v>
      </c>
      <c r="K8" s="22" t="s">
        <v>175</v>
      </c>
      <c r="L8" s="31" t="s">
        <v>175</v>
      </c>
      <c r="M8" s="22" t="s">
        <v>175</v>
      </c>
      <c r="N8" s="31" t="s">
        <v>175</v>
      </c>
      <c r="O8" s="31" t="s">
        <v>175</v>
      </c>
      <c r="P8" s="22" t="s">
        <v>175</v>
      </c>
      <c r="Q8" s="22" t="s">
        <v>175</v>
      </c>
      <c r="R8" s="22" t="s">
        <v>175</v>
      </c>
      <c r="S8" s="22" t="s">
        <v>175</v>
      </c>
      <c r="T8" s="22" t="s">
        <v>175</v>
      </c>
      <c r="U8" s="22" t="s">
        <v>175</v>
      </c>
      <c r="V8" s="22" t="s">
        <v>175</v>
      </c>
      <c r="W8" s="31" t="s">
        <v>175</v>
      </c>
      <c r="X8" s="22" t="s">
        <v>175</v>
      </c>
      <c r="Y8" s="22" t="s">
        <v>175</v>
      </c>
      <c r="Z8" s="22" t="s">
        <v>175</v>
      </c>
      <c r="AA8" s="22" t="s">
        <v>175</v>
      </c>
      <c r="AB8" s="22" t="s">
        <v>175</v>
      </c>
      <c r="AC8" s="22" t="s">
        <v>175</v>
      </c>
      <c r="AD8" s="22" t="s">
        <v>175</v>
      </c>
      <c r="AE8" s="22" t="s">
        <v>175</v>
      </c>
      <c r="AF8" s="22" t="s">
        <v>175</v>
      </c>
      <c r="AG8" s="22" t="s">
        <v>175</v>
      </c>
      <c r="AH8" s="22" t="s">
        <v>175</v>
      </c>
      <c r="AI8" s="22" t="s">
        <v>175</v>
      </c>
      <c r="AJ8" s="22" t="s">
        <v>175</v>
      </c>
      <c r="AK8" s="22" t="s">
        <v>175</v>
      </c>
      <c r="AL8" s="22" t="s">
        <v>175</v>
      </c>
      <c r="AM8" s="91" t="s">
        <v>175</v>
      </c>
      <c r="AN8" s="91" t="s">
        <v>175</v>
      </c>
      <c r="AO8" s="91" t="s">
        <v>175</v>
      </c>
      <c r="AP8" s="22" t="s">
        <v>175</v>
      </c>
      <c r="AQ8" s="22" t="s">
        <v>175</v>
      </c>
      <c r="AR8" s="22" t="s">
        <v>175</v>
      </c>
      <c r="AS8" s="22" t="s">
        <v>175</v>
      </c>
      <c r="AT8" s="91" t="s">
        <v>175</v>
      </c>
      <c r="AU8" s="22" t="s">
        <v>175</v>
      </c>
    </row>
    <row r="9" spans="1:50" ht="21" x14ac:dyDescent="0.3">
      <c r="A9" s="23" t="s">
        <v>176</v>
      </c>
      <c r="B9" s="22" t="s">
        <v>175</v>
      </c>
      <c r="C9" s="34">
        <v>4722.3</v>
      </c>
      <c r="D9" s="28">
        <v>8.4</v>
      </c>
      <c r="E9" s="34">
        <v>3.5</v>
      </c>
      <c r="F9" s="34">
        <v>0</v>
      </c>
      <c r="G9" s="34">
        <v>27898.7</v>
      </c>
      <c r="H9" s="34">
        <v>1366.4</v>
      </c>
      <c r="I9" s="34">
        <v>939.5</v>
      </c>
      <c r="J9" s="34">
        <v>502.4</v>
      </c>
      <c r="K9" s="34">
        <v>65.5</v>
      </c>
      <c r="L9" s="28">
        <v>1671.1</v>
      </c>
      <c r="M9" s="34">
        <v>591.79999999999995</v>
      </c>
      <c r="N9" s="28">
        <v>16.5</v>
      </c>
      <c r="O9" s="28">
        <v>77.900000000000006</v>
      </c>
      <c r="P9" s="34">
        <v>31.8</v>
      </c>
      <c r="Q9" s="34">
        <v>21.2</v>
      </c>
      <c r="R9" s="34">
        <v>21.4</v>
      </c>
      <c r="S9" s="34">
        <v>30.1</v>
      </c>
      <c r="T9" s="34">
        <v>19</v>
      </c>
      <c r="U9" s="34">
        <v>34.1</v>
      </c>
      <c r="V9" s="34">
        <v>124.8</v>
      </c>
      <c r="W9" s="28">
        <v>123.7</v>
      </c>
      <c r="X9" s="34">
        <v>313.8</v>
      </c>
      <c r="Y9" s="34">
        <v>1580.4</v>
      </c>
      <c r="Z9" s="34">
        <v>146.30000000000001</v>
      </c>
      <c r="AA9" s="34">
        <v>3624.3</v>
      </c>
      <c r="AB9" s="34">
        <v>30.5</v>
      </c>
      <c r="AC9" s="34">
        <v>3.1</v>
      </c>
      <c r="AD9" s="34">
        <v>14</v>
      </c>
      <c r="AE9" s="34">
        <v>24</v>
      </c>
      <c r="AF9" s="34">
        <v>41.4</v>
      </c>
      <c r="AG9" s="34">
        <v>422.6</v>
      </c>
      <c r="AH9" s="34">
        <v>367.4</v>
      </c>
      <c r="AI9" s="34">
        <v>279.39999999999998</v>
      </c>
      <c r="AJ9" s="34">
        <v>265.5</v>
      </c>
      <c r="AK9" s="34">
        <v>265.39999999999998</v>
      </c>
      <c r="AL9" s="34">
        <v>0</v>
      </c>
      <c r="AM9" s="92">
        <v>11293.8</v>
      </c>
      <c r="AN9" s="92">
        <v>17.3</v>
      </c>
      <c r="AO9" s="92">
        <v>761.7</v>
      </c>
      <c r="AP9" s="34">
        <v>382.6</v>
      </c>
      <c r="AQ9" s="34">
        <v>-6.7</v>
      </c>
      <c r="AR9" s="34">
        <v>157.9</v>
      </c>
      <c r="AS9" s="34">
        <v>118.2</v>
      </c>
      <c r="AT9" s="92">
        <v>827.1</v>
      </c>
      <c r="AU9" s="34">
        <v>-8239</v>
      </c>
      <c r="AV9" s="90">
        <f>SUM(C9:AL9)</f>
        <v>45648.200000000019</v>
      </c>
      <c r="AW9" s="90">
        <f>SUM(C9:AT9)</f>
        <v>59200.100000000013</v>
      </c>
      <c r="AX9" s="97" t="s">
        <v>89</v>
      </c>
    </row>
    <row r="10" spans="1:50" s="29" customFormat="1" ht="21" x14ac:dyDescent="0.3">
      <c r="A10" s="26" t="s">
        <v>177</v>
      </c>
      <c r="B10" s="27" t="s">
        <v>175</v>
      </c>
      <c r="C10" s="28">
        <v>73</v>
      </c>
      <c r="D10" s="28">
        <v>51.2</v>
      </c>
      <c r="E10" s="28">
        <v>6.7</v>
      </c>
      <c r="F10" s="28">
        <v>0.7</v>
      </c>
      <c r="G10" s="28">
        <v>164.9</v>
      </c>
      <c r="H10" s="28">
        <v>52</v>
      </c>
      <c r="I10" s="28">
        <v>11.1</v>
      </c>
      <c r="J10" s="28">
        <v>143.1</v>
      </c>
      <c r="K10" s="28">
        <v>53282.7</v>
      </c>
      <c r="L10" s="28">
        <v>4330.3999999999996</v>
      </c>
      <c r="M10" s="28">
        <v>235.5</v>
      </c>
      <c r="N10" s="28">
        <v>439.2</v>
      </c>
      <c r="O10" s="28">
        <v>3659.1</v>
      </c>
      <c r="P10" s="28">
        <v>80.2</v>
      </c>
      <c r="Q10" s="28">
        <v>38.4</v>
      </c>
      <c r="R10" s="28">
        <v>49.2</v>
      </c>
      <c r="S10" s="28">
        <v>140.5</v>
      </c>
      <c r="T10" s="28">
        <v>180.3</v>
      </c>
      <c r="U10" s="28">
        <v>148.69999999999999</v>
      </c>
      <c r="V10" s="28">
        <v>28.3</v>
      </c>
      <c r="W10" s="28">
        <v>12265.4</v>
      </c>
      <c r="X10" s="28">
        <v>132.80000000000001</v>
      </c>
      <c r="Y10" s="28">
        <v>337</v>
      </c>
      <c r="Z10" s="28">
        <v>293</v>
      </c>
      <c r="AA10" s="28">
        <v>260.5</v>
      </c>
      <c r="AB10" s="28">
        <v>12.6</v>
      </c>
      <c r="AC10" s="28">
        <v>22.3</v>
      </c>
      <c r="AD10" s="28">
        <v>7.2</v>
      </c>
      <c r="AE10" s="28">
        <v>43.9</v>
      </c>
      <c r="AF10" s="28">
        <v>64.3</v>
      </c>
      <c r="AG10" s="28">
        <v>150.5</v>
      </c>
      <c r="AH10" s="28">
        <v>98.7</v>
      </c>
      <c r="AI10" s="28">
        <v>164.1</v>
      </c>
      <c r="AJ10" s="28">
        <v>235.1</v>
      </c>
      <c r="AK10" s="28">
        <v>254.5</v>
      </c>
      <c r="AL10" s="28">
        <v>0</v>
      </c>
      <c r="AM10" s="92">
        <v>450.9</v>
      </c>
      <c r="AN10" s="92">
        <v>0.5</v>
      </c>
      <c r="AO10" s="92">
        <v>15.1</v>
      </c>
      <c r="AP10" s="28">
        <v>699.2</v>
      </c>
      <c r="AQ10" s="28">
        <v>-17</v>
      </c>
      <c r="AR10" s="28">
        <v>5.3</v>
      </c>
      <c r="AS10" s="28">
        <v>1.4</v>
      </c>
      <c r="AT10" s="92">
        <v>5.0999999999999996</v>
      </c>
      <c r="AU10" s="28">
        <v>-77242.399999999994</v>
      </c>
      <c r="AV10" s="90">
        <f t="shared" ref="AV10:AV50" si="0">SUM(C10:AL10)</f>
        <v>77457.100000000006</v>
      </c>
      <c r="AW10" s="90">
        <f t="shared" ref="AW10:AW50" si="1">SUM(C10:AT10)</f>
        <v>78617.600000000006</v>
      </c>
      <c r="AX10" s="98" t="s">
        <v>90</v>
      </c>
    </row>
    <row r="11" spans="1:50" ht="21" x14ac:dyDescent="0.3">
      <c r="A11" s="23" t="s">
        <v>178</v>
      </c>
      <c r="B11" s="22" t="s">
        <v>175</v>
      </c>
      <c r="C11" s="34">
        <v>13.4</v>
      </c>
      <c r="D11" s="28">
        <v>1.7</v>
      </c>
      <c r="E11" s="34">
        <v>34</v>
      </c>
      <c r="F11" s="34">
        <v>0</v>
      </c>
      <c r="G11" s="34">
        <v>14.9</v>
      </c>
      <c r="H11" s="34">
        <v>6.7</v>
      </c>
      <c r="I11" s="34">
        <v>2.1</v>
      </c>
      <c r="J11" s="34">
        <v>25.5</v>
      </c>
      <c r="K11" s="34">
        <v>515.29999999999995</v>
      </c>
      <c r="L11" s="28">
        <v>654.9</v>
      </c>
      <c r="M11" s="34">
        <v>18.5</v>
      </c>
      <c r="N11" s="28">
        <v>751.6</v>
      </c>
      <c r="O11" s="28">
        <v>9125.7000000000007</v>
      </c>
      <c r="P11" s="34">
        <v>449.9</v>
      </c>
      <c r="Q11" s="34">
        <v>142.6</v>
      </c>
      <c r="R11" s="34">
        <v>287</v>
      </c>
      <c r="S11" s="34">
        <v>211.1</v>
      </c>
      <c r="T11" s="34">
        <v>79.2</v>
      </c>
      <c r="U11" s="34">
        <v>77.099999999999994</v>
      </c>
      <c r="V11" s="34">
        <v>72.099999999999994</v>
      </c>
      <c r="W11" s="28">
        <v>115.3</v>
      </c>
      <c r="X11" s="34">
        <v>814.1</v>
      </c>
      <c r="Y11" s="34">
        <v>38.6</v>
      </c>
      <c r="Z11" s="34">
        <v>13.9</v>
      </c>
      <c r="AA11" s="34">
        <v>7.7</v>
      </c>
      <c r="AB11" s="34">
        <v>0.8</v>
      </c>
      <c r="AC11" s="34">
        <v>1.9</v>
      </c>
      <c r="AD11" s="34">
        <v>1.4</v>
      </c>
      <c r="AE11" s="34">
        <v>2.2000000000000002</v>
      </c>
      <c r="AF11" s="34">
        <v>20.7</v>
      </c>
      <c r="AG11" s="34">
        <v>11.2</v>
      </c>
      <c r="AH11" s="34">
        <v>18.5</v>
      </c>
      <c r="AI11" s="34">
        <v>3.1</v>
      </c>
      <c r="AJ11" s="34">
        <v>4.2</v>
      </c>
      <c r="AK11" s="34">
        <v>10.199999999999999</v>
      </c>
      <c r="AL11" s="34">
        <v>0</v>
      </c>
      <c r="AM11" s="92">
        <v>48</v>
      </c>
      <c r="AN11" s="92">
        <v>0</v>
      </c>
      <c r="AO11" s="92">
        <v>2.7</v>
      </c>
      <c r="AP11" s="34">
        <v>64.2</v>
      </c>
      <c r="AQ11" s="34">
        <v>-2.9</v>
      </c>
      <c r="AR11" s="34">
        <v>2.8</v>
      </c>
      <c r="AS11" s="34">
        <v>0.2</v>
      </c>
      <c r="AT11" s="92">
        <v>343.1</v>
      </c>
      <c r="AU11" s="34">
        <v>-11225.8</v>
      </c>
      <c r="AV11" s="90">
        <f t="shared" si="0"/>
        <v>13547.100000000006</v>
      </c>
      <c r="AW11" s="90">
        <f t="shared" si="1"/>
        <v>14005.200000000008</v>
      </c>
      <c r="AX11" s="97" t="s">
        <v>92</v>
      </c>
    </row>
    <row r="12" spans="1:50" ht="21" x14ac:dyDescent="0.3">
      <c r="A12" s="23" t="s">
        <v>179</v>
      </c>
      <c r="B12" s="22" t="s">
        <v>175</v>
      </c>
      <c r="C12" s="35">
        <v>9.4</v>
      </c>
      <c r="D12" s="28">
        <v>0.9</v>
      </c>
      <c r="E12" s="35">
        <v>1.9</v>
      </c>
      <c r="F12" s="35">
        <v>0</v>
      </c>
      <c r="G12" s="35">
        <v>1.3</v>
      </c>
      <c r="H12" s="35">
        <v>0.1</v>
      </c>
      <c r="I12" s="35">
        <v>0.1</v>
      </c>
      <c r="J12" s="35">
        <v>0.7</v>
      </c>
      <c r="K12" s="35">
        <v>6.6</v>
      </c>
      <c r="L12" s="28">
        <v>1.9</v>
      </c>
      <c r="M12" s="35">
        <v>2.1</v>
      </c>
      <c r="N12" s="28">
        <v>0.9</v>
      </c>
      <c r="O12" s="28">
        <v>2.9</v>
      </c>
      <c r="P12" s="35">
        <v>0.5</v>
      </c>
      <c r="Q12" s="35">
        <v>0.4</v>
      </c>
      <c r="R12" s="35">
        <v>0.2</v>
      </c>
      <c r="S12" s="35">
        <v>1.5</v>
      </c>
      <c r="T12" s="35">
        <v>0.3</v>
      </c>
      <c r="U12" s="35">
        <v>0.3</v>
      </c>
      <c r="V12" s="35">
        <v>0.3</v>
      </c>
      <c r="W12" s="28">
        <v>8.6</v>
      </c>
      <c r="X12" s="35">
        <v>16.8</v>
      </c>
      <c r="Y12" s="35">
        <v>0.3</v>
      </c>
      <c r="Z12" s="35">
        <v>1.2</v>
      </c>
      <c r="AA12" s="35">
        <v>0.2</v>
      </c>
      <c r="AB12" s="35">
        <v>0</v>
      </c>
      <c r="AC12" s="35">
        <v>0</v>
      </c>
      <c r="AD12" s="35">
        <v>0.1</v>
      </c>
      <c r="AE12" s="35">
        <v>0.1</v>
      </c>
      <c r="AF12" s="35">
        <v>0</v>
      </c>
      <c r="AG12" s="35">
        <v>0.6</v>
      </c>
      <c r="AH12" s="35">
        <v>1.3</v>
      </c>
      <c r="AI12" s="35">
        <v>0.7</v>
      </c>
      <c r="AJ12" s="35">
        <v>0.1</v>
      </c>
      <c r="AK12" s="35">
        <v>0.1</v>
      </c>
      <c r="AL12" s="35">
        <v>0</v>
      </c>
      <c r="AM12" s="92">
        <v>0.8</v>
      </c>
      <c r="AN12" s="92">
        <v>0</v>
      </c>
      <c r="AO12" s="92">
        <v>6.1</v>
      </c>
      <c r="AP12" s="35">
        <v>0.7</v>
      </c>
      <c r="AQ12" s="35">
        <v>0.1</v>
      </c>
      <c r="AR12" s="35">
        <v>0.5</v>
      </c>
      <c r="AS12" s="35">
        <v>0</v>
      </c>
      <c r="AT12" s="92">
        <v>17</v>
      </c>
      <c r="AU12" s="35">
        <v>-39.9</v>
      </c>
      <c r="AV12" s="90">
        <f t="shared" si="0"/>
        <v>62.400000000000013</v>
      </c>
      <c r="AW12" s="90">
        <f t="shared" si="1"/>
        <v>87.600000000000009</v>
      </c>
      <c r="AX12" s="97"/>
    </row>
    <row r="13" spans="1:50" ht="21" x14ac:dyDescent="0.3">
      <c r="A13" s="23" t="s">
        <v>180</v>
      </c>
      <c r="B13" s="22" t="s">
        <v>175</v>
      </c>
      <c r="C13" s="34">
        <v>5960.6</v>
      </c>
      <c r="D13" s="28">
        <v>1</v>
      </c>
      <c r="E13" s="34">
        <v>2</v>
      </c>
      <c r="F13" s="34">
        <v>0</v>
      </c>
      <c r="G13" s="34">
        <v>24001.4</v>
      </c>
      <c r="H13" s="34">
        <v>917.8</v>
      </c>
      <c r="I13" s="34">
        <v>36.299999999999997</v>
      </c>
      <c r="J13" s="34">
        <v>265.5</v>
      </c>
      <c r="K13" s="34">
        <v>179.4</v>
      </c>
      <c r="L13" s="28">
        <v>3028.4</v>
      </c>
      <c r="M13" s="34">
        <v>200.2</v>
      </c>
      <c r="N13" s="28">
        <v>85.8</v>
      </c>
      <c r="O13" s="28">
        <v>87.3</v>
      </c>
      <c r="P13" s="34">
        <v>69.099999999999994</v>
      </c>
      <c r="Q13" s="34">
        <v>127.1</v>
      </c>
      <c r="R13" s="34">
        <v>52.3</v>
      </c>
      <c r="S13" s="34">
        <v>87.2</v>
      </c>
      <c r="T13" s="34">
        <v>68.900000000000006</v>
      </c>
      <c r="U13" s="34">
        <v>104.1</v>
      </c>
      <c r="V13" s="34">
        <v>74.099999999999994</v>
      </c>
      <c r="W13" s="28">
        <v>247.6</v>
      </c>
      <c r="X13" s="34">
        <v>352.2</v>
      </c>
      <c r="Y13" s="34">
        <v>3094.6</v>
      </c>
      <c r="Z13" s="34">
        <v>228.5</v>
      </c>
      <c r="AA13" s="34">
        <v>23070.1</v>
      </c>
      <c r="AB13" s="34">
        <v>69.900000000000006</v>
      </c>
      <c r="AC13" s="34">
        <v>18.8</v>
      </c>
      <c r="AD13" s="34">
        <v>49.5</v>
      </c>
      <c r="AE13" s="34">
        <v>120.9</v>
      </c>
      <c r="AF13" s="34">
        <v>78.8</v>
      </c>
      <c r="AG13" s="34">
        <v>599.5</v>
      </c>
      <c r="AH13" s="34">
        <v>1579.9</v>
      </c>
      <c r="AI13" s="34">
        <v>1285</v>
      </c>
      <c r="AJ13" s="34">
        <v>2670.7</v>
      </c>
      <c r="AK13" s="34">
        <v>1467.3</v>
      </c>
      <c r="AL13" s="34">
        <v>0</v>
      </c>
      <c r="AM13" s="92">
        <v>38819.1</v>
      </c>
      <c r="AN13" s="92">
        <v>148.30000000000001</v>
      </c>
      <c r="AO13" s="92">
        <v>925.2</v>
      </c>
      <c r="AP13" s="34">
        <v>162.69999999999999</v>
      </c>
      <c r="AQ13" s="34">
        <v>12.3</v>
      </c>
      <c r="AR13" s="34">
        <v>650.4</v>
      </c>
      <c r="AS13" s="34">
        <v>467.4</v>
      </c>
      <c r="AT13" s="92">
        <v>4654.7</v>
      </c>
      <c r="AU13" s="34">
        <v>-15825</v>
      </c>
      <c r="AV13" s="90">
        <f t="shared" si="0"/>
        <v>70281.8</v>
      </c>
      <c r="AW13" s="90">
        <f t="shared" si="1"/>
        <v>116121.89999999998</v>
      </c>
      <c r="AX13" s="97" t="s">
        <v>93</v>
      </c>
    </row>
    <row r="14" spans="1:50" ht="21" x14ac:dyDescent="0.3">
      <c r="A14" s="23" t="s">
        <v>181</v>
      </c>
      <c r="B14" s="22" t="s">
        <v>175</v>
      </c>
      <c r="C14" s="35">
        <v>322.89999999999998</v>
      </c>
      <c r="D14" s="28">
        <v>12</v>
      </c>
      <c r="E14" s="35">
        <v>17.5</v>
      </c>
      <c r="F14" s="35">
        <v>0.1</v>
      </c>
      <c r="G14" s="35">
        <v>278.5</v>
      </c>
      <c r="H14" s="35">
        <v>27189</v>
      </c>
      <c r="I14" s="35">
        <v>123</v>
      </c>
      <c r="J14" s="35">
        <v>437.2</v>
      </c>
      <c r="K14" s="35">
        <v>170.3</v>
      </c>
      <c r="L14" s="28">
        <v>1612.4</v>
      </c>
      <c r="M14" s="35">
        <v>1806.9</v>
      </c>
      <c r="N14" s="28">
        <v>300.89999999999998</v>
      </c>
      <c r="O14" s="28">
        <v>255.3</v>
      </c>
      <c r="P14" s="35">
        <v>435.8</v>
      </c>
      <c r="Q14" s="35">
        <v>820.1</v>
      </c>
      <c r="R14" s="35">
        <v>374.7</v>
      </c>
      <c r="S14" s="35">
        <v>535.9</v>
      </c>
      <c r="T14" s="35">
        <v>1843.1</v>
      </c>
      <c r="U14" s="35">
        <v>2469.4</v>
      </c>
      <c r="V14" s="35">
        <v>1606.6</v>
      </c>
      <c r="W14" s="28">
        <v>495</v>
      </c>
      <c r="X14" s="35">
        <v>1275.7</v>
      </c>
      <c r="Y14" s="35">
        <v>3146.4</v>
      </c>
      <c r="Z14" s="35">
        <v>791.9</v>
      </c>
      <c r="AA14" s="35">
        <v>808.3</v>
      </c>
      <c r="AB14" s="35">
        <v>420.7</v>
      </c>
      <c r="AC14" s="35">
        <v>97.4</v>
      </c>
      <c r="AD14" s="35">
        <v>130.69999999999999</v>
      </c>
      <c r="AE14" s="35">
        <v>591.9</v>
      </c>
      <c r="AF14" s="35">
        <v>85.6</v>
      </c>
      <c r="AG14" s="35">
        <v>1311.4</v>
      </c>
      <c r="AH14" s="35">
        <v>1765.6</v>
      </c>
      <c r="AI14" s="35">
        <v>659.3</v>
      </c>
      <c r="AJ14" s="35">
        <v>3399.6</v>
      </c>
      <c r="AK14" s="35">
        <v>1749.9</v>
      </c>
      <c r="AL14" s="35">
        <v>0</v>
      </c>
      <c r="AM14" s="92">
        <v>17460.7</v>
      </c>
      <c r="AN14" s="92">
        <v>61.6</v>
      </c>
      <c r="AO14" s="92">
        <v>400.9</v>
      </c>
      <c r="AP14" s="35">
        <v>867.2</v>
      </c>
      <c r="AQ14" s="35">
        <v>22.2</v>
      </c>
      <c r="AR14" s="35">
        <v>293.10000000000002</v>
      </c>
      <c r="AS14" s="35">
        <v>271.3</v>
      </c>
      <c r="AT14" s="92">
        <v>12707.8</v>
      </c>
      <c r="AU14" s="35">
        <v>-19347.7</v>
      </c>
      <c r="AV14" s="90">
        <f t="shared" si="0"/>
        <v>57341</v>
      </c>
      <c r="AW14" s="90">
        <f t="shared" si="1"/>
        <v>89425.8</v>
      </c>
      <c r="AX14" s="97" t="s">
        <v>94</v>
      </c>
    </row>
    <row r="15" spans="1:50" ht="21" x14ac:dyDescent="0.3">
      <c r="A15" s="23" t="s">
        <v>182</v>
      </c>
      <c r="B15" s="22" t="s">
        <v>175</v>
      </c>
      <c r="C15" s="34">
        <v>42.8</v>
      </c>
      <c r="D15" s="28">
        <v>6.6</v>
      </c>
      <c r="E15" s="34">
        <v>4.7</v>
      </c>
      <c r="F15" s="34">
        <v>0</v>
      </c>
      <c r="G15" s="34">
        <v>52.2</v>
      </c>
      <c r="H15" s="34">
        <v>57.3</v>
      </c>
      <c r="I15" s="34">
        <v>1278.0999999999999</v>
      </c>
      <c r="J15" s="34">
        <v>222.2</v>
      </c>
      <c r="K15" s="34">
        <v>26</v>
      </c>
      <c r="L15" s="28">
        <v>204.3</v>
      </c>
      <c r="M15" s="34">
        <v>131.1</v>
      </c>
      <c r="N15" s="28">
        <v>126.1</v>
      </c>
      <c r="O15" s="28">
        <v>46.1</v>
      </c>
      <c r="P15" s="34">
        <v>178.3</v>
      </c>
      <c r="Q15" s="34">
        <v>136.9</v>
      </c>
      <c r="R15" s="34">
        <v>82.6</v>
      </c>
      <c r="S15" s="34">
        <v>127.5</v>
      </c>
      <c r="T15" s="34">
        <v>219.5</v>
      </c>
      <c r="U15" s="34">
        <v>434.7</v>
      </c>
      <c r="V15" s="34">
        <v>1193.9000000000001</v>
      </c>
      <c r="W15" s="28">
        <v>136.1</v>
      </c>
      <c r="X15" s="34">
        <v>3074.2</v>
      </c>
      <c r="Y15" s="34">
        <v>252.4</v>
      </c>
      <c r="Z15" s="34">
        <v>47.8</v>
      </c>
      <c r="AA15" s="34">
        <v>60.3</v>
      </c>
      <c r="AB15" s="34">
        <v>26</v>
      </c>
      <c r="AC15" s="34">
        <v>8.4</v>
      </c>
      <c r="AD15" s="34">
        <v>19.2</v>
      </c>
      <c r="AE15" s="34">
        <v>16.7</v>
      </c>
      <c r="AF15" s="34">
        <v>389.6</v>
      </c>
      <c r="AG15" s="34">
        <v>126.2</v>
      </c>
      <c r="AH15" s="34">
        <v>40.700000000000003</v>
      </c>
      <c r="AI15" s="34">
        <v>60.6</v>
      </c>
      <c r="AJ15" s="34">
        <v>27.2</v>
      </c>
      <c r="AK15" s="34">
        <v>135.6</v>
      </c>
      <c r="AL15" s="34">
        <v>0</v>
      </c>
      <c r="AM15" s="92">
        <v>166.8</v>
      </c>
      <c r="AN15" s="92">
        <v>0.5</v>
      </c>
      <c r="AO15" s="92">
        <v>9.6999999999999993</v>
      </c>
      <c r="AP15" s="34">
        <v>600.1</v>
      </c>
      <c r="AQ15" s="34">
        <v>-17.5</v>
      </c>
      <c r="AR15" s="34">
        <v>21.4</v>
      </c>
      <c r="AS15" s="34">
        <v>13.6</v>
      </c>
      <c r="AT15" s="92">
        <v>195.1</v>
      </c>
      <c r="AU15" s="34">
        <v>-2195.1999999999998</v>
      </c>
      <c r="AV15" s="90">
        <f t="shared" si="0"/>
        <v>8991.9000000000033</v>
      </c>
      <c r="AW15" s="90">
        <f t="shared" si="1"/>
        <v>9981.600000000004</v>
      </c>
      <c r="AX15" s="97" t="s">
        <v>95</v>
      </c>
    </row>
    <row r="16" spans="1:50" ht="21" x14ac:dyDescent="0.3">
      <c r="A16" s="23" t="s">
        <v>183</v>
      </c>
      <c r="B16" s="22" t="s">
        <v>175</v>
      </c>
      <c r="C16" s="35">
        <v>89.5</v>
      </c>
      <c r="D16" s="28">
        <v>3.1</v>
      </c>
      <c r="E16" s="35">
        <v>11.7</v>
      </c>
      <c r="F16" s="35">
        <v>0</v>
      </c>
      <c r="G16" s="35">
        <v>1141.9000000000001</v>
      </c>
      <c r="H16" s="35">
        <v>458.8</v>
      </c>
      <c r="I16" s="35">
        <v>131.30000000000001</v>
      </c>
      <c r="J16" s="35">
        <v>7691.1</v>
      </c>
      <c r="K16" s="35">
        <v>122.3</v>
      </c>
      <c r="L16" s="28">
        <v>1390.9</v>
      </c>
      <c r="M16" s="35">
        <v>753.4</v>
      </c>
      <c r="N16" s="28">
        <v>493.6</v>
      </c>
      <c r="O16" s="28">
        <v>185.6</v>
      </c>
      <c r="P16" s="35">
        <v>338.6</v>
      </c>
      <c r="Q16" s="35">
        <v>791.7</v>
      </c>
      <c r="R16" s="35">
        <v>389</v>
      </c>
      <c r="S16" s="35">
        <v>435.9</v>
      </c>
      <c r="T16" s="35">
        <v>402.3</v>
      </c>
      <c r="U16" s="35">
        <v>114.1</v>
      </c>
      <c r="V16" s="35">
        <v>318.60000000000002</v>
      </c>
      <c r="W16" s="28">
        <v>438.4</v>
      </c>
      <c r="X16" s="35">
        <v>408.2</v>
      </c>
      <c r="Y16" s="35">
        <v>2304.6999999999998</v>
      </c>
      <c r="Z16" s="35">
        <v>291.7</v>
      </c>
      <c r="AA16" s="35">
        <v>517.9</v>
      </c>
      <c r="AB16" s="35">
        <v>1578.3</v>
      </c>
      <c r="AC16" s="35">
        <v>200.1</v>
      </c>
      <c r="AD16" s="35">
        <v>491.4</v>
      </c>
      <c r="AE16" s="35">
        <v>1217.7</v>
      </c>
      <c r="AF16" s="35">
        <v>160.9</v>
      </c>
      <c r="AG16" s="35">
        <v>1635.3</v>
      </c>
      <c r="AH16" s="35">
        <v>853.8</v>
      </c>
      <c r="AI16" s="35">
        <v>1287.0999999999999</v>
      </c>
      <c r="AJ16" s="35">
        <v>650.4</v>
      </c>
      <c r="AK16" s="35">
        <v>787.2</v>
      </c>
      <c r="AL16" s="35">
        <v>0</v>
      </c>
      <c r="AM16" s="92">
        <v>708.5</v>
      </c>
      <c r="AN16" s="92">
        <v>1.2</v>
      </c>
      <c r="AO16" s="92">
        <v>143</v>
      </c>
      <c r="AP16" s="35">
        <v>154.69999999999999</v>
      </c>
      <c r="AQ16" s="35">
        <v>6.5</v>
      </c>
      <c r="AR16" s="35">
        <v>87</v>
      </c>
      <c r="AS16" s="35">
        <v>47</v>
      </c>
      <c r="AT16" s="92">
        <v>3024.8</v>
      </c>
      <c r="AU16" s="35">
        <v>-3513.2</v>
      </c>
      <c r="AV16" s="90">
        <f t="shared" si="0"/>
        <v>28086.500000000004</v>
      </c>
      <c r="AW16" s="90">
        <f t="shared" si="1"/>
        <v>32259.200000000004</v>
      </c>
      <c r="AX16" s="97" t="s">
        <v>96</v>
      </c>
    </row>
    <row r="17" spans="1:50" ht="21" x14ac:dyDescent="0.3">
      <c r="A17" s="23" t="s">
        <v>184</v>
      </c>
      <c r="B17" s="22" t="s">
        <v>175</v>
      </c>
      <c r="C17" s="34">
        <v>1199.3</v>
      </c>
      <c r="D17" s="28">
        <v>37.1</v>
      </c>
      <c r="E17" s="34">
        <v>119.3</v>
      </c>
      <c r="F17" s="34">
        <v>0.4</v>
      </c>
      <c r="G17" s="34">
        <v>510.8</v>
      </c>
      <c r="H17" s="34">
        <v>736.2</v>
      </c>
      <c r="I17" s="34">
        <v>151.4</v>
      </c>
      <c r="J17" s="34">
        <v>489.6</v>
      </c>
      <c r="K17" s="34">
        <v>7323.9</v>
      </c>
      <c r="L17" s="28">
        <v>11920.6</v>
      </c>
      <c r="M17" s="34">
        <v>2363.1999999999998</v>
      </c>
      <c r="N17" s="28">
        <v>1309.3</v>
      </c>
      <c r="O17" s="28">
        <v>3549.6</v>
      </c>
      <c r="P17" s="34">
        <v>706.1</v>
      </c>
      <c r="Q17" s="34">
        <v>779.8</v>
      </c>
      <c r="R17" s="34">
        <v>556.5</v>
      </c>
      <c r="S17" s="34">
        <v>620</v>
      </c>
      <c r="T17" s="34">
        <v>572.5</v>
      </c>
      <c r="U17" s="34">
        <v>555.4</v>
      </c>
      <c r="V17" s="34">
        <v>315.2</v>
      </c>
      <c r="W17" s="28">
        <v>3445.8</v>
      </c>
      <c r="X17" s="34">
        <v>3137</v>
      </c>
      <c r="Y17" s="34">
        <v>2691.4</v>
      </c>
      <c r="Z17" s="34">
        <v>11014.4</v>
      </c>
      <c r="AA17" s="34">
        <v>466.4</v>
      </c>
      <c r="AB17" s="34">
        <v>120.9</v>
      </c>
      <c r="AC17" s="34">
        <v>147.5</v>
      </c>
      <c r="AD17" s="34">
        <v>233</v>
      </c>
      <c r="AE17" s="34">
        <v>641.70000000000005</v>
      </c>
      <c r="AF17" s="34">
        <v>352.5</v>
      </c>
      <c r="AG17" s="34">
        <v>1209.5999999999999</v>
      </c>
      <c r="AH17" s="34">
        <v>1157.8</v>
      </c>
      <c r="AI17" s="34">
        <v>651.29999999999995</v>
      </c>
      <c r="AJ17" s="34">
        <v>802.1</v>
      </c>
      <c r="AK17" s="34">
        <v>753.9</v>
      </c>
      <c r="AL17" s="34">
        <v>0</v>
      </c>
      <c r="AM17" s="92">
        <v>15806.1</v>
      </c>
      <c r="AN17" s="92">
        <v>0.9</v>
      </c>
      <c r="AO17" s="92">
        <v>124.6</v>
      </c>
      <c r="AP17" s="34">
        <v>35.799999999999997</v>
      </c>
      <c r="AQ17" s="34">
        <v>123.4</v>
      </c>
      <c r="AR17" s="34">
        <v>195.6</v>
      </c>
      <c r="AS17" s="34">
        <v>117.1</v>
      </c>
      <c r="AT17" s="92">
        <v>29136</v>
      </c>
      <c r="AU17" s="34">
        <v>-14914.9</v>
      </c>
      <c r="AV17" s="90">
        <f t="shared" si="0"/>
        <v>60641.5</v>
      </c>
      <c r="AW17" s="90">
        <f t="shared" si="1"/>
        <v>106181.00000000001</v>
      </c>
      <c r="AX17" s="97" t="s">
        <v>97</v>
      </c>
    </row>
    <row r="18" spans="1:50" s="29" customFormat="1" ht="21" x14ac:dyDescent="0.3">
      <c r="A18" s="26" t="s">
        <v>185</v>
      </c>
      <c r="B18" s="27" t="s">
        <v>175</v>
      </c>
      <c r="C18" s="28">
        <v>1643.4</v>
      </c>
      <c r="D18" s="28">
        <v>37.700000000000003</v>
      </c>
      <c r="E18" s="28">
        <v>77</v>
      </c>
      <c r="F18" s="28">
        <v>0.2</v>
      </c>
      <c r="G18" s="28">
        <v>893.6</v>
      </c>
      <c r="H18" s="28">
        <v>3513.1</v>
      </c>
      <c r="I18" s="28">
        <v>391.9</v>
      </c>
      <c r="J18" s="28">
        <v>1570</v>
      </c>
      <c r="K18" s="28">
        <v>4502</v>
      </c>
      <c r="L18" s="28">
        <v>37902.9</v>
      </c>
      <c r="M18" s="28">
        <v>14139</v>
      </c>
      <c r="N18" s="28">
        <v>1744</v>
      </c>
      <c r="O18" s="28">
        <v>4124.3</v>
      </c>
      <c r="P18" s="28">
        <v>1753.4</v>
      </c>
      <c r="Q18" s="28">
        <v>3086.6</v>
      </c>
      <c r="R18" s="28">
        <v>1817.2</v>
      </c>
      <c r="S18" s="28">
        <v>1344.8</v>
      </c>
      <c r="T18" s="28">
        <v>1810.3</v>
      </c>
      <c r="U18" s="28">
        <v>1924.2</v>
      </c>
      <c r="V18" s="28">
        <v>864.8</v>
      </c>
      <c r="W18" s="28">
        <v>1370.6</v>
      </c>
      <c r="X18" s="28">
        <v>2899.6</v>
      </c>
      <c r="Y18" s="28">
        <v>1560.8</v>
      </c>
      <c r="Z18" s="28">
        <v>2190.5</v>
      </c>
      <c r="AA18" s="28">
        <v>445.8</v>
      </c>
      <c r="AB18" s="28">
        <v>199.9</v>
      </c>
      <c r="AC18" s="28">
        <v>65</v>
      </c>
      <c r="AD18" s="28">
        <v>113.6</v>
      </c>
      <c r="AE18" s="28">
        <v>243.5</v>
      </c>
      <c r="AF18" s="28">
        <v>494.9</v>
      </c>
      <c r="AG18" s="28">
        <v>1451.9</v>
      </c>
      <c r="AH18" s="28">
        <v>719.1</v>
      </c>
      <c r="AI18" s="28">
        <v>671</v>
      </c>
      <c r="AJ18" s="28">
        <v>6513.4</v>
      </c>
      <c r="AK18" s="28">
        <v>1273.7</v>
      </c>
      <c r="AL18" s="28">
        <v>0</v>
      </c>
      <c r="AM18" s="92">
        <v>6981.6</v>
      </c>
      <c r="AN18" s="92">
        <v>1.9</v>
      </c>
      <c r="AO18" s="92">
        <v>7981.3</v>
      </c>
      <c r="AP18" s="28">
        <v>787.1</v>
      </c>
      <c r="AQ18" s="28">
        <v>-175.2</v>
      </c>
      <c r="AR18" s="28">
        <v>163.1</v>
      </c>
      <c r="AS18" s="28">
        <v>118.3</v>
      </c>
      <c r="AT18" s="92">
        <v>50152.2</v>
      </c>
      <c r="AU18" s="28">
        <v>-29213.9</v>
      </c>
      <c r="AV18" s="90">
        <f t="shared" si="0"/>
        <v>103353.70000000001</v>
      </c>
      <c r="AW18" s="90">
        <f t="shared" si="1"/>
        <v>169364.00000000003</v>
      </c>
      <c r="AX18" s="97" t="s">
        <v>98</v>
      </c>
    </row>
    <row r="19" spans="1:50" ht="16.5" x14ac:dyDescent="0.3">
      <c r="A19" s="23" t="s">
        <v>186</v>
      </c>
      <c r="B19" s="22" t="s">
        <v>175</v>
      </c>
      <c r="C19" s="34">
        <v>242.8</v>
      </c>
      <c r="D19" s="28">
        <v>30.4</v>
      </c>
      <c r="E19" s="34">
        <v>43.1</v>
      </c>
      <c r="F19" s="34">
        <v>0.1</v>
      </c>
      <c r="G19" s="34">
        <v>1866.4</v>
      </c>
      <c r="H19" s="34">
        <v>1204.3</v>
      </c>
      <c r="I19" s="34">
        <v>194.9</v>
      </c>
      <c r="J19" s="34">
        <v>780.9</v>
      </c>
      <c r="K19" s="34">
        <v>352.2</v>
      </c>
      <c r="L19" s="28">
        <v>3373.7</v>
      </c>
      <c r="M19" s="34">
        <v>10678.7</v>
      </c>
      <c r="N19" s="28">
        <v>1064.7</v>
      </c>
      <c r="O19" s="28">
        <v>1220.8</v>
      </c>
      <c r="P19" s="34">
        <v>1643</v>
      </c>
      <c r="Q19" s="34">
        <v>5169.6000000000004</v>
      </c>
      <c r="R19" s="34">
        <v>3001.6</v>
      </c>
      <c r="S19" s="34">
        <v>3307.7</v>
      </c>
      <c r="T19" s="34">
        <v>6608.9</v>
      </c>
      <c r="U19" s="34">
        <v>2076.1999999999998</v>
      </c>
      <c r="V19" s="34">
        <v>1252.3</v>
      </c>
      <c r="W19" s="28">
        <v>513.70000000000005</v>
      </c>
      <c r="X19" s="34">
        <v>7556.3</v>
      </c>
      <c r="Y19" s="34">
        <v>3051.6</v>
      </c>
      <c r="Z19" s="34">
        <v>1292.0999999999999</v>
      </c>
      <c r="AA19" s="34">
        <v>629.70000000000005</v>
      </c>
      <c r="AB19" s="34">
        <v>116.4</v>
      </c>
      <c r="AC19" s="34">
        <v>225.6</v>
      </c>
      <c r="AD19" s="34">
        <v>162.9</v>
      </c>
      <c r="AE19" s="34">
        <v>243.6</v>
      </c>
      <c r="AF19" s="34">
        <v>345.5</v>
      </c>
      <c r="AG19" s="34">
        <v>893</v>
      </c>
      <c r="AH19" s="34">
        <v>399.1</v>
      </c>
      <c r="AI19" s="34">
        <v>301.3</v>
      </c>
      <c r="AJ19" s="34">
        <v>675.7</v>
      </c>
      <c r="AK19" s="34">
        <v>508.8</v>
      </c>
      <c r="AL19" s="34">
        <v>0</v>
      </c>
      <c r="AM19" s="92">
        <v>703.5</v>
      </c>
      <c r="AN19" s="92">
        <v>0.4</v>
      </c>
      <c r="AO19" s="92">
        <v>76.2</v>
      </c>
      <c r="AP19" s="34">
        <v>853.3</v>
      </c>
      <c r="AQ19" s="34">
        <v>-35.200000000000003</v>
      </c>
      <c r="AR19" s="34">
        <v>6.5</v>
      </c>
      <c r="AS19" s="34">
        <v>9.4</v>
      </c>
      <c r="AT19" s="92">
        <v>13095.7</v>
      </c>
      <c r="AU19" s="34">
        <v>-7737.9</v>
      </c>
      <c r="AV19" s="90">
        <f t="shared" si="0"/>
        <v>61027.599999999991</v>
      </c>
      <c r="AW19" s="90">
        <f t="shared" si="1"/>
        <v>75737.399999999994</v>
      </c>
      <c r="AX19" s="97" t="s">
        <v>99</v>
      </c>
    </row>
    <row r="20" spans="1:50" s="29" customFormat="1" ht="21" x14ac:dyDescent="0.3">
      <c r="A20" s="26" t="s">
        <v>187</v>
      </c>
      <c r="B20" s="27" t="s">
        <v>175</v>
      </c>
      <c r="C20" s="28">
        <v>100.1</v>
      </c>
      <c r="D20" s="28">
        <v>4.5</v>
      </c>
      <c r="E20" s="28">
        <v>51.3</v>
      </c>
      <c r="F20" s="28">
        <v>0.1</v>
      </c>
      <c r="G20" s="28">
        <v>471</v>
      </c>
      <c r="H20" s="28">
        <v>158.1</v>
      </c>
      <c r="I20" s="28">
        <v>129</v>
      </c>
      <c r="J20" s="28">
        <v>63.2</v>
      </c>
      <c r="K20" s="28">
        <v>123.3</v>
      </c>
      <c r="L20" s="28">
        <v>908.7</v>
      </c>
      <c r="M20" s="28">
        <v>560.70000000000005</v>
      </c>
      <c r="N20" s="28">
        <v>6495.8</v>
      </c>
      <c r="O20" s="28">
        <v>1094.7</v>
      </c>
      <c r="P20" s="28">
        <v>796.1</v>
      </c>
      <c r="Q20" s="28">
        <v>2122.4</v>
      </c>
      <c r="R20" s="28">
        <v>683.3</v>
      </c>
      <c r="S20" s="28">
        <v>688.1</v>
      </c>
      <c r="T20" s="28">
        <v>1092.0999999999999</v>
      </c>
      <c r="U20" s="28">
        <v>766.3</v>
      </c>
      <c r="V20" s="28">
        <v>227.3</v>
      </c>
      <c r="W20" s="28">
        <v>288.89999999999998</v>
      </c>
      <c r="X20" s="28">
        <v>22013.4</v>
      </c>
      <c r="Y20" s="28">
        <v>707.3</v>
      </c>
      <c r="Z20" s="28">
        <v>191.4</v>
      </c>
      <c r="AA20" s="28">
        <v>260.5</v>
      </c>
      <c r="AB20" s="28">
        <v>24.3</v>
      </c>
      <c r="AC20" s="28">
        <v>39.700000000000003</v>
      </c>
      <c r="AD20" s="28">
        <v>39.200000000000003</v>
      </c>
      <c r="AE20" s="28">
        <v>71</v>
      </c>
      <c r="AF20" s="28">
        <v>527.5</v>
      </c>
      <c r="AG20" s="28">
        <v>307.8</v>
      </c>
      <c r="AH20" s="28">
        <v>200.9</v>
      </c>
      <c r="AI20" s="28">
        <v>220.9</v>
      </c>
      <c r="AJ20" s="28">
        <v>232.2</v>
      </c>
      <c r="AK20" s="28">
        <v>201.8</v>
      </c>
      <c r="AL20" s="28">
        <v>0</v>
      </c>
      <c r="AM20" s="92">
        <v>485.2</v>
      </c>
      <c r="AN20" s="92">
        <v>0.5</v>
      </c>
      <c r="AO20" s="92">
        <v>27.3</v>
      </c>
      <c r="AP20" s="28">
        <v>617.70000000000005</v>
      </c>
      <c r="AQ20" s="28">
        <v>-37.6</v>
      </c>
      <c r="AR20" s="28">
        <v>2.7</v>
      </c>
      <c r="AS20" s="28">
        <v>3.7</v>
      </c>
      <c r="AT20" s="92">
        <v>3087.2</v>
      </c>
      <c r="AU20" s="28">
        <v>-10504.6</v>
      </c>
      <c r="AV20" s="90">
        <f t="shared" si="0"/>
        <v>41862.900000000009</v>
      </c>
      <c r="AW20" s="90">
        <f t="shared" si="1"/>
        <v>46049.599999999999</v>
      </c>
      <c r="AX20" s="98" t="s">
        <v>100</v>
      </c>
    </row>
    <row r="21" spans="1:50" s="29" customFormat="1" ht="16.5" x14ac:dyDescent="0.3">
      <c r="A21" s="26" t="s">
        <v>188</v>
      </c>
      <c r="B21" s="27" t="s">
        <v>175</v>
      </c>
      <c r="C21" s="28">
        <v>58.6</v>
      </c>
      <c r="D21" s="28">
        <v>8.3000000000000007</v>
      </c>
      <c r="E21" s="28">
        <v>20.6</v>
      </c>
      <c r="F21" s="28">
        <v>0.3</v>
      </c>
      <c r="G21" s="28">
        <v>214</v>
      </c>
      <c r="H21" s="28">
        <v>101.6</v>
      </c>
      <c r="I21" s="28">
        <v>51.5</v>
      </c>
      <c r="J21" s="28">
        <v>254.1</v>
      </c>
      <c r="K21" s="28">
        <v>180</v>
      </c>
      <c r="L21" s="28">
        <v>866.5</v>
      </c>
      <c r="M21" s="28">
        <v>659.6</v>
      </c>
      <c r="N21" s="28">
        <v>639.1</v>
      </c>
      <c r="O21" s="28">
        <v>29812.799999999999</v>
      </c>
      <c r="P21" s="28">
        <v>20147.099999999999</v>
      </c>
      <c r="Q21" s="28">
        <v>4911.8999999999996</v>
      </c>
      <c r="R21" s="28">
        <v>9194.9</v>
      </c>
      <c r="S21" s="28">
        <v>12277</v>
      </c>
      <c r="T21" s="28">
        <v>7195.1</v>
      </c>
      <c r="U21" s="28">
        <v>6256.3</v>
      </c>
      <c r="V21" s="28">
        <v>2101.6999999999998</v>
      </c>
      <c r="W21" s="28">
        <v>1094.3</v>
      </c>
      <c r="X21" s="28">
        <v>10990.8</v>
      </c>
      <c r="Y21" s="28">
        <v>476.1</v>
      </c>
      <c r="Z21" s="28">
        <v>191.7</v>
      </c>
      <c r="AA21" s="28">
        <v>78.3</v>
      </c>
      <c r="AB21" s="28">
        <v>21.3</v>
      </c>
      <c r="AC21" s="28">
        <v>65.5</v>
      </c>
      <c r="AD21" s="28">
        <v>36.5</v>
      </c>
      <c r="AE21" s="28">
        <v>54.6</v>
      </c>
      <c r="AF21" s="28">
        <v>109.3</v>
      </c>
      <c r="AG21" s="28">
        <v>171.9</v>
      </c>
      <c r="AH21" s="28">
        <v>150.1</v>
      </c>
      <c r="AI21" s="28">
        <v>129.19999999999999</v>
      </c>
      <c r="AJ21" s="28">
        <v>127.9</v>
      </c>
      <c r="AK21" s="28">
        <v>141.1</v>
      </c>
      <c r="AL21" s="28">
        <v>0</v>
      </c>
      <c r="AM21" s="92">
        <v>703.3</v>
      </c>
      <c r="AN21" s="92">
        <v>0.2</v>
      </c>
      <c r="AO21" s="92">
        <v>46.2</v>
      </c>
      <c r="AP21" s="28">
        <v>628.20000000000005</v>
      </c>
      <c r="AQ21" s="28">
        <v>46</v>
      </c>
      <c r="AR21" s="28">
        <v>4.4000000000000004</v>
      </c>
      <c r="AS21" s="28">
        <v>7.1</v>
      </c>
      <c r="AT21" s="92">
        <v>36209.800000000003</v>
      </c>
      <c r="AU21" s="28">
        <v>-28889.1</v>
      </c>
      <c r="AV21" s="90">
        <f t="shared" si="0"/>
        <v>108789.60000000002</v>
      </c>
      <c r="AW21" s="90">
        <f t="shared" si="1"/>
        <v>146434.80000000002</v>
      </c>
      <c r="AX21" s="98" t="s">
        <v>102</v>
      </c>
    </row>
    <row r="22" spans="1:50" ht="21" x14ac:dyDescent="0.3">
      <c r="A22" s="23" t="s">
        <v>189</v>
      </c>
      <c r="B22" s="22" t="s">
        <v>175</v>
      </c>
      <c r="C22" s="35">
        <v>253.2</v>
      </c>
      <c r="D22" s="28">
        <v>33.4</v>
      </c>
      <c r="E22" s="35">
        <v>46.6</v>
      </c>
      <c r="F22" s="35">
        <v>0.3</v>
      </c>
      <c r="G22" s="35">
        <v>1028.8</v>
      </c>
      <c r="H22" s="35">
        <v>366.2</v>
      </c>
      <c r="I22" s="35">
        <v>305.39999999999998</v>
      </c>
      <c r="J22" s="35">
        <v>231.6</v>
      </c>
      <c r="K22" s="35">
        <v>520.1</v>
      </c>
      <c r="L22" s="28">
        <v>1423.6</v>
      </c>
      <c r="M22" s="35">
        <v>1279.7</v>
      </c>
      <c r="N22" s="28">
        <v>772.2</v>
      </c>
      <c r="O22" s="28">
        <v>5436.1</v>
      </c>
      <c r="P22" s="35">
        <v>13339.8</v>
      </c>
      <c r="Q22" s="35">
        <v>4148.1000000000004</v>
      </c>
      <c r="R22" s="35">
        <v>3181.5</v>
      </c>
      <c r="S22" s="35">
        <v>9968</v>
      </c>
      <c r="T22" s="35">
        <v>6669.1</v>
      </c>
      <c r="U22" s="35">
        <v>5604.3</v>
      </c>
      <c r="V22" s="35">
        <v>1245.4000000000001</v>
      </c>
      <c r="W22" s="28">
        <v>979.8</v>
      </c>
      <c r="X22" s="35">
        <v>12873.2</v>
      </c>
      <c r="Y22" s="35">
        <v>1534.8</v>
      </c>
      <c r="Z22" s="35">
        <v>633.4</v>
      </c>
      <c r="AA22" s="35">
        <v>373.9</v>
      </c>
      <c r="AB22" s="35">
        <v>62.5</v>
      </c>
      <c r="AC22" s="35">
        <v>99.4</v>
      </c>
      <c r="AD22" s="35">
        <v>174.2</v>
      </c>
      <c r="AE22" s="35">
        <v>185.4</v>
      </c>
      <c r="AF22" s="35">
        <v>475.2</v>
      </c>
      <c r="AG22" s="35">
        <v>919.4</v>
      </c>
      <c r="AH22" s="35">
        <v>786.3</v>
      </c>
      <c r="AI22" s="35">
        <v>351</v>
      </c>
      <c r="AJ22" s="35">
        <v>246.6</v>
      </c>
      <c r="AK22" s="35">
        <v>377.1</v>
      </c>
      <c r="AL22" s="35">
        <v>0</v>
      </c>
      <c r="AM22" s="92">
        <v>994.9</v>
      </c>
      <c r="AN22" s="92">
        <v>0.4</v>
      </c>
      <c r="AO22" s="92">
        <v>59.6</v>
      </c>
      <c r="AP22" s="35">
        <v>4550.1000000000004</v>
      </c>
      <c r="AQ22" s="35">
        <v>-58</v>
      </c>
      <c r="AR22" s="35">
        <v>7.1</v>
      </c>
      <c r="AS22" s="35">
        <v>19.600000000000001</v>
      </c>
      <c r="AT22" s="92">
        <v>15286.6</v>
      </c>
      <c r="AU22" s="35">
        <v>-9226.7999999999993</v>
      </c>
      <c r="AV22" s="90">
        <f t="shared" si="0"/>
        <v>75925.599999999991</v>
      </c>
      <c r="AW22" s="90">
        <f t="shared" si="1"/>
        <v>96785.900000000009</v>
      </c>
      <c r="AX22" s="97" t="s">
        <v>104</v>
      </c>
    </row>
    <row r="23" spans="1:50" ht="21" x14ac:dyDescent="0.3">
      <c r="A23" s="23" t="s">
        <v>190</v>
      </c>
      <c r="B23" s="22" t="s">
        <v>175</v>
      </c>
      <c r="C23" s="34">
        <v>200.3</v>
      </c>
      <c r="D23" s="28">
        <v>9</v>
      </c>
      <c r="E23" s="34">
        <v>17.399999999999999</v>
      </c>
      <c r="F23" s="34">
        <v>0</v>
      </c>
      <c r="G23" s="34">
        <v>841.9</v>
      </c>
      <c r="H23" s="34">
        <v>461.4</v>
      </c>
      <c r="I23" s="34">
        <v>81.599999999999994</v>
      </c>
      <c r="J23" s="34">
        <v>353.6</v>
      </c>
      <c r="K23" s="34">
        <v>303</v>
      </c>
      <c r="L23" s="28">
        <v>1286.4000000000001</v>
      </c>
      <c r="M23" s="34">
        <v>854</v>
      </c>
      <c r="N23" s="28">
        <v>325.8</v>
      </c>
      <c r="O23" s="28">
        <v>577.29999999999995</v>
      </c>
      <c r="P23" s="34">
        <v>1195.5999999999999</v>
      </c>
      <c r="Q23" s="34">
        <v>112588.6</v>
      </c>
      <c r="R23" s="34">
        <v>6592.5</v>
      </c>
      <c r="S23" s="34">
        <v>4884.6000000000004</v>
      </c>
      <c r="T23" s="34">
        <v>4188.3999999999996</v>
      </c>
      <c r="U23" s="34">
        <v>2437.4</v>
      </c>
      <c r="V23" s="34">
        <v>896</v>
      </c>
      <c r="W23" s="28">
        <v>1036.9000000000001</v>
      </c>
      <c r="X23" s="34">
        <v>3275.3</v>
      </c>
      <c r="Y23" s="34">
        <v>4141.2</v>
      </c>
      <c r="Z23" s="34">
        <v>819.1</v>
      </c>
      <c r="AA23" s="34">
        <v>708.6</v>
      </c>
      <c r="AB23" s="34">
        <v>745.4</v>
      </c>
      <c r="AC23" s="34">
        <v>4517</v>
      </c>
      <c r="AD23" s="34">
        <v>3612</v>
      </c>
      <c r="AE23" s="34">
        <v>1451.6</v>
      </c>
      <c r="AF23" s="34">
        <v>186.1</v>
      </c>
      <c r="AG23" s="34">
        <v>3242</v>
      </c>
      <c r="AH23" s="34">
        <v>2232.9</v>
      </c>
      <c r="AI23" s="34">
        <v>1283.5</v>
      </c>
      <c r="AJ23" s="34">
        <v>3394.3</v>
      </c>
      <c r="AK23" s="34">
        <v>1545</v>
      </c>
      <c r="AL23" s="34">
        <v>0</v>
      </c>
      <c r="AM23" s="92">
        <v>14294.9</v>
      </c>
      <c r="AN23" s="92">
        <v>26</v>
      </c>
      <c r="AO23" s="92">
        <v>2418.1</v>
      </c>
      <c r="AP23" s="34">
        <v>8972.2000000000007</v>
      </c>
      <c r="AQ23" s="34">
        <v>-3985.7</v>
      </c>
      <c r="AR23" s="34">
        <v>104.5</v>
      </c>
      <c r="AS23" s="34">
        <v>105.6</v>
      </c>
      <c r="AT23" s="92">
        <v>145653.4</v>
      </c>
      <c r="AU23" s="34">
        <v>-62931.6</v>
      </c>
      <c r="AV23" s="90">
        <f t="shared" si="0"/>
        <v>170285.7</v>
      </c>
      <c r="AW23" s="90">
        <f t="shared" si="1"/>
        <v>337874.7</v>
      </c>
      <c r="AX23" s="97" t="s">
        <v>105</v>
      </c>
    </row>
    <row r="24" spans="1:50" ht="16.5" x14ac:dyDescent="0.3">
      <c r="A24" s="23" t="s">
        <v>191</v>
      </c>
      <c r="B24" s="22" t="s">
        <v>175</v>
      </c>
      <c r="C24" s="35">
        <v>60.2</v>
      </c>
      <c r="D24" s="28">
        <v>10.199999999999999</v>
      </c>
      <c r="E24" s="35">
        <v>13</v>
      </c>
      <c r="F24" s="35">
        <v>0</v>
      </c>
      <c r="G24" s="35">
        <v>116.6</v>
      </c>
      <c r="H24" s="35">
        <v>91.8</v>
      </c>
      <c r="I24" s="35">
        <v>29.2</v>
      </c>
      <c r="J24" s="35">
        <v>75.099999999999994</v>
      </c>
      <c r="K24" s="35">
        <v>117.1</v>
      </c>
      <c r="L24" s="28">
        <v>413.8</v>
      </c>
      <c r="M24" s="35">
        <v>287</v>
      </c>
      <c r="N24" s="28">
        <v>175</v>
      </c>
      <c r="O24" s="28">
        <v>1181.9000000000001</v>
      </c>
      <c r="P24" s="35">
        <v>960.3</v>
      </c>
      <c r="Q24" s="35">
        <v>10712</v>
      </c>
      <c r="R24" s="35">
        <v>13043.5</v>
      </c>
      <c r="S24" s="35">
        <v>4425.5</v>
      </c>
      <c r="T24" s="35">
        <v>4157.3999999999996</v>
      </c>
      <c r="U24" s="35">
        <v>2140.1999999999998</v>
      </c>
      <c r="V24" s="35">
        <v>409.2</v>
      </c>
      <c r="W24" s="28">
        <v>1657.4</v>
      </c>
      <c r="X24" s="35">
        <v>6006.3</v>
      </c>
      <c r="Y24" s="35">
        <v>1100.0999999999999</v>
      </c>
      <c r="Z24" s="35">
        <v>460.7</v>
      </c>
      <c r="AA24" s="35">
        <v>154.6</v>
      </c>
      <c r="AB24" s="35">
        <v>100.7</v>
      </c>
      <c r="AC24" s="35">
        <v>620.9</v>
      </c>
      <c r="AD24" s="35">
        <v>368.8</v>
      </c>
      <c r="AE24" s="35">
        <v>170.6</v>
      </c>
      <c r="AF24" s="35">
        <v>299.10000000000002</v>
      </c>
      <c r="AG24" s="35">
        <v>704.7</v>
      </c>
      <c r="AH24" s="35">
        <v>365.3</v>
      </c>
      <c r="AI24" s="35">
        <v>282.3</v>
      </c>
      <c r="AJ24" s="35">
        <v>290.3</v>
      </c>
      <c r="AK24" s="35">
        <v>434.5</v>
      </c>
      <c r="AL24" s="35">
        <v>0</v>
      </c>
      <c r="AM24" s="92">
        <v>576.70000000000005</v>
      </c>
      <c r="AN24" s="92">
        <v>0.9</v>
      </c>
      <c r="AO24" s="92">
        <v>85.4</v>
      </c>
      <c r="AP24" s="35">
        <v>7412.4</v>
      </c>
      <c r="AQ24" s="35">
        <v>-293.39999999999998</v>
      </c>
      <c r="AR24" s="35">
        <v>31.9</v>
      </c>
      <c r="AS24" s="35">
        <v>32.700000000000003</v>
      </c>
      <c r="AT24" s="92">
        <v>31629.7</v>
      </c>
      <c r="AU24" s="35">
        <v>-12869.8</v>
      </c>
      <c r="AV24" s="90">
        <f t="shared" si="0"/>
        <v>51435.299999999996</v>
      </c>
      <c r="AW24" s="90">
        <f t="shared" si="1"/>
        <v>90911.599999999991</v>
      </c>
      <c r="AX24" s="97" t="s">
        <v>106</v>
      </c>
    </row>
    <row r="25" spans="1:50" ht="21" x14ac:dyDescent="0.3">
      <c r="A25" s="23" t="s">
        <v>192</v>
      </c>
      <c r="B25" s="22" t="s">
        <v>175</v>
      </c>
      <c r="C25" s="34">
        <v>424.4</v>
      </c>
      <c r="D25" s="28">
        <v>66.7</v>
      </c>
      <c r="E25" s="34">
        <v>113.3</v>
      </c>
      <c r="F25" s="34">
        <v>0.9</v>
      </c>
      <c r="G25" s="34">
        <v>362.1</v>
      </c>
      <c r="H25" s="34">
        <v>441.3</v>
      </c>
      <c r="I25" s="34">
        <v>125.7</v>
      </c>
      <c r="J25" s="34">
        <v>400.1</v>
      </c>
      <c r="K25" s="34">
        <v>542.4</v>
      </c>
      <c r="L25" s="28">
        <v>925.4</v>
      </c>
      <c r="M25" s="34">
        <v>824.4</v>
      </c>
      <c r="N25" s="28">
        <v>727.2</v>
      </c>
      <c r="O25" s="28">
        <v>2347.3000000000002</v>
      </c>
      <c r="P25" s="34">
        <v>2072.8000000000002</v>
      </c>
      <c r="Q25" s="34">
        <v>3986.3</v>
      </c>
      <c r="R25" s="34">
        <v>2139.4</v>
      </c>
      <c r="S25" s="34">
        <v>15423.9</v>
      </c>
      <c r="T25" s="34">
        <v>6001.7</v>
      </c>
      <c r="U25" s="34">
        <v>5368.8</v>
      </c>
      <c r="V25" s="34">
        <v>601.9</v>
      </c>
      <c r="W25" s="28">
        <v>1022.3</v>
      </c>
      <c r="X25" s="34">
        <v>4751.7</v>
      </c>
      <c r="Y25" s="34">
        <v>1482.9</v>
      </c>
      <c r="Z25" s="34">
        <v>789.4</v>
      </c>
      <c r="AA25" s="34">
        <v>146.6</v>
      </c>
      <c r="AB25" s="34">
        <v>86</v>
      </c>
      <c r="AC25" s="34">
        <v>191.7</v>
      </c>
      <c r="AD25" s="34">
        <v>256.60000000000002</v>
      </c>
      <c r="AE25" s="34">
        <v>209.7</v>
      </c>
      <c r="AF25" s="34">
        <v>194.5</v>
      </c>
      <c r="AG25" s="34">
        <v>783.4</v>
      </c>
      <c r="AH25" s="34">
        <v>1342.4</v>
      </c>
      <c r="AI25" s="34">
        <v>348.5</v>
      </c>
      <c r="AJ25" s="34">
        <v>276.3</v>
      </c>
      <c r="AK25" s="34">
        <v>349.5</v>
      </c>
      <c r="AL25" s="34">
        <v>0</v>
      </c>
      <c r="AM25" s="92">
        <v>1628</v>
      </c>
      <c r="AN25" s="92">
        <v>2.5</v>
      </c>
      <c r="AO25" s="92">
        <v>291.60000000000002</v>
      </c>
      <c r="AP25" s="34">
        <v>40374.800000000003</v>
      </c>
      <c r="AQ25" s="34">
        <v>-1184.3</v>
      </c>
      <c r="AR25" s="34">
        <v>9.3000000000000007</v>
      </c>
      <c r="AS25" s="34">
        <v>11</v>
      </c>
      <c r="AT25" s="92">
        <v>40617.1</v>
      </c>
      <c r="AU25" s="34">
        <v>-27850.799999999999</v>
      </c>
      <c r="AV25" s="90">
        <f t="shared" si="0"/>
        <v>55127.5</v>
      </c>
      <c r="AW25" s="90">
        <f t="shared" si="1"/>
        <v>136877.5</v>
      </c>
      <c r="AX25" s="97" t="s">
        <v>107</v>
      </c>
    </row>
    <row r="26" spans="1:50" ht="21" x14ac:dyDescent="0.3">
      <c r="A26" s="23" t="s">
        <v>193</v>
      </c>
      <c r="B26" s="22" t="s">
        <v>175</v>
      </c>
      <c r="C26" s="35">
        <v>120.6</v>
      </c>
      <c r="D26" s="28">
        <v>7.6</v>
      </c>
      <c r="E26" s="35">
        <v>20.9</v>
      </c>
      <c r="F26" s="35">
        <v>0</v>
      </c>
      <c r="G26" s="35">
        <v>158.5</v>
      </c>
      <c r="H26" s="35">
        <v>132.1</v>
      </c>
      <c r="I26" s="35">
        <v>54</v>
      </c>
      <c r="J26" s="35">
        <v>74.7</v>
      </c>
      <c r="K26" s="35">
        <v>114</v>
      </c>
      <c r="L26" s="28">
        <v>359</v>
      </c>
      <c r="M26" s="35">
        <v>425.7</v>
      </c>
      <c r="N26" s="28">
        <v>225.6</v>
      </c>
      <c r="O26" s="28">
        <v>280.10000000000002</v>
      </c>
      <c r="P26" s="35">
        <v>622.79999999999995</v>
      </c>
      <c r="Q26" s="35">
        <v>952.2</v>
      </c>
      <c r="R26" s="35">
        <v>1015.6</v>
      </c>
      <c r="S26" s="35">
        <v>2558</v>
      </c>
      <c r="T26" s="35">
        <v>58680.3</v>
      </c>
      <c r="U26" s="35">
        <v>749.9</v>
      </c>
      <c r="V26" s="35">
        <v>247.2</v>
      </c>
      <c r="W26" s="28">
        <v>422</v>
      </c>
      <c r="X26" s="35">
        <v>1007.6</v>
      </c>
      <c r="Y26" s="35">
        <v>2872.9</v>
      </c>
      <c r="Z26" s="35">
        <v>2198.6</v>
      </c>
      <c r="AA26" s="35">
        <v>136</v>
      </c>
      <c r="AB26" s="35">
        <v>60.1</v>
      </c>
      <c r="AC26" s="35">
        <v>95.9</v>
      </c>
      <c r="AD26" s="35">
        <v>113</v>
      </c>
      <c r="AE26" s="35">
        <v>164.3</v>
      </c>
      <c r="AF26" s="35">
        <v>88.2</v>
      </c>
      <c r="AG26" s="35">
        <v>697</v>
      </c>
      <c r="AH26" s="35">
        <v>596</v>
      </c>
      <c r="AI26" s="35">
        <v>135.9</v>
      </c>
      <c r="AJ26" s="35">
        <v>173.9</v>
      </c>
      <c r="AK26" s="35">
        <v>238.8</v>
      </c>
      <c r="AL26" s="35">
        <v>0</v>
      </c>
      <c r="AM26" s="92">
        <v>14950.4</v>
      </c>
      <c r="AN26" s="92">
        <v>2.4</v>
      </c>
      <c r="AO26" s="92">
        <v>366.8</v>
      </c>
      <c r="AP26" s="35">
        <v>17647.2</v>
      </c>
      <c r="AQ26" s="35">
        <v>-303.39999999999998</v>
      </c>
      <c r="AR26" s="35">
        <v>52.6</v>
      </c>
      <c r="AS26" s="35">
        <v>52.8</v>
      </c>
      <c r="AT26" s="92">
        <v>72914.899999999994</v>
      </c>
      <c r="AU26" s="35">
        <v>-14539.3</v>
      </c>
      <c r="AV26" s="90">
        <f t="shared" si="0"/>
        <v>75798.999999999985</v>
      </c>
      <c r="AW26" s="90">
        <f t="shared" si="1"/>
        <v>181482.69999999998</v>
      </c>
      <c r="AX26" s="97" t="s">
        <v>108</v>
      </c>
    </row>
    <row r="27" spans="1:50" ht="16.5" x14ac:dyDescent="0.3">
      <c r="A27" s="23" t="s">
        <v>194</v>
      </c>
      <c r="B27" s="22" t="s">
        <v>175</v>
      </c>
      <c r="C27" s="34">
        <v>64.900000000000006</v>
      </c>
      <c r="D27" s="28">
        <v>7.2</v>
      </c>
      <c r="E27" s="34">
        <v>8.4</v>
      </c>
      <c r="F27" s="34">
        <v>0.1</v>
      </c>
      <c r="G27" s="34">
        <v>66.8</v>
      </c>
      <c r="H27" s="34">
        <v>34.799999999999997</v>
      </c>
      <c r="I27" s="34">
        <v>20.7</v>
      </c>
      <c r="J27" s="34">
        <v>30.3</v>
      </c>
      <c r="K27" s="34">
        <v>60.7</v>
      </c>
      <c r="L27" s="28">
        <v>123.3</v>
      </c>
      <c r="M27" s="34">
        <v>110.4</v>
      </c>
      <c r="N27" s="28">
        <v>79.5</v>
      </c>
      <c r="O27" s="28">
        <v>381.2</v>
      </c>
      <c r="P27" s="34">
        <v>716.7</v>
      </c>
      <c r="Q27" s="34">
        <v>778.9</v>
      </c>
      <c r="R27" s="34">
        <v>747.3</v>
      </c>
      <c r="S27" s="34">
        <v>1463.8</v>
      </c>
      <c r="T27" s="34">
        <v>709.1</v>
      </c>
      <c r="U27" s="34">
        <v>7144</v>
      </c>
      <c r="V27" s="34">
        <v>97.8</v>
      </c>
      <c r="W27" s="28">
        <v>153.1</v>
      </c>
      <c r="X27" s="34">
        <v>1085.5999999999999</v>
      </c>
      <c r="Y27" s="34">
        <v>255.2</v>
      </c>
      <c r="Z27" s="34">
        <v>1330</v>
      </c>
      <c r="AA27" s="34">
        <v>30.9</v>
      </c>
      <c r="AB27" s="34">
        <v>12.9</v>
      </c>
      <c r="AC27" s="34">
        <v>46.8</v>
      </c>
      <c r="AD27" s="34">
        <v>40.200000000000003</v>
      </c>
      <c r="AE27" s="34">
        <v>30.4</v>
      </c>
      <c r="AF27" s="34">
        <v>45.1</v>
      </c>
      <c r="AG27" s="34">
        <v>176.5</v>
      </c>
      <c r="AH27" s="34">
        <v>1046.8</v>
      </c>
      <c r="AI27" s="34">
        <v>51.8</v>
      </c>
      <c r="AJ27" s="34">
        <v>46.1</v>
      </c>
      <c r="AK27" s="34">
        <v>72.400000000000006</v>
      </c>
      <c r="AL27" s="34">
        <v>0</v>
      </c>
      <c r="AM27" s="92">
        <v>4006.4</v>
      </c>
      <c r="AN27" s="92">
        <v>0.3</v>
      </c>
      <c r="AO27" s="92">
        <v>360.6</v>
      </c>
      <c r="AP27" s="34">
        <v>16270.5</v>
      </c>
      <c r="AQ27" s="34">
        <v>615.1</v>
      </c>
      <c r="AR27" s="34">
        <v>3.7</v>
      </c>
      <c r="AS27" s="34">
        <v>2.5</v>
      </c>
      <c r="AT27" s="92">
        <v>45299.3</v>
      </c>
      <c r="AU27" s="34">
        <v>-15275.1</v>
      </c>
      <c r="AV27" s="90">
        <f t="shared" si="0"/>
        <v>17069.7</v>
      </c>
      <c r="AW27" s="90">
        <f t="shared" si="1"/>
        <v>83628.100000000006</v>
      </c>
      <c r="AX27" s="97" t="s">
        <v>109</v>
      </c>
    </row>
    <row r="28" spans="1:50" ht="31.5" x14ac:dyDescent="0.3">
      <c r="A28" s="23" t="s">
        <v>195</v>
      </c>
      <c r="B28" s="22" t="s">
        <v>175</v>
      </c>
      <c r="C28" s="35">
        <v>69.400000000000006</v>
      </c>
      <c r="D28" s="28">
        <v>3.2</v>
      </c>
      <c r="E28" s="35">
        <v>5</v>
      </c>
      <c r="F28" s="35">
        <v>0</v>
      </c>
      <c r="G28" s="35">
        <v>97.5</v>
      </c>
      <c r="H28" s="35">
        <v>100</v>
      </c>
      <c r="I28" s="35">
        <v>23.6</v>
      </c>
      <c r="J28" s="35">
        <v>60.7</v>
      </c>
      <c r="K28" s="35">
        <v>76.599999999999994</v>
      </c>
      <c r="L28" s="28">
        <v>182</v>
      </c>
      <c r="M28" s="35">
        <v>94</v>
      </c>
      <c r="N28" s="28">
        <v>92.4</v>
      </c>
      <c r="O28" s="28">
        <v>516.5</v>
      </c>
      <c r="P28" s="35">
        <v>184.2</v>
      </c>
      <c r="Q28" s="35">
        <v>455.7</v>
      </c>
      <c r="R28" s="35">
        <v>172.1</v>
      </c>
      <c r="S28" s="35">
        <v>344.5</v>
      </c>
      <c r="T28" s="35">
        <v>246.9</v>
      </c>
      <c r="U28" s="35">
        <v>292.39999999999998</v>
      </c>
      <c r="V28" s="35">
        <v>192.3</v>
      </c>
      <c r="W28" s="28">
        <v>223</v>
      </c>
      <c r="X28" s="35">
        <v>372.6</v>
      </c>
      <c r="Y28" s="35">
        <v>226.9</v>
      </c>
      <c r="Z28" s="35">
        <v>340.8</v>
      </c>
      <c r="AA28" s="35">
        <v>60.2</v>
      </c>
      <c r="AB28" s="35">
        <v>28.3</v>
      </c>
      <c r="AC28" s="35">
        <v>71</v>
      </c>
      <c r="AD28" s="35">
        <v>49.6</v>
      </c>
      <c r="AE28" s="35">
        <v>72.900000000000006</v>
      </c>
      <c r="AF28" s="35">
        <v>232.6</v>
      </c>
      <c r="AG28" s="35">
        <v>147.80000000000001</v>
      </c>
      <c r="AH28" s="35">
        <v>130.4</v>
      </c>
      <c r="AI28" s="35">
        <v>91.6</v>
      </c>
      <c r="AJ28" s="35">
        <v>286.10000000000002</v>
      </c>
      <c r="AK28" s="35">
        <v>85</v>
      </c>
      <c r="AL28" s="35">
        <v>0</v>
      </c>
      <c r="AM28" s="92">
        <v>11203.7</v>
      </c>
      <c r="AN28" s="92">
        <v>0.7</v>
      </c>
      <c r="AO28" s="92">
        <v>90.5</v>
      </c>
      <c r="AP28" s="35">
        <v>8503.4</v>
      </c>
      <c r="AQ28" s="35">
        <v>-198.3</v>
      </c>
      <c r="AR28" s="35">
        <v>247.7</v>
      </c>
      <c r="AS28" s="35">
        <v>237.2</v>
      </c>
      <c r="AT28" s="92">
        <v>3810.1</v>
      </c>
      <c r="AU28" s="35">
        <v>-6779.7</v>
      </c>
      <c r="AV28" s="90">
        <f t="shared" si="0"/>
        <v>5627.8000000000011</v>
      </c>
      <c r="AW28" s="90">
        <f t="shared" si="1"/>
        <v>29522.799999999999</v>
      </c>
      <c r="AX28" s="97" t="s">
        <v>110</v>
      </c>
    </row>
    <row r="29" spans="1:50" s="29" customFormat="1" ht="31.5" x14ac:dyDescent="0.3">
      <c r="A29" s="26" t="s">
        <v>196</v>
      </c>
      <c r="B29" s="27" t="s">
        <v>175</v>
      </c>
      <c r="C29" s="28">
        <v>517.5</v>
      </c>
      <c r="D29" s="28">
        <v>79.2</v>
      </c>
      <c r="E29" s="28">
        <v>131.9</v>
      </c>
      <c r="F29" s="28">
        <v>0.3</v>
      </c>
      <c r="G29" s="28">
        <v>1097.3</v>
      </c>
      <c r="H29" s="28">
        <v>1124</v>
      </c>
      <c r="I29" s="28">
        <v>263.89999999999998</v>
      </c>
      <c r="J29" s="28">
        <v>1488.5</v>
      </c>
      <c r="K29" s="28">
        <v>1597.4</v>
      </c>
      <c r="L29" s="28">
        <v>5343.9</v>
      </c>
      <c r="M29" s="28">
        <v>1739.6</v>
      </c>
      <c r="N29" s="28">
        <v>2116.4</v>
      </c>
      <c r="O29" s="28">
        <v>10002.200000000001</v>
      </c>
      <c r="P29" s="28">
        <v>1737.9</v>
      </c>
      <c r="Q29" s="28">
        <v>1693.8</v>
      </c>
      <c r="R29" s="28">
        <v>806.9</v>
      </c>
      <c r="S29" s="28">
        <v>1479.4</v>
      </c>
      <c r="T29" s="28">
        <v>1247.3</v>
      </c>
      <c r="U29" s="28">
        <v>887.5</v>
      </c>
      <c r="V29" s="28">
        <v>376.5</v>
      </c>
      <c r="W29" s="28">
        <v>17002.400000000001</v>
      </c>
      <c r="X29" s="28">
        <v>1343.4</v>
      </c>
      <c r="Y29" s="28">
        <v>3756.5</v>
      </c>
      <c r="Z29" s="28">
        <v>1606.9</v>
      </c>
      <c r="AA29" s="28">
        <v>1585.1</v>
      </c>
      <c r="AB29" s="28">
        <v>328.4</v>
      </c>
      <c r="AC29" s="28">
        <v>526.9</v>
      </c>
      <c r="AD29" s="28">
        <v>457.9</v>
      </c>
      <c r="AE29" s="28">
        <v>1168.8</v>
      </c>
      <c r="AF29" s="28">
        <v>2156.9</v>
      </c>
      <c r="AG29" s="28">
        <v>1969.4</v>
      </c>
      <c r="AH29" s="28">
        <v>2693.9</v>
      </c>
      <c r="AI29" s="28">
        <v>3247.3</v>
      </c>
      <c r="AJ29" s="28">
        <v>2701.1</v>
      </c>
      <c r="AK29" s="28">
        <v>1872.6</v>
      </c>
      <c r="AL29" s="28">
        <v>0</v>
      </c>
      <c r="AM29" s="92">
        <v>18045.400000000001</v>
      </c>
      <c r="AN29" s="92">
        <v>162.69999999999999</v>
      </c>
      <c r="AO29" s="92">
        <v>3222.6</v>
      </c>
      <c r="AP29" s="28">
        <v>122.7</v>
      </c>
      <c r="AQ29" s="28">
        <v>4.0999999999999996</v>
      </c>
      <c r="AR29" s="28">
        <v>5</v>
      </c>
      <c r="AS29" s="28">
        <v>1.9</v>
      </c>
      <c r="AT29" s="92">
        <v>139.5</v>
      </c>
      <c r="AU29" s="28">
        <v>-471.7</v>
      </c>
      <c r="AV29" s="90">
        <f t="shared" si="0"/>
        <v>76148.900000000023</v>
      </c>
      <c r="AW29" s="90">
        <f t="shared" si="1"/>
        <v>97852.800000000017</v>
      </c>
      <c r="AX29" s="98" t="s">
        <v>111</v>
      </c>
    </row>
    <row r="30" spans="1:50" ht="13.5" x14ac:dyDescent="0.25">
      <c r="A30" s="23" t="s">
        <v>197</v>
      </c>
      <c r="B30" s="22" t="s">
        <v>175</v>
      </c>
      <c r="C30" s="35">
        <v>26.5</v>
      </c>
      <c r="D30" s="28">
        <v>1.8</v>
      </c>
      <c r="E30" s="35">
        <v>6</v>
      </c>
      <c r="F30" s="35">
        <v>0</v>
      </c>
      <c r="G30" s="35">
        <v>28.2</v>
      </c>
      <c r="H30" s="35">
        <v>21.3</v>
      </c>
      <c r="I30" s="35">
        <v>6.6</v>
      </c>
      <c r="J30" s="35">
        <v>16.600000000000001</v>
      </c>
      <c r="K30" s="35">
        <v>46.4</v>
      </c>
      <c r="L30" s="28">
        <v>79.7</v>
      </c>
      <c r="M30" s="35">
        <v>31.2</v>
      </c>
      <c r="N30" s="28">
        <v>37.4</v>
      </c>
      <c r="O30" s="28">
        <v>94.5</v>
      </c>
      <c r="P30" s="35">
        <v>59.7</v>
      </c>
      <c r="Q30" s="35">
        <v>84.3</v>
      </c>
      <c r="R30" s="35">
        <v>35.700000000000003</v>
      </c>
      <c r="S30" s="35">
        <v>57.9</v>
      </c>
      <c r="T30" s="35">
        <v>43.1</v>
      </c>
      <c r="U30" s="35">
        <v>34.4</v>
      </c>
      <c r="V30" s="35">
        <v>21.3</v>
      </c>
      <c r="W30" s="28">
        <v>207.9</v>
      </c>
      <c r="X30" s="35">
        <v>2182.6999999999998</v>
      </c>
      <c r="Y30" s="35">
        <v>305</v>
      </c>
      <c r="Z30" s="35">
        <v>140.80000000000001</v>
      </c>
      <c r="AA30" s="35">
        <v>59.6</v>
      </c>
      <c r="AB30" s="35">
        <v>20.6</v>
      </c>
      <c r="AC30" s="35">
        <v>61.2</v>
      </c>
      <c r="AD30" s="35">
        <v>37.1</v>
      </c>
      <c r="AE30" s="35">
        <v>127.9</v>
      </c>
      <c r="AF30" s="35">
        <v>867.3</v>
      </c>
      <c r="AG30" s="35">
        <v>211.9</v>
      </c>
      <c r="AH30" s="35">
        <v>318.89999999999998</v>
      </c>
      <c r="AI30" s="35">
        <v>164.8</v>
      </c>
      <c r="AJ30" s="35">
        <v>124</v>
      </c>
      <c r="AK30" s="35">
        <v>108</v>
      </c>
      <c r="AL30" s="35">
        <v>0</v>
      </c>
      <c r="AM30" s="92">
        <v>342.3</v>
      </c>
      <c r="AN30" s="92">
        <v>0.9</v>
      </c>
      <c r="AO30" s="92">
        <v>233.4</v>
      </c>
      <c r="AP30" s="35">
        <v>176327.4</v>
      </c>
      <c r="AQ30" s="35">
        <v>0.6</v>
      </c>
      <c r="AR30" s="35">
        <v>11.9</v>
      </c>
      <c r="AS30" s="35">
        <v>7.7</v>
      </c>
      <c r="AT30" s="92">
        <v>102.4</v>
      </c>
      <c r="AU30" s="35">
        <v>-266.60000000000002</v>
      </c>
      <c r="AV30" s="90">
        <f t="shared" si="0"/>
        <v>5670.2999999999993</v>
      </c>
      <c r="AW30" s="90">
        <f t="shared" si="1"/>
        <v>182696.9</v>
      </c>
      <c r="AX30" s="96" t="s">
        <v>113</v>
      </c>
    </row>
    <row r="31" spans="1:50" ht="21" x14ac:dyDescent="0.25">
      <c r="A31" s="23" t="s">
        <v>198</v>
      </c>
      <c r="B31" s="22" t="s">
        <v>175</v>
      </c>
      <c r="C31" s="34">
        <v>3229.9</v>
      </c>
      <c r="D31" s="28">
        <v>38.700000000000003</v>
      </c>
      <c r="E31" s="34">
        <v>72.7</v>
      </c>
      <c r="F31" s="34">
        <v>0.3</v>
      </c>
      <c r="G31" s="34">
        <v>14779.7</v>
      </c>
      <c r="H31" s="34">
        <v>7528.5</v>
      </c>
      <c r="I31" s="34">
        <v>584.6</v>
      </c>
      <c r="J31" s="34">
        <v>1940.2</v>
      </c>
      <c r="K31" s="34">
        <v>3523.5</v>
      </c>
      <c r="L31" s="28">
        <v>10675.5</v>
      </c>
      <c r="M31" s="34">
        <v>4844</v>
      </c>
      <c r="N31" s="28">
        <v>1726.9</v>
      </c>
      <c r="O31" s="28">
        <v>4907.8999999999996</v>
      </c>
      <c r="P31" s="34">
        <v>3677.1</v>
      </c>
      <c r="Q31" s="34">
        <v>16028</v>
      </c>
      <c r="R31" s="34">
        <v>4448.1000000000004</v>
      </c>
      <c r="S31" s="34">
        <v>5423.1</v>
      </c>
      <c r="T31" s="34">
        <v>6904.3</v>
      </c>
      <c r="U31" s="34">
        <v>4892.5</v>
      </c>
      <c r="V31" s="34">
        <v>1473</v>
      </c>
      <c r="W31" s="28">
        <v>2955.7</v>
      </c>
      <c r="X31" s="34">
        <v>8179.6</v>
      </c>
      <c r="Y31" s="34">
        <v>17212</v>
      </c>
      <c r="Z31" s="34">
        <v>3558.9</v>
      </c>
      <c r="AA31" s="34">
        <v>8987</v>
      </c>
      <c r="AB31" s="34">
        <v>1343.4</v>
      </c>
      <c r="AC31" s="34">
        <v>1287</v>
      </c>
      <c r="AD31" s="34">
        <v>1920.6</v>
      </c>
      <c r="AE31" s="34">
        <v>1704.4</v>
      </c>
      <c r="AF31" s="34">
        <v>780.2</v>
      </c>
      <c r="AG31" s="34">
        <v>4489.8</v>
      </c>
      <c r="AH31" s="34">
        <v>2546.1</v>
      </c>
      <c r="AI31" s="34">
        <v>1784.9</v>
      </c>
      <c r="AJ31" s="34">
        <v>5311.9</v>
      </c>
      <c r="AK31" s="34">
        <v>2798.2</v>
      </c>
      <c r="AL31" s="34">
        <v>0</v>
      </c>
      <c r="AM31" s="92">
        <v>35777.9</v>
      </c>
      <c r="AN31" s="92">
        <v>101</v>
      </c>
      <c r="AO31" s="92">
        <v>3636.6</v>
      </c>
      <c r="AP31" s="34">
        <v>15149</v>
      </c>
      <c r="AQ31" s="34">
        <v>-358.3</v>
      </c>
      <c r="AR31" s="34">
        <v>838.8</v>
      </c>
      <c r="AS31" s="34">
        <v>485.9</v>
      </c>
      <c r="AT31" s="92">
        <v>31634.799999999999</v>
      </c>
      <c r="AU31" s="34">
        <v>-42092.7</v>
      </c>
      <c r="AV31" s="90">
        <f t="shared" si="0"/>
        <v>161558.20000000001</v>
      </c>
      <c r="AW31" s="90">
        <f t="shared" si="1"/>
        <v>248823.9</v>
      </c>
    </row>
    <row r="32" spans="1:50" ht="21" x14ac:dyDescent="0.25">
      <c r="A32" s="23" t="s">
        <v>199</v>
      </c>
      <c r="B32" s="22" t="s">
        <v>175</v>
      </c>
      <c r="C32" s="35">
        <v>458.7</v>
      </c>
      <c r="D32" s="28">
        <v>49.9</v>
      </c>
      <c r="E32" s="35">
        <v>125.8</v>
      </c>
      <c r="F32" s="35">
        <v>0.3</v>
      </c>
      <c r="G32" s="35">
        <v>1483.2</v>
      </c>
      <c r="H32" s="35">
        <v>1090.5</v>
      </c>
      <c r="I32" s="35">
        <v>277.60000000000002</v>
      </c>
      <c r="J32" s="35">
        <v>795.3</v>
      </c>
      <c r="K32" s="35">
        <v>2056</v>
      </c>
      <c r="L32" s="28">
        <v>3208.4</v>
      </c>
      <c r="M32" s="35">
        <v>1163.5999999999999</v>
      </c>
      <c r="N32" s="28">
        <v>1516</v>
      </c>
      <c r="O32" s="28">
        <v>3318.2</v>
      </c>
      <c r="P32" s="35">
        <v>1254.9000000000001</v>
      </c>
      <c r="Q32" s="35">
        <v>3457.2</v>
      </c>
      <c r="R32" s="35">
        <v>972.7</v>
      </c>
      <c r="S32" s="35">
        <v>1545.2</v>
      </c>
      <c r="T32" s="35">
        <v>1679.8</v>
      </c>
      <c r="U32" s="35">
        <v>1207.2</v>
      </c>
      <c r="V32" s="35">
        <v>479.4</v>
      </c>
      <c r="W32" s="28">
        <v>1400.3</v>
      </c>
      <c r="X32" s="35">
        <v>2583.3000000000002</v>
      </c>
      <c r="Y32" s="35">
        <v>10323.799999999999</v>
      </c>
      <c r="Z32" s="35">
        <v>22495</v>
      </c>
      <c r="AA32" s="35">
        <v>555.9</v>
      </c>
      <c r="AB32" s="35">
        <v>464.5</v>
      </c>
      <c r="AC32" s="35">
        <v>506.4</v>
      </c>
      <c r="AD32" s="35">
        <v>770</v>
      </c>
      <c r="AE32" s="35">
        <v>1806</v>
      </c>
      <c r="AF32" s="35">
        <v>242.3</v>
      </c>
      <c r="AG32" s="35">
        <v>3590.3</v>
      </c>
      <c r="AH32" s="35">
        <v>1975.2</v>
      </c>
      <c r="AI32" s="35">
        <v>1301.5</v>
      </c>
      <c r="AJ32" s="35">
        <v>893.7</v>
      </c>
      <c r="AK32" s="35">
        <v>1216.2</v>
      </c>
      <c r="AL32" s="35">
        <v>0</v>
      </c>
      <c r="AM32" s="92">
        <v>31589.7</v>
      </c>
      <c r="AN32" s="92">
        <v>8.1</v>
      </c>
      <c r="AO32" s="92">
        <v>5048.1000000000004</v>
      </c>
      <c r="AP32" s="35">
        <v>2092.9</v>
      </c>
      <c r="AQ32" s="35">
        <v>290.89999999999998</v>
      </c>
      <c r="AR32" s="35">
        <v>2138.5</v>
      </c>
      <c r="AS32" s="35">
        <v>1458.6</v>
      </c>
      <c r="AT32" s="92">
        <v>36356.5</v>
      </c>
      <c r="AU32" s="35">
        <v>-33781.5</v>
      </c>
      <c r="AV32" s="90">
        <f t="shared" si="0"/>
        <v>76264.3</v>
      </c>
      <c r="AW32" s="90">
        <f t="shared" si="1"/>
        <v>155247.6</v>
      </c>
    </row>
    <row r="33" spans="1:49" ht="21" x14ac:dyDescent="0.25">
      <c r="A33" s="23" t="s">
        <v>200</v>
      </c>
      <c r="B33" s="22" t="s">
        <v>175</v>
      </c>
      <c r="C33" s="34">
        <v>43.1</v>
      </c>
      <c r="D33" s="28">
        <v>2.4</v>
      </c>
      <c r="E33" s="34">
        <v>3.9</v>
      </c>
      <c r="F33" s="34">
        <v>0.1</v>
      </c>
      <c r="G33" s="34">
        <v>101.7</v>
      </c>
      <c r="H33" s="34">
        <v>83.9</v>
      </c>
      <c r="I33" s="34">
        <v>23.1</v>
      </c>
      <c r="J33" s="34">
        <v>56.8</v>
      </c>
      <c r="K33" s="34">
        <v>35.200000000000003</v>
      </c>
      <c r="L33" s="28">
        <v>201.4</v>
      </c>
      <c r="M33" s="34">
        <v>110</v>
      </c>
      <c r="N33" s="28">
        <v>82.3</v>
      </c>
      <c r="O33" s="28">
        <v>163.80000000000001</v>
      </c>
      <c r="P33" s="34">
        <v>175.5</v>
      </c>
      <c r="Q33" s="34">
        <v>166</v>
      </c>
      <c r="R33" s="34">
        <v>83.8</v>
      </c>
      <c r="S33" s="34">
        <v>188</v>
      </c>
      <c r="T33" s="34">
        <v>144.30000000000001</v>
      </c>
      <c r="U33" s="34">
        <v>252.7</v>
      </c>
      <c r="V33" s="34">
        <v>62.5</v>
      </c>
      <c r="W33" s="28">
        <v>311.3</v>
      </c>
      <c r="X33" s="34">
        <v>468.5</v>
      </c>
      <c r="Y33" s="34">
        <v>1306.0999999999999</v>
      </c>
      <c r="Z33" s="34">
        <v>914.9</v>
      </c>
      <c r="AA33" s="34">
        <v>420.8</v>
      </c>
      <c r="AB33" s="34">
        <v>159.4</v>
      </c>
      <c r="AC33" s="34">
        <v>75.7</v>
      </c>
      <c r="AD33" s="34">
        <v>398.5</v>
      </c>
      <c r="AE33" s="34">
        <v>771</v>
      </c>
      <c r="AF33" s="34">
        <v>288.39999999999998</v>
      </c>
      <c r="AG33" s="34">
        <v>2025.3</v>
      </c>
      <c r="AH33" s="34">
        <v>803.9</v>
      </c>
      <c r="AI33" s="34">
        <v>921.5</v>
      </c>
      <c r="AJ33" s="34">
        <v>1882.7</v>
      </c>
      <c r="AK33" s="34">
        <v>867.4</v>
      </c>
      <c r="AL33" s="34">
        <v>0</v>
      </c>
      <c r="AM33" s="92">
        <v>65160</v>
      </c>
      <c r="AN33" s="92">
        <v>113.6</v>
      </c>
      <c r="AO33" s="92">
        <v>1474.2</v>
      </c>
      <c r="AP33" s="34">
        <v>152.80000000000001</v>
      </c>
      <c r="AQ33" s="34">
        <v>0</v>
      </c>
      <c r="AR33" s="34">
        <v>6359.5</v>
      </c>
      <c r="AS33" s="34">
        <v>4457.3999999999996</v>
      </c>
      <c r="AT33" s="92">
        <v>13.4</v>
      </c>
      <c r="AU33" s="34">
        <v>-6420.1</v>
      </c>
      <c r="AV33" s="90">
        <f t="shared" si="0"/>
        <v>13595.9</v>
      </c>
      <c r="AW33" s="90">
        <f t="shared" si="1"/>
        <v>91326.799999999988</v>
      </c>
    </row>
    <row r="34" spans="1:49" ht="21" x14ac:dyDescent="0.25">
      <c r="A34" s="23" t="s">
        <v>201</v>
      </c>
      <c r="B34" s="22" t="s">
        <v>175</v>
      </c>
      <c r="C34" s="35">
        <v>10.9</v>
      </c>
      <c r="D34" s="28">
        <v>0.5</v>
      </c>
      <c r="E34" s="35">
        <v>0.9</v>
      </c>
      <c r="F34" s="35">
        <v>0</v>
      </c>
      <c r="G34" s="35">
        <v>97</v>
      </c>
      <c r="H34" s="35">
        <v>26.1</v>
      </c>
      <c r="I34" s="35">
        <v>7.5</v>
      </c>
      <c r="J34" s="35">
        <v>105.3</v>
      </c>
      <c r="K34" s="35">
        <v>44.9</v>
      </c>
      <c r="L34" s="28">
        <v>156.1</v>
      </c>
      <c r="M34" s="35">
        <v>44.8</v>
      </c>
      <c r="N34" s="28">
        <v>32.200000000000003</v>
      </c>
      <c r="O34" s="28">
        <v>26.2</v>
      </c>
      <c r="P34" s="35">
        <v>52.6</v>
      </c>
      <c r="Q34" s="35">
        <v>195.3</v>
      </c>
      <c r="R34" s="35">
        <v>45.6</v>
      </c>
      <c r="S34" s="35">
        <v>75</v>
      </c>
      <c r="T34" s="35">
        <v>62.6</v>
      </c>
      <c r="U34" s="35">
        <v>57</v>
      </c>
      <c r="V34" s="35">
        <v>30.5</v>
      </c>
      <c r="W34" s="28">
        <v>98.9</v>
      </c>
      <c r="X34" s="35">
        <v>132.4</v>
      </c>
      <c r="Y34" s="35">
        <v>836.7</v>
      </c>
      <c r="Z34" s="35">
        <v>151.5</v>
      </c>
      <c r="AA34" s="35">
        <v>103.6</v>
      </c>
      <c r="AB34" s="35">
        <v>3547.3</v>
      </c>
      <c r="AC34" s="35">
        <v>520.20000000000005</v>
      </c>
      <c r="AD34" s="35">
        <v>450.6</v>
      </c>
      <c r="AE34" s="35">
        <v>398.7</v>
      </c>
      <c r="AF34" s="35">
        <v>57.5</v>
      </c>
      <c r="AG34" s="35">
        <v>1888.3</v>
      </c>
      <c r="AH34" s="35">
        <v>307.89999999999998</v>
      </c>
      <c r="AI34" s="35">
        <v>589.79999999999995</v>
      </c>
      <c r="AJ34" s="35">
        <v>173.3</v>
      </c>
      <c r="AK34" s="35">
        <v>855.4</v>
      </c>
      <c r="AL34" s="35">
        <v>0</v>
      </c>
      <c r="AM34" s="92">
        <v>5523.5</v>
      </c>
      <c r="AN34" s="92">
        <v>224.2</v>
      </c>
      <c r="AO34" s="92">
        <v>1599.9</v>
      </c>
      <c r="AP34" s="35">
        <v>5431.2</v>
      </c>
      <c r="AQ34" s="35">
        <v>8.6</v>
      </c>
      <c r="AR34" s="35">
        <v>114.1</v>
      </c>
      <c r="AS34" s="35">
        <v>56.5</v>
      </c>
      <c r="AT34" s="92">
        <v>636.70000000000005</v>
      </c>
      <c r="AU34" s="35">
        <v>-1379.8</v>
      </c>
      <c r="AV34" s="90">
        <f t="shared" si="0"/>
        <v>11183.099999999997</v>
      </c>
      <c r="AW34" s="90">
        <f t="shared" si="1"/>
        <v>24777.8</v>
      </c>
    </row>
    <row r="35" spans="1:49" ht="13.5" x14ac:dyDescent="0.25">
      <c r="A35" s="23" t="s">
        <v>202</v>
      </c>
      <c r="B35" s="22" t="s">
        <v>175</v>
      </c>
      <c r="C35" s="34">
        <v>84.8</v>
      </c>
      <c r="D35" s="28">
        <v>1.8</v>
      </c>
      <c r="E35" s="34">
        <v>10.6</v>
      </c>
      <c r="F35" s="34">
        <v>0.1</v>
      </c>
      <c r="G35" s="34">
        <v>137.80000000000001</v>
      </c>
      <c r="H35" s="34">
        <v>169.7</v>
      </c>
      <c r="I35" s="34">
        <v>29.6</v>
      </c>
      <c r="J35" s="34">
        <v>87.1</v>
      </c>
      <c r="K35" s="34">
        <v>136.5</v>
      </c>
      <c r="L35" s="28">
        <v>325.89999999999998</v>
      </c>
      <c r="M35" s="34">
        <v>176.9</v>
      </c>
      <c r="N35" s="28">
        <v>135</v>
      </c>
      <c r="O35" s="28">
        <v>184.2</v>
      </c>
      <c r="P35" s="34">
        <v>280.89999999999998</v>
      </c>
      <c r="Q35" s="34">
        <v>645.5</v>
      </c>
      <c r="R35" s="34">
        <v>173.1</v>
      </c>
      <c r="S35" s="34">
        <v>373.5</v>
      </c>
      <c r="T35" s="34">
        <v>256.5</v>
      </c>
      <c r="U35" s="34">
        <v>220.8</v>
      </c>
      <c r="V35" s="34">
        <v>103.1</v>
      </c>
      <c r="W35" s="28">
        <v>438.5</v>
      </c>
      <c r="X35" s="34">
        <v>542.70000000000005</v>
      </c>
      <c r="Y35" s="34">
        <v>2128.6999999999998</v>
      </c>
      <c r="Z35" s="34">
        <v>810.8</v>
      </c>
      <c r="AA35" s="34">
        <v>310.8</v>
      </c>
      <c r="AB35" s="34">
        <v>823</v>
      </c>
      <c r="AC35" s="34">
        <v>8625</v>
      </c>
      <c r="AD35" s="34">
        <v>1388.4</v>
      </c>
      <c r="AE35" s="34">
        <v>2409.8000000000002</v>
      </c>
      <c r="AF35" s="34">
        <v>288.2</v>
      </c>
      <c r="AG35" s="34">
        <v>2271.3000000000002</v>
      </c>
      <c r="AH35" s="34">
        <v>1443.2</v>
      </c>
      <c r="AI35" s="34">
        <v>701</v>
      </c>
      <c r="AJ35" s="34">
        <v>827.7</v>
      </c>
      <c r="AK35" s="34">
        <v>906.8</v>
      </c>
      <c r="AL35" s="34">
        <v>0</v>
      </c>
      <c r="AM35" s="92">
        <v>11046.7</v>
      </c>
      <c r="AN35" s="92">
        <v>0.9</v>
      </c>
      <c r="AO35" s="92">
        <v>242.7</v>
      </c>
      <c r="AP35" s="34">
        <v>216.5</v>
      </c>
      <c r="AQ35" s="34">
        <v>2.2999999999999998</v>
      </c>
      <c r="AR35" s="34">
        <v>392</v>
      </c>
      <c r="AS35" s="34">
        <v>269.5</v>
      </c>
      <c r="AT35" s="92">
        <v>610.20000000000005</v>
      </c>
      <c r="AU35" s="34">
        <v>-1659.6</v>
      </c>
      <c r="AV35" s="90">
        <f t="shared" si="0"/>
        <v>27449.300000000003</v>
      </c>
      <c r="AW35" s="90">
        <f t="shared" si="1"/>
        <v>40230.1</v>
      </c>
    </row>
    <row r="36" spans="1:49" ht="21" x14ac:dyDescent="0.25">
      <c r="A36" s="23" t="s">
        <v>203</v>
      </c>
      <c r="B36" s="22" t="s">
        <v>175</v>
      </c>
      <c r="C36" s="35">
        <v>18</v>
      </c>
      <c r="D36" s="28">
        <v>6.8</v>
      </c>
      <c r="E36" s="35">
        <v>4</v>
      </c>
      <c r="F36" s="35">
        <v>0</v>
      </c>
      <c r="G36" s="35">
        <v>139.69999999999999</v>
      </c>
      <c r="H36" s="35">
        <v>96.6</v>
      </c>
      <c r="I36" s="35">
        <v>18.3</v>
      </c>
      <c r="J36" s="35">
        <v>92.5</v>
      </c>
      <c r="K36" s="35">
        <v>132.4</v>
      </c>
      <c r="L36" s="28">
        <v>397.6</v>
      </c>
      <c r="M36" s="35">
        <v>126.2</v>
      </c>
      <c r="N36" s="28">
        <v>93.5</v>
      </c>
      <c r="O36" s="28">
        <v>205.3</v>
      </c>
      <c r="P36" s="35">
        <v>187.6</v>
      </c>
      <c r="Q36" s="35">
        <v>890.3</v>
      </c>
      <c r="R36" s="35">
        <v>198.8</v>
      </c>
      <c r="S36" s="35">
        <v>280.60000000000002</v>
      </c>
      <c r="T36" s="35">
        <v>260.60000000000002</v>
      </c>
      <c r="U36" s="35">
        <v>82.8</v>
      </c>
      <c r="V36" s="35">
        <v>81.7</v>
      </c>
      <c r="W36" s="28">
        <v>397.8</v>
      </c>
      <c r="X36" s="35">
        <v>415.3</v>
      </c>
      <c r="Y36" s="35">
        <v>1440.1</v>
      </c>
      <c r="Z36" s="35">
        <v>633.6</v>
      </c>
      <c r="AA36" s="35">
        <v>186.4</v>
      </c>
      <c r="AB36" s="35">
        <v>418.6</v>
      </c>
      <c r="AC36" s="35">
        <v>776.3</v>
      </c>
      <c r="AD36" s="35">
        <v>4196</v>
      </c>
      <c r="AE36" s="35">
        <v>2628</v>
      </c>
      <c r="AF36" s="35">
        <v>183.9</v>
      </c>
      <c r="AG36" s="35">
        <v>2228</v>
      </c>
      <c r="AH36" s="35">
        <v>1078.8</v>
      </c>
      <c r="AI36" s="35">
        <v>535.29999999999995</v>
      </c>
      <c r="AJ36" s="35">
        <v>560.4</v>
      </c>
      <c r="AK36" s="35">
        <v>625.6</v>
      </c>
      <c r="AL36" s="35">
        <v>0</v>
      </c>
      <c r="AM36" s="92">
        <v>3472.5</v>
      </c>
      <c r="AN36" s="92">
        <v>2.1</v>
      </c>
      <c r="AO36" s="92">
        <v>131.6</v>
      </c>
      <c r="AP36" s="35">
        <v>26237.200000000001</v>
      </c>
      <c r="AQ36" s="35">
        <v>1.6</v>
      </c>
      <c r="AR36" s="35">
        <v>19.8</v>
      </c>
      <c r="AS36" s="35">
        <v>7.6</v>
      </c>
      <c r="AT36" s="92">
        <v>2518.1999999999998</v>
      </c>
      <c r="AU36" s="35">
        <v>-4840</v>
      </c>
      <c r="AV36" s="90">
        <f t="shared" si="0"/>
        <v>19617.400000000001</v>
      </c>
      <c r="AW36" s="90">
        <f t="shared" si="1"/>
        <v>52008</v>
      </c>
    </row>
    <row r="37" spans="1:49" ht="21" x14ac:dyDescent="0.25">
      <c r="A37" s="23" t="s">
        <v>204</v>
      </c>
      <c r="B37" s="22" t="s">
        <v>175</v>
      </c>
      <c r="C37" s="34">
        <v>691.4</v>
      </c>
      <c r="D37" s="28">
        <v>27.9</v>
      </c>
      <c r="E37" s="34">
        <v>55.8</v>
      </c>
      <c r="F37" s="34">
        <v>0.2</v>
      </c>
      <c r="G37" s="34">
        <v>739.7</v>
      </c>
      <c r="H37" s="34">
        <v>761.6</v>
      </c>
      <c r="I37" s="34">
        <v>176.4</v>
      </c>
      <c r="J37" s="34">
        <v>489.8</v>
      </c>
      <c r="K37" s="34">
        <v>890.3</v>
      </c>
      <c r="L37" s="28">
        <v>2006</v>
      </c>
      <c r="M37" s="34">
        <v>903.4</v>
      </c>
      <c r="N37" s="28">
        <v>689.1</v>
      </c>
      <c r="O37" s="28">
        <v>2770.9</v>
      </c>
      <c r="P37" s="34">
        <v>1265.2</v>
      </c>
      <c r="Q37" s="34">
        <v>2128.4</v>
      </c>
      <c r="R37" s="34">
        <v>808.9</v>
      </c>
      <c r="S37" s="34">
        <v>1431.4</v>
      </c>
      <c r="T37" s="34">
        <v>1295</v>
      </c>
      <c r="U37" s="34">
        <v>1226</v>
      </c>
      <c r="V37" s="34">
        <v>439.4</v>
      </c>
      <c r="W37" s="28">
        <v>2024.9</v>
      </c>
      <c r="X37" s="34">
        <v>3450</v>
      </c>
      <c r="Y37" s="34">
        <v>6656</v>
      </c>
      <c r="Z37" s="34">
        <v>3418.5</v>
      </c>
      <c r="AA37" s="34">
        <v>962.4</v>
      </c>
      <c r="AB37" s="34">
        <v>506.8</v>
      </c>
      <c r="AC37" s="34">
        <v>716.1</v>
      </c>
      <c r="AD37" s="34">
        <v>1178.3</v>
      </c>
      <c r="AE37" s="34">
        <v>28913.200000000001</v>
      </c>
      <c r="AF37" s="34">
        <v>11148.2</v>
      </c>
      <c r="AG37" s="34">
        <v>4739.2</v>
      </c>
      <c r="AH37" s="34">
        <v>2580.8000000000002</v>
      </c>
      <c r="AI37" s="34">
        <v>1556.9</v>
      </c>
      <c r="AJ37" s="34">
        <v>1884.9</v>
      </c>
      <c r="AK37" s="34">
        <v>1784.8</v>
      </c>
      <c r="AL37" s="34">
        <v>0</v>
      </c>
      <c r="AM37" s="92">
        <v>42663.9</v>
      </c>
      <c r="AN37" s="92">
        <v>48.4</v>
      </c>
      <c r="AO37" s="92">
        <v>551.6</v>
      </c>
      <c r="AP37" s="34">
        <v>610.5</v>
      </c>
      <c r="AQ37" s="34">
        <v>33.299999999999997</v>
      </c>
      <c r="AR37" s="34">
        <v>339.5</v>
      </c>
      <c r="AS37" s="34">
        <v>259</v>
      </c>
      <c r="AT37" s="92">
        <v>3576.9</v>
      </c>
      <c r="AU37" s="34">
        <v>-7482.8</v>
      </c>
      <c r="AV37" s="90">
        <f t="shared" si="0"/>
        <v>90317.8</v>
      </c>
      <c r="AW37" s="90">
        <f t="shared" si="1"/>
        <v>138400.9</v>
      </c>
    </row>
    <row r="38" spans="1:49" ht="13.5" x14ac:dyDescent="0.25">
      <c r="A38" s="23" t="s">
        <v>205</v>
      </c>
      <c r="B38" s="22" t="s">
        <v>175</v>
      </c>
      <c r="C38" s="35">
        <v>40.799999999999997</v>
      </c>
      <c r="D38" s="28">
        <v>1.1000000000000001</v>
      </c>
      <c r="E38" s="35">
        <v>3.2</v>
      </c>
      <c r="F38" s="35">
        <v>0</v>
      </c>
      <c r="G38" s="35">
        <v>126.1</v>
      </c>
      <c r="H38" s="35">
        <v>150.1</v>
      </c>
      <c r="I38" s="35">
        <v>23.4</v>
      </c>
      <c r="J38" s="35">
        <v>79.900000000000006</v>
      </c>
      <c r="K38" s="35">
        <v>85</v>
      </c>
      <c r="L38" s="28">
        <v>197</v>
      </c>
      <c r="M38" s="35">
        <v>168.1</v>
      </c>
      <c r="N38" s="28">
        <v>86.7</v>
      </c>
      <c r="O38" s="28">
        <v>108.6</v>
      </c>
      <c r="P38" s="35">
        <v>258.8</v>
      </c>
      <c r="Q38" s="35">
        <v>323.7</v>
      </c>
      <c r="R38" s="35">
        <v>129.30000000000001</v>
      </c>
      <c r="S38" s="35">
        <v>212.1</v>
      </c>
      <c r="T38" s="35">
        <v>289</v>
      </c>
      <c r="U38" s="35">
        <v>152.30000000000001</v>
      </c>
      <c r="V38" s="35">
        <v>100.6</v>
      </c>
      <c r="W38" s="28">
        <v>263</v>
      </c>
      <c r="X38" s="35">
        <v>741.7</v>
      </c>
      <c r="Y38" s="35">
        <v>4316</v>
      </c>
      <c r="Z38" s="35">
        <v>696.8</v>
      </c>
      <c r="AA38" s="35">
        <v>1136</v>
      </c>
      <c r="AB38" s="35">
        <v>196.8</v>
      </c>
      <c r="AC38" s="35">
        <v>363.5</v>
      </c>
      <c r="AD38" s="35">
        <v>456.1</v>
      </c>
      <c r="AE38" s="35">
        <v>1105.3</v>
      </c>
      <c r="AF38" s="35">
        <v>914.8</v>
      </c>
      <c r="AG38" s="35">
        <v>1628.8</v>
      </c>
      <c r="AH38" s="35">
        <v>787.1</v>
      </c>
      <c r="AI38" s="35">
        <v>1012.1</v>
      </c>
      <c r="AJ38" s="35">
        <v>903.2</v>
      </c>
      <c r="AK38" s="35">
        <v>900.8</v>
      </c>
      <c r="AL38" s="35">
        <v>0</v>
      </c>
      <c r="AM38" s="92">
        <v>88698.3</v>
      </c>
      <c r="AN38" s="92">
        <v>46.3</v>
      </c>
      <c r="AO38" s="92">
        <v>674.7</v>
      </c>
      <c r="AP38" s="35">
        <v>14599.5</v>
      </c>
      <c r="AQ38" s="35">
        <v>1</v>
      </c>
      <c r="AR38" s="35">
        <v>887.9</v>
      </c>
      <c r="AS38" s="35">
        <v>536.20000000000005</v>
      </c>
      <c r="AT38" s="92">
        <v>418.6</v>
      </c>
      <c r="AU38" s="35">
        <v>-1867.3</v>
      </c>
      <c r="AV38" s="90">
        <f t="shared" si="0"/>
        <v>17957.799999999996</v>
      </c>
      <c r="AW38" s="90">
        <f t="shared" si="1"/>
        <v>123820.3</v>
      </c>
    </row>
    <row r="39" spans="1:49" ht="21" x14ac:dyDescent="0.25">
      <c r="A39" s="23" t="s">
        <v>206</v>
      </c>
      <c r="B39" s="22" t="s">
        <v>175</v>
      </c>
      <c r="C39" s="34">
        <v>423.2</v>
      </c>
      <c r="D39" s="28">
        <v>48.4</v>
      </c>
      <c r="E39" s="34">
        <v>70</v>
      </c>
      <c r="F39" s="34">
        <v>0.5</v>
      </c>
      <c r="G39" s="34">
        <v>1874.9</v>
      </c>
      <c r="H39" s="34">
        <v>984.7</v>
      </c>
      <c r="I39" s="34">
        <v>240.4</v>
      </c>
      <c r="J39" s="34">
        <v>791.2</v>
      </c>
      <c r="K39" s="34">
        <v>1473.5</v>
      </c>
      <c r="L39" s="28">
        <v>4283.3999999999996</v>
      </c>
      <c r="M39" s="34">
        <v>1592.6</v>
      </c>
      <c r="N39" s="28">
        <v>1183.8</v>
      </c>
      <c r="O39" s="28">
        <v>1875.1</v>
      </c>
      <c r="P39" s="34">
        <v>2019.6</v>
      </c>
      <c r="Q39" s="34">
        <v>7432.6</v>
      </c>
      <c r="R39" s="34">
        <v>1985.8</v>
      </c>
      <c r="S39" s="34">
        <v>2762.6</v>
      </c>
      <c r="T39" s="34">
        <v>2877</v>
      </c>
      <c r="U39" s="34">
        <v>2126.1</v>
      </c>
      <c r="V39" s="34">
        <v>872.8</v>
      </c>
      <c r="W39" s="28">
        <v>3095.8</v>
      </c>
      <c r="X39" s="34">
        <v>8394</v>
      </c>
      <c r="Y39" s="34">
        <v>14142.9</v>
      </c>
      <c r="Z39" s="34">
        <v>6480</v>
      </c>
      <c r="AA39" s="34">
        <v>2450.8000000000002</v>
      </c>
      <c r="AB39" s="34">
        <v>1775.8</v>
      </c>
      <c r="AC39" s="34">
        <v>2193.6</v>
      </c>
      <c r="AD39" s="34">
        <v>3950.8</v>
      </c>
      <c r="AE39" s="34">
        <v>7987.6</v>
      </c>
      <c r="AF39" s="34">
        <v>2330.5</v>
      </c>
      <c r="AG39" s="34">
        <v>20294.7</v>
      </c>
      <c r="AH39" s="34">
        <v>4773.3</v>
      </c>
      <c r="AI39" s="34">
        <v>3415.5</v>
      </c>
      <c r="AJ39" s="34">
        <v>3637.4</v>
      </c>
      <c r="AK39" s="34">
        <v>4124.6000000000004</v>
      </c>
      <c r="AL39" s="34">
        <v>0</v>
      </c>
      <c r="AM39" s="92">
        <v>14079.7</v>
      </c>
      <c r="AN39" s="92">
        <v>333.8</v>
      </c>
      <c r="AO39" s="92">
        <v>7190.6</v>
      </c>
      <c r="AP39" s="34">
        <v>40231.599999999999</v>
      </c>
      <c r="AQ39" s="34">
        <v>93</v>
      </c>
      <c r="AR39" s="34">
        <v>472.6</v>
      </c>
      <c r="AS39" s="34">
        <v>244.7</v>
      </c>
      <c r="AT39" s="92">
        <v>16343.9</v>
      </c>
      <c r="AU39" s="34">
        <v>-37369.300000000003</v>
      </c>
      <c r="AV39" s="90">
        <f t="shared" si="0"/>
        <v>123965.50000000003</v>
      </c>
      <c r="AW39" s="90">
        <f t="shared" si="1"/>
        <v>202955.40000000005</v>
      </c>
    </row>
    <row r="40" spans="1:49" ht="21" x14ac:dyDescent="0.25">
      <c r="A40" s="23" t="s">
        <v>207</v>
      </c>
      <c r="B40" s="22" t="s">
        <v>175</v>
      </c>
      <c r="C40" s="35">
        <v>35.4</v>
      </c>
      <c r="D40" s="28">
        <v>2.6</v>
      </c>
      <c r="E40" s="35">
        <v>3.6</v>
      </c>
      <c r="F40" s="35">
        <v>0</v>
      </c>
      <c r="G40" s="35">
        <v>97</v>
      </c>
      <c r="H40" s="35">
        <v>73.7</v>
      </c>
      <c r="I40" s="35">
        <v>13.7</v>
      </c>
      <c r="J40" s="35">
        <v>51.1</v>
      </c>
      <c r="K40" s="35">
        <v>79.3</v>
      </c>
      <c r="L40" s="28">
        <v>176.7</v>
      </c>
      <c r="M40" s="35">
        <v>85.2</v>
      </c>
      <c r="N40" s="28">
        <v>55.5</v>
      </c>
      <c r="O40" s="28">
        <v>255.2</v>
      </c>
      <c r="P40" s="35">
        <v>110.3</v>
      </c>
      <c r="Q40" s="35">
        <v>180.5</v>
      </c>
      <c r="R40" s="35">
        <v>65</v>
      </c>
      <c r="S40" s="35">
        <v>106</v>
      </c>
      <c r="T40" s="35">
        <v>101.7</v>
      </c>
      <c r="U40" s="35">
        <v>83</v>
      </c>
      <c r="V40" s="35">
        <v>36.299999999999997</v>
      </c>
      <c r="W40" s="28">
        <v>272.3</v>
      </c>
      <c r="X40" s="35">
        <v>256.39999999999998</v>
      </c>
      <c r="Y40" s="35">
        <v>767.5</v>
      </c>
      <c r="Z40" s="35">
        <v>483.2</v>
      </c>
      <c r="AA40" s="35">
        <v>166.5</v>
      </c>
      <c r="AB40" s="35">
        <v>110.5</v>
      </c>
      <c r="AC40" s="35">
        <v>91.7</v>
      </c>
      <c r="AD40" s="35">
        <v>115.3</v>
      </c>
      <c r="AE40" s="35">
        <v>297.3</v>
      </c>
      <c r="AF40" s="35">
        <v>201.6</v>
      </c>
      <c r="AG40" s="35">
        <v>515.20000000000005</v>
      </c>
      <c r="AH40" s="35">
        <v>578.20000000000005</v>
      </c>
      <c r="AI40" s="35">
        <v>369</v>
      </c>
      <c r="AJ40" s="35">
        <v>409.9</v>
      </c>
      <c r="AK40" s="35">
        <v>442.7</v>
      </c>
      <c r="AL40" s="35">
        <v>0</v>
      </c>
      <c r="AM40" s="92">
        <v>7866.1</v>
      </c>
      <c r="AN40" s="92">
        <v>1009.4</v>
      </c>
      <c r="AO40" s="92">
        <v>110306.2</v>
      </c>
      <c r="AP40" s="35">
        <v>1625.3</v>
      </c>
      <c r="AQ40" s="35">
        <v>-6.7</v>
      </c>
      <c r="AR40" s="35">
        <v>12.6</v>
      </c>
      <c r="AS40" s="35">
        <v>254.4</v>
      </c>
      <c r="AT40" s="92">
        <v>485.4</v>
      </c>
      <c r="AU40" s="35">
        <v>-255.5</v>
      </c>
      <c r="AV40" s="90">
        <f t="shared" si="0"/>
        <v>6689.0999999999995</v>
      </c>
      <c r="AW40" s="90">
        <f t="shared" si="1"/>
        <v>128241.8</v>
      </c>
    </row>
    <row r="41" spans="1:49" ht="13.5" x14ac:dyDescent="0.25">
      <c r="A41" s="23" t="s">
        <v>208</v>
      </c>
      <c r="B41" s="22" t="s">
        <v>175</v>
      </c>
      <c r="C41" s="34">
        <v>13.1</v>
      </c>
      <c r="D41" s="28">
        <v>4.4000000000000004</v>
      </c>
      <c r="E41" s="34">
        <v>2.2999999999999998</v>
      </c>
      <c r="F41" s="34">
        <v>0</v>
      </c>
      <c r="G41" s="34">
        <v>38.6</v>
      </c>
      <c r="H41" s="34">
        <v>34.5</v>
      </c>
      <c r="I41" s="34">
        <v>6.9</v>
      </c>
      <c r="J41" s="34">
        <v>26.4</v>
      </c>
      <c r="K41" s="34">
        <v>36.700000000000003</v>
      </c>
      <c r="L41" s="28">
        <v>94.2</v>
      </c>
      <c r="M41" s="34">
        <v>46.8</v>
      </c>
      <c r="N41" s="28">
        <v>32.6</v>
      </c>
      <c r="O41" s="28">
        <v>39.200000000000003</v>
      </c>
      <c r="P41" s="34">
        <v>64.599999999999994</v>
      </c>
      <c r="Q41" s="34">
        <v>184.4</v>
      </c>
      <c r="R41" s="34">
        <v>52.4</v>
      </c>
      <c r="S41" s="34">
        <v>79.5</v>
      </c>
      <c r="T41" s="34">
        <v>81.2</v>
      </c>
      <c r="U41" s="34">
        <v>37.6</v>
      </c>
      <c r="V41" s="34">
        <v>24.7</v>
      </c>
      <c r="W41" s="28">
        <v>99</v>
      </c>
      <c r="X41" s="34">
        <v>122.8</v>
      </c>
      <c r="Y41" s="34">
        <v>385.5</v>
      </c>
      <c r="Z41" s="34">
        <v>196.5</v>
      </c>
      <c r="AA41" s="34">
        <v>66.2</v>
      </c>
      <c r="AB41" s="34">
        <v>68.400000000000006</v>
      </c>
      <c r="AC41" s="34">
        <v>73.599999999999994</v>
      </c>
      <c r="AD41" s="34">
        <v>217.1</v>
      </c>
      <c r="AE41" s="34">
        <v>414.4</v>
      </c>
      <c r="AF41" s="34">
        <v>57.5</v>
      </c>
      <c r="AG41" s="34">
        <v>755</v>
      </c>
      <c r="AH41" s="34">
        <v>491.7</v>
      </c>
      <c r="AI41" s="34">
        <v>1261.7</v>
      </c>
      <c r="AJ41" s="34">
        <v>383.7</v>
      </c>
      <c r="AK41" s="34">
        <v>260.60000000000002</v>
      </c>
      <c r="AL41" s="34">
        <v>0</v>
      </c>
      <c r="AM41" s="92">
        <v>34059.300000000003</v>
      </c>
      <c r="AN41" s="92">
        <v>1390.2</v>
      </c>
      <c r="AO41" s="92">
        <v>51879</v>
      </c>
      <c r="AP41" s="34">
        <v>833.2</v>
      </c>
      <c r="AQ41" s="34">
        <v>0.2</v>
      </c>
      <c r="AR41" s="34">
        <v>1771.1</v>
      </c>
      <c r="AS41" s="34">
        <v>382.4</v>
      </c>
      <c r="AT41" s="92">
        <v>69.599999999999994</v>
      </c>
      <c r="AU41" s="34">
        <v>-2266.6999999999998</v>
      </c>
      <c r="AV41" s="90">
        <f t="shared" si="0"/>
        <v>5753.8</v>
      </c>
      <c r="AW41" s="90">
        <f t="shared" si="1"/>
        <v>96138.8</v>
      </c>
    </row>
    <row r="42" spans="1:49" ht="21" x14ac:dyDescent="0.25">
      <c r="A42" s="23" t="s">
        <v>209</v>
      </c>
      <c r="B42" s="22" t="s">
        <v>175</v>
      </c>
      <c r="C42" s="35">
        <v>185.5</v>
      </c>
      <c r="D42" s="28">
        <v>1.8</v>
      </c>
      <c r="E42" s="35">
        <v>1.4</v>
      </c>
      <c r="F42" s="35">
        <v>0</v>
      </c>
      <c r="G42" s="35">
        <v>494.8</v>
      </c>
      <c r="H42" s="35">
        <v>42.2</v>
      </c>
      <c r="I42" s="35">
        <v>55.3</v>
      </c>
      <c r="J42" s="35">
        <v>162</v>
      </c>
      <c r="K42" s="35">
        <v>159.80000000000001</v>
      </c>
      <c r="L42" s="28">
        <v>1204.2</v>
      </c>
      <c r="M42" s="35">
        <v>343.5</v>
      </c>
      <c r="N42" s="28">
        <v>194.6</v>
      </c>
      <c r="O42" s="28">
        <v>188.8</v>
      </c>
      <c r="P42" s="35">
        <v>424.5</v>
      </c>
      <c r="Q42" s="35">
        <v>602.1</v>
      </c>
      <c r="R42" s="35">
        <v>307.8</v>
      </c>
      <c r="S42" s="35">
        <v>458.3</v>
      </c>
      <c r="T42" s="35">
        <v>451.6</v>
      </c>
      <c r="U42" s="35">
        <v>115.7</v>
      </c>
      <c r="V42" s="35">
        <v>229.7</v>
      </c>
      <c r="W42" s="28">
        <v>690.8</v>
      </c>
      <c r="X42" s="35">
        <v>751</v>
      </c>
      <c r="Y42" s="35">
        <v>2586.6</v>
      </c>
      <c r="Z42" s="35">
        <v>1764.3</v>
      </c>
      <c r="AA42" s="35">
        <v>352.6</v>
      </c>
      <c r="AB42" s="35">
        <v>328.8</v>
      </c>
      <c r="AC42" s="35">
        <v>422.9</v>
      </c>
      <c r="AD42" s="35">
        <v>878.5</v>
      </c>
      <c r="AE42" s="35">
        <v>4877.3999999999996</v>
      </c>
      <c r="AF42" s="35">
        <v>222.8</v>
      </c>
      <c r="AG42" s="35">
        <v>3438.9</v>
      </c>
      <c r="AH42" s="35">
        <v>1073.0999999999999</v>
      </c>
      <c r="AI42" s="35">
        <v>165.4</v>
      </c>
      <c r="AJ42" s="35">
        <v>7309.7</v>
      </c>
      <c r="AK42" s="35">
        <v>2841.4</v>
      </c>
      <c r="AL42" s="35">
        <v>0</v>
      </c>
      <c r="AM42" s="92">
        <v>48460.9</v>
      </c>
      <c r="AN42" s="92">
        <v>21768.9</v>
      </c>
      <c r="AO42" s="92">
        <v>208.4</v>
      </c>
      <c r="AP42" s="35">
        <v>1123.7</v>
      </c>
      <c r="AQ42" s="35">
        <v>0</v>
      </c>
      <c r="AR42" s="35">
        <v>266</v>
      </c>
      <c r="AS42" s="35">
        <v>219.1</v>
      </c>
      <c r="AT42" s="92">
        <v>46.7</v>
      </c>
      <c r="AU42" s="35">
        <v>-396.2</v>
      </c>
      <c r="AV42" s="90">
        <f t="shared" si="0"/>
        <v>33327.800000000003</v>
      </c>
      <c r="AW42" s="90">
        <f t="shared" si="1"/>
        <v>105421.5</v>
      </c>
    </row>
    <row r="43" spans="1:49" ht="31.5" x14ac:dyDescent="0.25">
      <c r="A43" s="23" t="s">
        <v>210</v>
      </c>
      <c r="B43" s="22" t="s">
        <v>175</v>
      </c>
      <c r="C43" s="34">
        <v>60.7</v>
      </c>
      <c r="D43" s="28">
        <v>4.8</v>
      </c>
      <c r="E43" s="34">
        <v>14.5</v>
      </c>
      <c r="F43" s="34">
        <v>0</v>
      </c>
      <c r="G43" s="34">
        <v>108.9</v>
      </c>
      <c r="H43" s="34">
        <v>109.2</v>
      </c>
      <c r="I43" s="34">
        <v>24.3</v>
      </c>
      <c r="J43" s="34">
        <v>61.8</v>
      </c>
      <c r="K43" s="34">
        <v>93.4</v>
      </c>
      <c r="L43" s="28">
        <v>165.1</v>
      </c>
      <c r="M43" s="34">
        <v>96.9</v>
      </c>
      <c r="N43" s="28">
        <v>81.2</v>
      </c>
      <c r="O43" s="28">
        <v>374.6</v>
      </c>
      <c r="P43" s="34">
        <v>118.8</v>
      </c>
      <c r="Q43" s="34">
        <v>341.9</v>
      </c>
      <c r="R43" s="34">
        <v>102.9</v>
      </c>
      <c r="S43" s="34">
        <v>147.30000000000001</v>
      </c>
      <c r="T43" s="34">
        <v>176.5</v>
      </c>
      <c r="U43" s="34">
        <v>203.9</v>
      </c>
      <c r="V43" s="34">
        <v>68.3</v>
      </c>
      <c r="W43" s="28">
        <v>235.3</v>
      </c>
      <c r="X43" s="34">
        <v>456.4</v>
      </c>
      <c r="Y43" s="34">
        <v>1050.8</v>
      </c>
      <c r="Z43" s="34">
        <v>495.5</v>
      </c>
      <c r="AA43" s="34">
        <v>480.3</v>
      </c>
      <c r="AB43" s="34">
        <v>486.1</v>
      </c>
      <c r="AC43" s="34">
        <v>194.8</v>
      </c>
      <c r="AD43" s="34">
        <v>385.7</v>
      </c>
      <c r="AE43" s="34">
        <v>558.70000000000005</v>
      </c>
      <c r="AF43" s="34">
        <v>104.8</v>
      </c>
      <c r="AG43" s="34">
        <v>1085.9000000000001</v>
      </c>
      <c r="AH43" s="34">
        <v>555.70000000000005</v>
      </c>
      <c r="AI43" s="34">
        <v>594.5</v>
      </c>
      <c r="AJ43" s="34">
        <v>1168.5</v>
      </c>
      <c r="AK43" s="34">
        <v>3220.1</v>
      </c>
      <c r="AL43" s="34">
        <v>0</v>
      </c>
      <c r="AM43" s="92">
        <v>36425.300000000003</v>
      </c>
      <c r="AN43" s="92">
        <v>7066.5</v>
      </c>
      <c r="AO43" s="92">
        <v>6843.4</v>
      </c>
      <c r="AP43" s="34">
        <v>1073.3</v>
      </c>
      <c r="AQ43" s="34">
        <v>0.4</v>
      </c>
      <c r="AR43" s="34">
        <v>1022.5</v>
      </c>
      <c r="AS43" s="34">
        <v>675.5</v>
      </c>
      <c r="AT43" s="92">
        <v>312.3</v>
      </c>
      <c r="AU43" s="34">
        <v>-1457.2</v>
      </c>
      <c r="AV43" s="90">
        <f t="shared" si="0"/>
        <v>13428.100000000002</v>
      </c>
      <c r="AW43" s="90">
        <f t="shared" si="1"/>
        <v>66847.300000000017</v>
      </c>
    </row>
    <row r="44" spans="1:49" ht="21" x14ac:dyDescent="0.25">
      <c r="A44" s="23" t="s">
        <v>211</v>
      </c>
      <c r="B44" s="22" t="s">
        <v>175</v>
      </c>
      <c r="C44" s="35">
        <v>0</v>
      </c>
      <c r="D44" s="28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28">
        <v>0</v>
      </c>
      <c r="M44" s="35">
        <v>0</v>
      </c>
      <c r="N44" s="28">
        <v>0</v>
      </c>
      <c r="O44" s="28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28">
        <v>0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0</v>
      </c>
      <c r="AJ44" s="35">
        <v>0</v>
      </c>
      <c r="AK44" s="35">
        <v>0</v>
      </c>
      <c r="AL44" s="35">
        <v>0</v>
      </c>
      <c r="AM44" s="92">
        <v>1812.9</v>
      </c>
      <c r="AN44" s="92">
        <v>0</v>
      </c>
      <c r="AO44" s="92">
        <v>0</v>
      </c>
      <c r="AP44" s="35">
        <v>0</v>
      </c>
      <c r="AQ44" s="35">
        <v>0</v>
      </c>
      <c r="AR44" s="35">
        <v>0</v>
      </c>
      <c r="AS44" s="35">
        <v>0</v>
      </c>
      <c r="AT44" s="92">
        <v>0</v>
      </c>
      <c r="AU44" s="35">
        <v>0</v>
      </c>
      <c r="AV44" s="90">
        <f t="shared" si="0"/>
        <v>0</v>
      </c>
      <c r="AW44" s="90">
        <f t="shared" si="1"/>
        <v>1812.9</v>
      </c>
    </row>
    <row r="45" spans="1:49" ht="31.5" x14ac:dyDescent="0.25">
      <c r="A45" s="23" t="s">
        <v>212</v>
      </c>
      <c r="B45" s="22" t="s">
        <v>175</v>
      </c>
      <c r="C45" s="34">
        <v>35.200000000000003</v>
      </c>
      <c r="D45" s="28">
        <v>1.4</v>
      </c>
      <c r="E45" s="34">
        <v>3.5</v>
      </c>
      <c r="F45" s="34">
        <v>0</v>
      </c>
      <c r="G45" s="34">
        <v>39.5</v>
      </c>
      <c r="H45" s="34">
        <v>191.1</v>
      </c>
      <c r="I45" s="34">
        <v>6.8</v>
      </c>
      <c r="J45" s="34">
        <v>21</v>
      </c>
      <c r="K45" s="34">
        <v>345.2</v>
      </c>
      <c r="L45" s="28">
        <v>289</v>
      </c>
      <c r="M45" s="34">
        <v>68.8</v>
      </c>
      <c r="N45" s="28">
        <v>49</v>
      </c>
      <c r="O45" s="28">
        <v>182.9</v>
      </c>
      <c r="P45" s="34">
        <v>65.900000000000006</v>
      </c>
      <c r="Q45" s="34">
        <v>525.29999999999995</v>
      </c>
      <c r="R45" s="34">
        <v>95.1</v>
      </c>
      <c r="S45" s="34">
        <v>112.1</v>
      </c>
      <c r="T45" s="34">
        <v>298.89999999999998</v>
      </c>
      <c r="U45" s="34">
        <v>102.7</v>
      </c>
      <c r="V45" s="34">
        <v>30.6</v>
      </c>
      <c r="W45" s="28">
        <v>138</v>
      </c>
      <c r="X45" s="34">
        <v>164</v>
      </c>
      <c r="Y45" s="34">
        <v>140.69999999999999</v>
      </c>
      <c r="Z45" s="34">
        <v>322.10000000000002</v>
      </c>
      <c r="AA45" s="34">
        <v>60.5</v>
      </c>
      <c r="AB45" s="34">
        <v>10.4</v>
      </c>
      <c r="AC45" s="34">
        <v>14.7</v>
      </c>
      <c r="AD45" s="34">
        <v>28.7</v>
      </c>
      <c r="AE45" s="34">
        <v>34.9</v>
      </c>
      <c r="AF45" s="34">
        <v>11.9</v>
      </c>
      <c r="AG45" s="34">
        <v>78</v>
      </c>
      <c r="AH45" s="34">
        <v>67.7</v>
      </c>
      <c r="AI45" s="34">
        <v>32.1</v>
      </c>
      <c r="AJ45" s="34">
        <v>99</v>
      </c>
      <c r="AK45" s="34">
        <v>45.6</v>
      </c>
      <c r="AL45" s="34">
        <v>0</v>
      </c>
      <c r="AM45" s="92">
        <v>1040.4000000000001</v>
      </c>
      <c r="AN45" s="92">
        <v>1.1000000000000001</v>
      </c>
      <c r="AO45" s="92">
        <v>80.5</v>
      </c>
      <c r="AP45" s="34">
        <v>304.39999999999998</v>
      </c>
      <c r="AQ45" s="34">
        <v>0</v>
      </c>
      <c r="AR45" s="34">
        <v>767</v>
      </c>
      <c r="AS45" s="34">
        <v>0</v>
      </c>
      <c r="AT45" s="92">
        <v>0</v>
      </c>
      <c r="AU45" s="34">
        <v>-5906</v>
      </c>
      <c r="AV45" s="90">
        <f t="shared" si="0"/>
        <v>3712.2999999999988</v>
      </c>
      <c r="AW45" s="90">
        <f t="shared" si="1"/>
        <v>5905.6999999999989</v>
      </c>
    </row>
    <row r="46" spans="1:49" ht="42" x14ac:dyDescent="0.25">
      <c r="A46" s="23" t="s">
        <v>213</v>
      </c>
      <c r="B46" s="22" t="s">
        <v>175</v>
      </c>
      <c r="C46" s="35">
        <v>586.9</v>
      </c>
      <c r="D46" s="28">
        <v>22.6</v>
      </c>
      <c r="E46" s="35">
        <v>57.2</v>
      </c>
      <c r="F46" s="35">
        <v>0.2</v>
      </c>
      <c r="G46" s="35">
        <v>1218.5999999999999</v>
      </c>
      <c r="H46" s="35">
        <v>2411</v>
      </c>
      <c r="I46" s="35">
        <v>106.3</v>
      </c>
      <c r="J46" s="35">
        <v>425.9</v>
      </c>
      <c r="K46" s="35">
        <v>3895.5</v>
      </c>
      <c r="L46" s="28">
        <v>4503.8</v>
      </c>
      <c r="M46" s="35">
        <v>1340</v>
      </c>
      <c r="N46" s="28">
        <v>777.4</v>
      </c>
      <c r="O46" s="28">
        <v>2404.3000000000002</v>
      </c>
      <c r="P46" s="35">
        <v>1313.5</v>
      </c>
      <c r="Q46" s="35">
        <v>6878.5</v>
      </c>
      <c r="R46" s="35">
        <v>1621.8</v>
      </c>
      <c r="S46" s="35">
        <v>1901.1</v>
      </c>
      <c r="T46" s="35">
        <v>8693.6</v>
      </c>
      <c r="U46" s="35">
        <v>1393.7</v>
      </c>
      <c r="V46" s="35">
        <v>480.6</v>
      </c>
      <c r="W46" s="28">
        <v>1942.2</v>
      </c>
      <c r="X46" s="35">
        <v>4012.7</v>
      </c>
      <c r="Y46" s="35">
        <v>4059.6</v>
      </c>
      <c r="Z46" s="35">
        <v>4390.8999999999996</v>
      </c>
      <c r="AA46" s="35">
        <v>1419.6</v>
      </c>
      <c r="AB46" s="35">
        <v>229.8</v>
      </c>
      <c r="AC46" s="35">
        <v>463.6</v>
      </c>
      <c r="AD46" s="35">
        <v>444</v>
      </c>
      <c r="AE46" s="35">
        <v>588.9</v>
      </c>
      <c r="AF46" s="35">
        <v>269.3</v>
      </c>
      <c r="AG46" s="35">
        <v>1191.3</v>
      </c>
      <c r="AH46" s="35">
        <v>1141.5999999999999</v>
      </c>
      <c r="AI46" s="35">
        <v>568.79999999999995</v>
      </c>
      <c r="AJ46" s="35">
        <v>1647.3</v>
      </c>
      <c r="AK46" s="35">
        <v>803.9</v>
      </c>
      <c r="AL46" s="35">
        <v>0</v>
      </c>
      <c r="AM46" s="92">
        <v>39042.699999999997</v>
      </c>
      <c r="AN46" s="92">
        <v>48.8</v>
      </c>
      <c r="AO46" s="92">
        <v>215.4</v>
      </c>
      <c r="AP46" s="35">
        <v>9262.1</v>
      </c>
      <c r="AQ46" s="35">
        <v>-455.4</v>
      </c>
      <c r="AR46" s="35">
        <v>0</v>
      </c>
      <c r="AS46" s="35">
        <v>912.6</v>
      </c>
      <c r="AT46" s="92">
        <v>12294.8</v>
      </c>
      <c r="AU46" s="35">
        <v>0</v>
      </c>
      <c r="AV46" s="90">
        <f t="shared" si="0"/>
        <v>63206</v>
      </c>
      <c r="AW46" s="90">
        <f t="shared" si="1"/>
        <v>124527.00000000001</v>
      </c>
    </row>
    <row r="47" spans="1:49" ht="21" x14ac:dyDescent="0.25">
      <c r="A47" s="23" t="s">
        <v>214</v>
      </c>
      <c r="B47" s="22" t="s">
        <v>175</v>
      </c>
      <c r="C47" s="34">
        <v>22132.799999999999</v>
      </c>
      <c r="D47" s="28">
        <v>636.20000000000005</v>
      </c>
      <c r="E47" s="34">
        <v>1185</v>
      </c>
      <c r="F47" s="34">
        <v>5.5</v>
      </c>
      <c r="G47" s="34">
        <v>82784.7</v>
      </c>
      <c r="H47" s="34">
        <v>52287.4</v>
      </c>
      <c r="I47" s="34">
        <v>5945.3</v>
      </c>
      <c r="J47" s="34">
        <v>20363.2</v>
      </c>
      <c r="K47" s="34">
        <v>83214.3</v>
      </c>
      <c r="L47" s="28">
        <v>105888</v>
      </c>
      <c r="M47" s="34">
        <v>48897.5</v>
      </c>
      <c r="N47" s="28">
        <v>24754.7</v>
      </c>
      <c r="O47" s="28">
        <v>91064.5</v>
      </c>
      <c r="P47" s="34">
        <v>58789.599999999999</v>
      </c>
      <c r="Q47" s="34">
        <v>193528.3</v>
      </c>
      <c r="R47" s="34">
        <v>55335.4</v>
      </c>
      <c r="S47" s="34">
        <v>75508.600000000006</v>
      </c>
      <c r="T47" s="34">
        <v>125607.5</v>
      </c>
      <c r="U47" s="34">
        <v>51774</v>
      </c>
      <c r="V47" s="34">
        <v>16780.7</v>
      </c>
      <c r="W47" s="28">
        <v>57611.8</v>
      </c>
      <c r="X47" s="34">
        <v>116554.2</v>
      </c>
      <c r="Y47" s="34">
        <v>102270.6</v>
      </c>
      <c r="Z47" s="34">
        <v>71826.600000000006</v>
      </c>
      <c r="AA47" s="34">
        <v>51145.1</v>
      </c>
      <c r="AB47" s="34">
        <v>14535.8</v>
      </c>
      <c r="AC47" s="34">
        <v>23451</v>
      </c>
      <c r="AD47" s="34">
        <v>23186.9</v>
      </c>
      <c r="AE47" s="34">
        <v>61348.9</v>
      </c>
      <c r="AF47" s="34">
        <v>24318.2</v>
      </c>
      <c r="AG47" s="34">
        <v>67363.600000000006</v>
      </c>
      <c r="AH47" s="34">
        <v>37070.300000000003</v>
      </c>
      <c r="AI47" s="34">
        <v>26479.8</v>
      </c>
      <c r="AJ47" s="34">
        <v>50236</v>
      </c>
      <c r="AK47" s="34">
        <v>34326.5</v>
      </c>
      <c r="AL47" s="34">
        <v>0</v>
      </c>
      <c r="AM47" s="92">
        <v>626390.69999999995</v>
      </c>
      <c r="AN47" s="92">
        <v>32593.4</v>
      </c>
      <c r="AO47" s="92">
        <v>207731.4</v>
      </c>
      <c r="AP47" s="34">
        <v>404977.4</v>
      </c>
      <c r="AQ47" s="34">
        <v>-5874</v>
      </c>
      <c r="AR47" s="34">
        <v>17466</v>
      </c>
      <c r="AS47" s="34">
        <v>11865.3</v>
      </c>
      <c r="AT47" s="92">
        <v>614226.80000000005</v>
      </c>
      <c r="AU47" s="34">
        <v>-526274.80000000005</v>
      </c>
      <c r="AV47" s="90">
        <f t="shared" si="0"/>
        <v>1878208.5000000002</v>
      </c>
      <c r="AW47" s="90">
        <f t="shared" si="1"/>
        <v>3787585.5</v>
      </c>
    </row>
    <row r="48" spans="1:49" ht="13.5" x14ac:dyDescent="0.25">
      <c r="A48" s="23" t="s">
        <v>215</v>
      </c>
      <c r="B48" s="22" t="s">
        <v>175</v>
      </c>
      <c r="C48" s="35">
        <v>28828.6</v>
      </c>
      <c r="D48" s="28">
        <v>739.3</v>
      </c>
      <c r="E48" s="35">
        <v>1594.4</v>
      </c>
      <c r="F48" s="35">
        <v>42.7</v>
      </c>
      <c r="G48" s="35">
        <v>17512.2</v>
      </c>
      <c r="H48" s="35">
        <v>17790.7</v>
      </c>
      <c r="I48" s="35">
        <v>1840.9</v>
      </c>
      <c r="J48" s="35">
        <v>8383.1</v>
      </c>
      <c r="K48" s="35">
        <v>8051.7</v>
      </c>
      <c r="L48" s="28">
        <v>34262</v>
      </c>
      <c r="M48" s="35">
        <v>19102</v>
      </c>
      <c r="N48" s="28">
        <v>10790.5</v>
      </c>
      <c r="O48" s="28">
        <v>26481.3</v>
      </c>
      <c r="P48" s="35">
        <v>28769.4</v>
      </c>
      <c r="Q48" s="35">
        <v>81414.899999999994</v>
      </c>
      <c r="R48" s="35">
        <v>22706.2</v>
      </c>
      <c r="S48" s="35">
        <v>33518.1</v>
      </c>
      <c r="T48" s="35">
        <v>41335.9</v>
      </c>
      <c r="U48" s="35">
        <v>16578.900000000001</v>
      </c>
      <c r="V48" s="35">
        <v>5962.4</v>
      </c>
      <c r="W48" s="28">
        <v>39769.300000000003</v>
      </c>
      <c r="X48" s="35">
        <v>65876.100000000006</v>
      </c>
      <c r="Y48" s="35">
        <v>104460.3</v>
      </c>
      <c r="Z48" s="35">
        <v>49639.6</v>
      </c>
      <c r="AA48" s="35">
        <v>33761.699999999997</v>
      </c>
      <c r="AB48" s="35">
        <v>8862.2000000000007</v>
      </c>
      <c r="AC48" s="35">
        <v>15119.2</v>
      </c>
      <c r="AD48" s="35">
        <v>23980.799999999999</v>
      </c>
      <c r="AE48" s="35">
        <v>69569</v>
      </c>
      <c r="AF48" s="35">
        <v>97635.1</v>
      </c>
      <c r="AG48" s="35">
        <v>98222.3</v>
      </c>
      <c r="AH48" s="35">
        <v>90916</v>
      </c>
      <c r="AI48" s="35">
        <v>67392.3</v>
      </c>
      <c r="AJ48" s="35">
        <v>54789.5</v>
      </c>
      <c r="AK48" s="35">
        <v>31063.7</v>
      </c>
      <c r="AL48" s="35">
        <v>1812.9</v>
      </c>
      <c r="AM48" s="92">
        <v>0</v>
      </c>
      <c r="AN48" s="92">
        <v>0</v>
      </c>
      <c r="AO48" s="92">
        <v>0</v>
      </c>
      <c r="AP48" s="35">
        <v>0</v>
      </c>
      <c r="AQ48" s="35">
        <v>0</v>
      </c>
      <c r="AR48" s="35">
        <v>0</v>
      </c>
      <c r="AS48" s="35">
        <v>0</v>
      </c>
      <c r="AT48" s="92">
        <v>0</v>
      </c>
      <c r="AU48" s="35">
        <v>0</v>
      </c>
      <c r="AV48" s="90">
        <f t="shared" si="0"/>
        <v>1258575.1999999997</v>
      </c>
      <c r="AW48" s="90">
        <f t="shared" si="1"/>
        <v>1258575.1999999997</v>
      </c>
    </row>
    <row r="49" spans="1:49" ht="13.5" x14ac:dyDescent="0.25">
      <c r="A49" s="23" t="s">
        <v>216</v>
      </c>
      <c r="B49" s="22" t="s">
        <v>175</v>
      </c>
      <c r="C49" s="34">
        <v>50961.4</v>
      </c>
      <c r="D49" s="28">
        <v>1375.4</v>
      </c>
      <c r="E49" s="34">
        <v>2779.4</v>
      </c>
      <c r="F49" s="34">
        <v>48.2</v>
      </c>
      <c r="G49" s="34">
        <v>100296.9</v>
      </c>
      <c r="H49" s="34">
        <v>70078.100000000006</v>
      </c>
      <c r="I49" s="34">
        <v>7786.1</v>
      </c>
      <c r="J49" s="34">
        <v>28746.3</v>
      </c>
      <c r="K49" s="34">
        <v>91266</v>
      </c>
      <c r="L49" s="28">
        <v>140150</v>
      </c>
      <c r="M49" s="34">
        <v>67999.5</v>
      </c>
      <c r="N49" s="28">
        <v>35545.1</v>
      </c>
      <c r="O49" s="28">
        <v>117545.9</v>
      </c>
      <c r="P49" s="34">
        <v>87559</v>
      </c>
      <c r="Q49" s="34">
        <v>274943.09999999998</v>
      </c>
      <c r="R49" s="34">
        <v>78041.600000000006</v>
      </c>
      <c r="S49" s="34">
        <v>109026.7</v>
      </c>
      <c r="T49" s="34">
        <v>166943.4</v>
      </c>
      <c r="U49" s="34">
        <v>68352.899999999994</v>
      </c>
      <c r="V49" s="34">
        <v>22743.1</v>
      </c>
      <c r="W49" s="28">
        <v>97381.1</v>
      </c>
      <c r="X49" s="34">
        <v>182430.4</v>
      </c>
      <c r="Y49" s="34">
        <v>206730.9</v>
      </c>
      <c r="Z49" s="34">
        <v>121466.2</v>
      </c>
      <c r="AA49" s="34">
        <v>84906.8</v>
      </c>
      <c r="AB49" s="34">
        <v>23398</v>
      </c>
      <c r="AC49" s="34">
        <v>38570.300000000003</v>
      </c>
      <c r="AD49" s="34">
        <v>47167.7</v>
      </c>
      <c r="AE49" s="34">
        <v>130918</v>
      </c>
      <c r="AF49" s="34">
        <v>121953.2</v>
      </c>
      <c r="AG49" s="34">
        <v>165585.79999999999</v>
      </c>
      <c r="AH49" s="34">
        <v>127986.3</v>
      </c>
      <c r="AI49" s="34">
        <v>93872.1</v>
      </c>
      <c r="AJ49" s="34">
        <v>105025.5</v>
      </c>
      <c r="AK49" s="34">
        <v>65390.2</v>
      </c>
      <c r="AL49" s="34">
        <v>1812.9</v>
      </c>
      <c r="AM49" s="92">
        <v>0</v>
      </c>
      <c r="AN49" s="92">
        <v>0</v>
      </c>
      <c r="AO49" s="92">
        <v>0</v>
      </c>
      <c r="AP49" s="34">
        <v>0</v>
      </c>
      <c r="AQ49" s="34">
        <v>0</v>
      </c>
      <c r="AR49" s="34">
        <v>0</v>
      </c>
      <c r="AS49" s="34">
        <v>0</v>
      </c>
      <c r="AT49" s="92">
        <v>0</v>
      </c>
      <c r="AU49" s="34">
        <v>0</v>
      </c>
      <c r="AV49" s="90">
        <f t="shared" si="0"/>
        <v>3136783.4999999995</v>
      </c>
      <c r="AW49" s="90">
        <f t="shared" si="1"/>
        <v>3136783.4999999995</v>
      </c>
    </row>
    <row r="50" spans="1:49" x14ac:dyDescent="0.2">
      <c r="A50" s="109" t="s">
        <v>613</v>
      </c>
      <c r="AV50" s="90">
        <f t="shared" si="0"/>
        <v>0</v>
      </c>
      <c r="AW50" s="90">
        <f t="shared" si="1"/>
        <v>0</v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phoneticPr fontId="41" type="noConversion"/>
  <hyperlinks>
    <hyperlink ref="A2" r:id="rId1" display="http://localhost/OECDStat_Metadata/ShowMetadata.ashx?Dataset=IOTSI4_2018&amp;ShowOnWeb=true&amp;Lang=en" xr:uid="{00000000-0004-0000-0100-000000000000}"/>
    <hyperlink ref="C3" r:id="rId2" display="http://localhost/OECDStat_Metadata/ShowMetadata.ashx?Dataset=IOTSI4_2018&amp;Coords=[VAR].[TTL]&amp;ShowOnWeb=true&amp;Lang=en" xr:uid="{00000000-0004-0000-0100-000001000000}"/>
    <hyperlink ref="A50" r:id="rId3" display="https://stats-2.oecd.org/index.aspx?DatasetCode=IOTSI4_2018" xr:uid="{3E879BEC-C1EB-4597-8E8C-A5DC8B4C39F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3BA3-6663-4C6E-81F0-7F83715A3EAE}">
  <sheetPr>
    <tabColor theme="9" tint="0.59999389629810485"/>
  </sheetPr>
  <dimension ref="A1:BG59"/>
  <sheetViews>
    <sheetView topLeftCell="A2" workbookViewId="0">
      <selection activeCell="C11" sqref="C11"/>
    </sheetView>
  </sheetViews>
  <sheetFormatPr defaultRowHeight="16.5" x14ac:dyDescent="0.3"/>
  <cols>
    <col min="1" max="1" width="27.5" customWidth="1"/>
    <col min="2" max="2" width="2.5" customWidth="1"/>
    <col min="3" max="56" width="8.75" customWidth="1"/>
    <col min="57" max="58" width="11.375" bestFit="1" customWidth="1"/>
    <col min="59" max="59" width="49" style="96" customWidth="1"/>
  </cols>
  <sheetData>
    <row r="1" spans="1:59" hidden="1" x14ac:dyDescent="0.3">
      <c r="A1" s="122" t="e">
        <f ca="1">DotStatQuery(B1)</f>
        <v>#NAME?</v>
      </c>
      <c r="B1" s="122" t="s">
        <v>217</v>
      </c>
    </row>
    <row r="2" spans="1:59" ht="24.75" x14ac:dyDescent="0.3">
      <c r="A2" s="123" t="s">
        <v>616</v>
      </c>
    </row>
    <row r="3" spans="1:59" x14ac:dyDescent="0.3">
      <c r="A3" s="163" t="s">
        <v>121</v>
      </c>
      <c r="B3" s="164"/>
      <c r="C3" s="165" t="s">
        <v>122</v>
      </c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7"/>
    </row>
    <row r="4" spans="1:59" x14ac:dyDescent="0.3">
      <c r="A4" s="163" t="s">
        <v>123</v>
      </c>
      <c r="B4" s="164"/>
      <c r="C4" s="168" t="s">
        <v>612</v>
      </c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70"/>
    </row>
    <row r="5" spans="1:59" x14ac:dyDescent="0.3">
      <c r="A5" s="124" t="s">
        <v>124</v>
      </c>
      <c r="B5" s="125"/>
      <c r="C5" s="126" t="s">
        <v>617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8"/>
      <c r="BE5" t="s">
        <v>600</v>
      </c>
      <c r="BF5" t="s">
        <v>600</v>
      </c>
      <c r="BG5" s="96" t="s">
        <v>600</v>
      </c>
    </row>
    <row r="6" spans="1:59" ht="14.45" customHeight="1" x14ac:dyDescent="0.3">
      <c r="A6" s="124" t="s">
        <v>126</v>
      </c>
      <c r="B6" s="125"/>
      <c r="C6" s="126" t="s">
        <v>127</v>
      </c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8"/>
    </row>
    <row r="7" spans="1:59" ht="37.5" customHeight="1" x14ac:dyDescent="0.3">
      <c r="A7" s="171" t="s">
        <v>618</v>
      </c>
      <c r="B7" s="172"/>
      <c r="C7" s="129" t="s">
        <v>619</v>
      </c>
      <c r="D7" s="129" t="s">
        <v>620</v>
      </c>
      <c r="E7" s="129" t="s">
        <v>621</v>
      </c>
      <c r="F7" s="129" t="s">
        <v>622</v>
      </c>
      <c r="G7" s="129" t="s">
        <v>132</v>
      </c>
      <c r="H7" s="129" t="s">
        <v>133</v>
      </c>
      <c r="I7" s="129" t="s">
        <v>623</v>
      </c>
      <c r="J7" s="129" t="s">
        <v>135</v>
      </c>
      <c r="K7" s="129" t="s">
        <v>136</v>
      </c>
      <c r="L7" s="129" t="s">
        <v>137</v>
      </c>
      <c r="M7" s="129" t="s">
        <v>624</v>
      </c>
      <c r="N7" s="129" t="s">
        <v>625</v>
      </c>
      <c r="O7" s="129" t="s">
        <v>626</v>
      </c>
      <c r="P7" s="129" t="s">
        <v>140</v>
      </c>
      <c r="Q7" s="129" t="s">
        <v>141</v>
      </c>
      <c r="R7" s="129" t="s">
        <v>142</v>
      </c>
      <c r="S7" s="129" t="s">
        <v>627</v>
      </c>
      <c r="T7" s="129" t="s">
        <v>144</v>
      </c>
      <c r="U7" s="129" t="s">
        <v>145</v>
      </c>
      <c r="V7" s="129" t="s">
        <v>146</v>
      </c>
      <c r="W7" s="129" t="s">
        <v>147</v>
      </c>
      <c r="X7" s="129" t="s">
        <v>628</v>
      </c>
      <c r="Y7" s="129" t="s">
        <v>629</v>
      </c>
      <c r="Z7" s="129" t="s">
        <v>630</v>
      </c>
      <c r="AA7" s="129" t="s">
        <v>150</v>
      </c>
      <c r="AB7" s="129" t="s">
        <v>151</v>
      </c>
      <c r="AC7" s="129" t="s">
        <v>631</v>
      </c>
      <c r="AD7" s="129" t="s">
        <v>632</v>
      </c>
      <c r="AE7" s="129" t="s">
        <v>633</v>
      </c>
      <c r="AF7" s="129" t="s">
        <v>634</v>
      </c>
      <c r="AG7" s="129" t="s">
        <v>635</v>
      </c>
      <c r="AH7" s="129" t="s">
        <v>636</v>
      </c>
      <c r="AI7" s="129" t="s">
        <v>154</v>
      </c>
      <c r="AJ7" s="129" t="s">
        <v>155</v>
      </c>
      <c r="AK7" s="129" t="s">
        <v>156</v>
      </c>
      <c r="AL7" s="129" t="s">
        <v>157</v>
      </c>
      <c r="AM7" s="129" t="s">
        <v>158</v>
      </c>
      <c r="AN7" s="129" t="s">
        <v>637</v>
      </c>
      <c r="AO7" s="129" t="s">
        <v>638</v>
      </c>
      <c r="AP7" s="129" t="s">
        <v>639</v>
      </c>
      <c r="AQ7" s="129" t="s">
        <v>161</v>
      </c>
      <c r="AR7" s="129" t="s">
        <v>640</v>
      </c>
      <c r="AS7" s="129" t="s">
        <v>641</v>
      </c>
      <c r="AT7" s="129" t="s">
        <v>642</v>
      </c>
      <c r="AU7" s="129" t="s">
        <v>643</v>
      </c>
      <c r="AV7" s="129" t="s">
        <v>165</v>
      </c>
      <c r="AW7" s="129" t="s">
        <v>166</v>
      </c>
      <c r="AX7" s="129" t="s">
        <v>167</v>
      </c>
      <c r="AY7" s="129" t="s">
        <v>168</v>
      </c>
      <c r="AZ7" s="129" t="s">
        <v>169</v>
      </c>
      <c r="BA7" s="129" t="s">
        <v>170</v>
      </c>
      <c r="BB7" s="130" t="s">
        <v>171</v>
      </c>
      <c r="BC7" s="129" t="s">
        <v>172</v>
      </c>
      <c r="BD7" s="129" t="s">
        <v>173</v>
      </c>
      <c r="BE7" s="136" t="s">
        <v>594</v>
      </c>
      <c r="BF7" s="136" t="s">
        <v>595</v>
      </c>
    </row>
    <row r="8" spans="1:59" x14ac:dyDescent="0.3">
      <c r="A8" s="131" t="s">
        <v>644</v>
      </c>
      <c r="B8" s="132" t="s">
        <v>175</v>
      </c>
      <c r="C8" s="132" t="s">
        <v>175</v>
      </c>
      <c r="D8" s="132" t="s">
        <v>175</v>
      </c>
      <c r="E8" s="132" t="s">
        <v>175</v>
      </c>
      <c r="F8" s="132" t="s">
        <v>175</v>
      </c>
      <c r="G8" s="132" t="s">
        <v>175</v>
      </c>
      <c r="H8" s="132" t="s">
        <v>175</v>
      </c>
      <c r="I8" s="132" t="s">
        <v>175</v>
      </c>
      <c r="J8" s="132" t="s">
        <v>175</v>
      </c>
      <c r="K8" s="132" t="s">
        <v>175</v>
      </c>
      <c r="L8" s="132" t="s">
        <v>175</v>
      </c>
      <c r="M8" s="132" t="s">
        <v>175</v>
      </c>
      <c r="N8" s="132" t="s">
        <v>175</v>
      </c>
      <c r="O8" s="132" t="s">
        <v>175</v>
      </c>
      <c r="P8" s="132" t="s">
        <v>175</v>
      </c>
      <c r="Q8" s="132" t="s">
        <v>175</v>
      </c>
      <c r="R8" s="132" t="s">
        <v>175</v>
      </c>
      <c r="S8" s="132" t="s">
        <v>175</v>
      </c>
      <c r="T8" s="132" t="s">
        <v>175</v>
      </c>
      <c r="U8" s="132" t="s">
        <v>175</v>
      </c>
      <c r="V8" s="132" t="s">
        <v>175</v>
      </c>
      <c r="W8" s="132" t="s">
        <v>175</v>
      </c>
      <c r="X8" s="132" t="s">
        <v>175</v>
      </c>
      <c r="Y8" s="132" t="s">
        <v>175</v>
      </c>
      <c r="Z8" s="132" t="s">
        <v>175</v>
      </c>
      <c r="AA8" s="132" t="s">
        <v>175</v>
      </c>
      <c r="AB8" s="132" t="s">
        <v>175</v>
      </c>
      <c r="AC8" s="132" t="s">
        <v>175</v>
      </c>
      <c r="AD8" s="132" t="s">
        <v>175</v>
      </c>
      <c r="AE8" s="132" t="s">
        <v>175</v>
      </c>
      <c r="AF8" s="132" t="s">
        <v>175</v>
      </c>
      <c r="AG8" s="132" t="s">
        <v>175</v>
      </c>
      <c r="AH8" s="132" t="s">
        <v>175</v>
      </c>
      <c r="AI8" s="132" t="s">
        <v>175</v>
      </c>
      <c r="AJ8" s="132" t="s">
        <v>175</v>
      </c>
      <c r="AK8" s="132" t="s">
        <v>175</v>
      </c>
      <c r="AL8" s="132" t="s">
        <v>175</v>
      </c>
      <c r="AM8" s="132" t="s">
        <v>175</v>
      </c>
      <c r="AN8" s="132" t="s">
        <v>175</v>
      </c>
      <c r="AO8" s="132" t="s">
        <v>175</v>
      </c>
      <c r="AP8" s="132" t="s">
        <v>175</v>
      </c>
      <c r="AQ8" s="132" t="s">
        <v>175</v>
      </c>
      <c r="AR8" s="132" t="s">
        <v>175</v>
      </c>
      <c r="AS8" s="132" t="s">
        <v>175</v>
      </c>
      <c r="AT8" s="132" t="s">
        <v>175</v>
      </c>
      <c r="AU8" s="132" t="s">
        <v>175</v>
      </c>
      <c r="AV8" s="132" t="s">
        <v>175</v>
      </c>
      <c r="AW8" s="132" t="s">
        <v>175</v>
      </c>
      <c r="AX8" s="132" t="s">
        <v>175</v>
      </c>
      <c r="AY8" s="132" t="s">
        <v>175</v>
      </c>
      <c r="AZ8" s="132" t="s">
        <v>175</v>
      </c>
      <c r="BA8" s="132" t="s">
        <v>175</v>
      </c>
      <c r="BB8" s="132" t="s">
        <v>175</v>
      </c>
      <c r="BC8" s="132" t="s">
        <v>175</v>
      </c>
      <c r="BD8" s="132" t="s">
        <v>175</v>
      </c>
    </row>
    <row r="9" spans="1:59" ht="21" x14ac:dyDescent="0.3">
      <c r="A9" s="133" t="s">
        <v>645</v>
      </c>
      <c r="B9" s="132" t="s">
        <v>175</v>
      </c>
      <c r="C9" s="134">
        <v>2572</v>
      </c>
      <c r="D9" s="134">
        <v>85.4</v>
      </c>
      <c r="E9" s="134">
        <v>0.8</v>
      </c>
      <c r="F9" s="134">
        <v>4.0999999999999996</v>
      </c>
      <c r="G9" s="134">
        <v>0</v>
      </c>
      <c r="H9" s="134">
        <v>27287</v>
      </c>
      <c r="I9" s="134">
        <v>552.70000000000005</v>
      </c>
      <c r="J9" s="134">
        <v>687</v>
      </c>
      <c r="K9" s="134">
        <v>14.8</v>
      </c>
      <c r="L9" s="134">
        <v>13.1</v>
      </c>
      <c r="M9" s="134">
        <v>156.30000000000001</v>
      </c>
      <c r="N9" s="134">
        <v>313.2</v>
      </c>
      <c r="O9" s="134">
        <v>543.20000000000005</v>
      </c>
      <c r="P9" s="134">
        <v>14.5</v>
      </c>
      <c r="Q9" s="134">
        <v>40.299999999999997</v>
      </c>
      <c r="R9" s="134">
        <v>35.200000000000003</v>
      </c>
      <c r="S9" s="134">
        <v>104</v>
      </c>
      <c r="T9" s="134">
        <v>33.1</v>
      </c>
      <c r="U9" s="134">
        <v>55</v>
      </c>
      <c r="V9" s="134">
        <v>45.9</v>
      </c>
      <c r="W9" s="134">
        <v>29.1</v>
      </c>
      <c r="X9" s="134">
        <v>34.299999999999997</v>
      </c>
      <c r="Y9" s="134">
        <v>11.5</v>
      </c>
      <c r="Z9" s="134">
        <v>5.3</v>
      </c>
      <c r="AA9" s="134">
        <v>511.2</v>
      </c>
      <c r="AB9" s="134">
        <v>99</v>
      </c>
      <c r="AC9" s="134">
        <v>5.8</v>
      </c>
      <c r="AD9" s="134">
        <v>2</v>
      </c>
      <c r="AE9" s="134">
        <v>12.7</v>
      </c>
      <c r="AF9" s="134">
        <v>16.600000000000001</v>
      </c>
      <c r="AG9" s="134">
        <v>1.1000000000000001</v>
      </c>
      <c r="AH9" s="134">
        <v>5850.2</v>
      </c>
      <c r="AI9" s="134">
        <v>16.100000000000001</v>
      </c>
      <c r="AJ9" s="134">
        <v>10.5</v>
      </c>
      <c r="AK9" s="134">
        <v>4.5999999999999996</v>
      </c>
      <c r="AL9" s="134">
        <v>40.5</v>
      </c>
      <c r="AM9" s="134">
        <v>10.4</v>
      </c>
      <c r="AN9" s="134">
        <v>144.9</v>
      </c>
      <c r="AO9" s="134">
        <v>16.100000000000001</v>
      </c>
      <c r="AP9" s="134">
        <v>253.4</v>
      </c>
      <c r="AQ9" s="134">
        <v>408.3</v>
      </c>
      <c r="AR9" s="134">
        <v>1074.7</v>
      </c>
      <c r="AS9" s="134">
        <v>139.69999999999999</v>
      </c>
      <c r="AT9" s="134">
        <v>65.400000000000006</v>
      </c>
      <c r="AU9" s="134">
        <v>0</v>
      </c>
      <c r="AV9" s="134">
        <v>14327.7</v>
      </c>
      <c r="AW9" s="134">
        <v>56.4</v>
      </c>
      <c r="AX9" s="134">
        <v>1.6</v>
      </c>
      <c r="AY9" s="134">
        <v>412.3</v>
      </c>
      <c r="AZ9" s="134">
        <v>-287</v>
      </c>
      <c r="BA9" s="134">
        <v>315.89999999999998</v>
      </c>
      <c r="BB9" s="134">
        <v>160.30000000000001</v>
      </c>
      <c r="BC9" s="134">
        <v>643.1</v>
      </c>
      <c r="BD9" s="134">
        <v>-7669.9</v>
      </c>
      <c r="BE9" s="137">
        <f>SUM(C9:AU9)</f>
        <v>41320.999999999985</v>
      </c>
      <c r="BF9" s="137">
        <f>SUM(C9:BC9)</f>
        <v>56951.299999999988</v>
      </c>
      <c r="BG9" s="97" t="s">
        <v>89</v>
      </c>
    </row>
    <row r="10" spans="1:59" x14ac:dyDescent="0.3">
      <c r="A10" s="133" t="s">
        <v>646</v>
      </c>
      <c r="B10" s="132" t="s">
        <v>175</v>
      </c>
      <c r="C10" s="135">
        <v>7.2</v>
      </c>
      <c r="D10" s="135">
        <v>173.9</v>
      </c>
      <c r="E10" s="135">
        <v>0</v>
      </c>
      <c r="F10" s="135">
        <v>0.2</v>
      </c>
      <c r="G10" s="135">
        <v>0</v>
      </c>
      <c r="H10" s="135">
        <v>2269.1999999999998</v>
      </c>
      <c r="I10" s="135">
        <v>7.4</v>
      </c>
      <c r="J10" s="135">
        <v>0.5</v>
      </c>
      <c r="K10" s="135">
        <v>1.3</v>
      </c>
      <c r="L10" s="135">
        <v>0.7</v>
      </c>
      <c r="M10" s="135">
        <v>8.9</v>
      </c>
      <c r="N10" s="135">
        <v>3.2</v>
      </c>
      <c r="O10" s="135">
        <v>4.2</v>
      </c>
      <c r="P10" s="135">
        <v>1.6</v>
      </c>
      <c r="Q10" s="135">
        <v>5.3</v>
      </c>
      <c r="R10" s="135">
        <v>4.7</v>
      </c>
      <c r="S10" s="135">
        <v>15.2</v>
      </c>
      <c r="T10" s="135">
        <v>5</v>
      </c>
      <c r="U10" s="135">
        <v>7.3</v>
      </c>
      <c r="V10" s="135">
        <v>4.8</v>
      </c>
      <c r="W10" s="135">
        <v>4.7</v>
      </c>
      <c r="X10" s="135">
        <v>10.1</v>
      </c>
      <c r="Y10" s="135">
        <v>1</v>
      </c>
      <c r="Z10" s="135">
        <v>0.7</v>
      </c>
      <c r="AA10" s="135">
        <v>4.2</v>
      </c>
      <c r="AB10" s="135">
        <v>11.2</v>
      </c>
      <c r="AC10" s="135">
        <v>0.8</v>
      </c>
      <c r="AD10" s="135">
        <v>0.5</v>
      </c>
      <c r="AE10" s="135">
        <v>0.4</v>
      </c>
      <c r="AF10" s="135">
        <v>0.5</v>
      </c>
      <c r="AG10" s="135">
        <v>0.1</v>
      </c>
      <c r="AH10" s="135">
        <v>2552.1999999999998</v>
      </c>
      <c r="AI10" s="135">
        <v>1.4</v>
      </c>
      <c r="AJ10" s="135">
        <v>1.4</v>
      </c>
      <c r="AK10" s="135">
        <v>0.7</v>
      </c>
      <c r="AL10" s="135">
        <v>2.2000000000000002</v>
      </c>
      <c r="AM10" s="135">
        <v>2.7</v>
      </c>
      <c r="AN10" s="135">
        <v>22.2</v>
      </c>
      <c r="AO10" s="135">
        <v>1.6</v>
      </c>
      <c r="AP10" s="135">
        <v>79.8</v>
      </c>
      <c r="AQ10" s="135">
        <v>188.3</v>
      </c>
      <c r="AR10" s="135">
        <v>189.8</v>
      </c>
      <c r="AS10" s="135">
        <v>20.5</v>
      </c>
      <c r="AT10" s="135">
        <v>6.9</v>
      </c>
      <c r="AU10" s="135">
        <v>0</v>
      </c>
      <c r="AV10" s="135">
        <v>2933.6</v>
      </c>
      <c r="AW10" s="135">
        <v>3.8</v>
      </c>
      <c r="AX10" s="135">
        <v>0.3</v>
      </c>
      <c r="AY10" s="135">
        <v>1.5</v>
      </c>
      <c r="AZ10" s="135">
        <v>7.1</v>
      </c>
      <c r="BA10" s="135">
        <v>23.3</v>
      </c>
      <c r="BB10" s="135">
        <v>12.1</v>
      </c>
      <c r="BC10" s="135">
        <v>270.39999999999998</v>
      </c>
      <c r="BD10" s="135">
        <v>-939.2</v>
      </c>
      <c r="BE10" s="137">
        <f t="shared" ref="BE10:BE59" si="0">SUM(C10:AU10)</f>
        <v>5624.4999999999982</v>
      </c>
      <c r="BF10" s="137">
        <f t="shared" ref="BF10:BF59" si="1">SUM(C10:BC10)</f>
        <v>8876.5999999999967</v>
      </c>
      <c r="BG10" s="97" t="s">
        <v>673</v>
      </c>
    </row>
    <row r="11" spans="1:59" ht="21" x14ac:dyDescent="0.3">
      <c r="A11" s="133" t="s">
        <v>647</v>
      </c>
      <c r="B11" s="132" t="s">
        <v>175</v>
      </c>
      <c r="C11" s="134">
        <v>4.2</v>
      </c>
      <c r="D11" s="134">
        <v>5.8</v>
      </c>
      <c r="E11" s="134">
        <v>0</v>
      </c>
      <c r="F11" s="134">
        <v>1.6</v>
      </c>
      <c r="G11" s="134">
        <v>0.3</v>
      </c>
      <c r="H11" s="134">
        <v>7.6</v>
      </c>
      <c r="I11" s="134">
        <v>13.1</v>
      </c>
      <c r="J11" s="134">
        <v>0.7</v>
      </c>
      <c r="K11" s="134">
        <v>3.4</v>
      </c>
      <c r="L11" s="134">
        <v>77279.8</v>
      </c>
      <c r="M11" s="134">
        <v>8972.7999999999993</v>
      </c>
      <c r="N11" s="134">
        <v>3</v>
      </c>
      <c r="O11" s="134">
        <v>14.7</v>
      </c>
      <c r="P11" s="134">
        <v>85.8</v>
      </c>
      <c r="Q11" s="134">
        <v>1655.4</v>
      </c>
      <c r="R11" s="134">
        <v>20.3</v>
      </c>
      <c r="S11" s="134">
        <v>15.9</v>
      </c>
      <c r="T11" s="134">
        <v>6.4</v>
      </c>
      <c r="U11" s="134">
        <v>10.8</v>
      </c>
      <c r="V11" s="134">
        <v>9.6999999999999993</v>
      </c>
      <c r="W11" s="134">
        <v>6.2</v>
      </c>
      <c r="X11" s="134">
        <v>2.2999999999999998</v>
      </c>
      <c r="Y11" s="134">
        <v>23522.5</v>
      </c>
      <c r="Z11" s="134">
        <v>425.1</v>
      </c>
      <c r="AA11" s="134">
        <v>23.9</v>
      </c>
      <c r="AB11" s="134">
        <v>68.400000000000006</v>
      </c>
      <c r="AC11" s="134">
        <v>80.5</v>
      </c>
      <c r="AD11" s="134">
        <v>15.9</v>
      </c>
      <c r="AE11" s="134">
        <v>39.200000000000003</v>
      </c>
      <c r="AF11" s="134">
        <v>4.5999999999999996</v>
      </c>
      <c r="AG11" s="134">
        <v>6.6</v>
      </c>
      <c r="AH11" s="134">
        <v>14.1</v>
      </c>
      <c r="AI11" s="134">
        <v>1.9</v>
      </c>
      <c r="AJ11" s="134">
        <v>1.9</v>
      </c>
      <c r="AK11" s="134">
        <v>1.1000000000000001</v>
      </c>
      <c r="AL11" s="134">
        <v>4.0999999999999996</v>
      </c>
      <c r="AM11" s="134">
        <v>12.5</v>
      </c>
      <c r="AN11" s="134">
        <v>27.3</v>
      </c>
      <c r="AO11" s="134">
        <v>5.6</v>
      </c>
      <c r="AP11" s="134">
        <v>13.6</v>
      </c>
      <c r="AQ11" s="134">
        <v>15</v>
      </c>
      <c r="AR11" s="134">
        <v>19</v>
      </c>
      <c r="AS11" s="134">
        <v>4</v>
      </c>
      <c r="AT11" s="134">
        <v>6.9</v>
      </c>
      <c r="AU11" s="134">
        <v>0</v>
      </c>
      <c r="AV11" s="134">
        <v>103.5</v>
      </c>
      <c r="AW11" s="134">
        <v>0.3</v>
      </c>
      <c r="AX11" s="134">
        <v>0.5</v>
      </c>
      <c r="AY11" s="134">
        <v>14.1</v>
      </c>
      <c r="AZ11" s="134">
        <v>4752.3</v>
      </c>
      <c r="BA11" s="134">
        <v>12.7</v>
      </c>
      <c r="BB11" s="134">
        <v>0.1</v>
      </c>
      <c r="BC11" s="134">
        <v>9.1999999999999993</v>
      </c>
      <c r="BD11" s="134">
        <v>-116874.9</v>
      </c>
      <c r="BE11" s="137">
        <f t="shared" si="0"/>
        <v>112433.5</v>
      </c>
      <c r="BF11" s="137">
        <f t="shared" si="1"/>
        <v>117326.20000000001</v>
      </c>
      <c r="BG11" s="98" t="s">
        <v>90</v>
      </c>
    </row>
    <row r="12" spans="1:59" ht="21" x14ac:dyDescent="0.3">
      <c r="A12" s="133" t="s">
        <v>648</v>
      </c>
      <c r="B12" s="132" t="s">
        <v>175</v>
      </c>
      <c r="C12" s="135">
        <v>2.2999999999999998</v>
      </c>
      <c r="D12" s="135">
        <v>0.4</v>
      </c>
      <c r="E12" s="135">
        <v>0</v>
      </c>
      <c r="F12" s="135">
        <v>4.9000000000000004</v>
      </c>
      <c r="G12" s="135">
        <v>0.1</v>
      </c>
      <c r="H12" s="135">
        <v>27.2</v>
      </c>
      <c r="I12" s="135">
        <v>11.3</v>
      </c>
      <c r="J12" s="135">
        <v>0.7</v>
      </c>
      <c r="K12" s="135">
        <v>22.2</v>
      </c>
      <c r="L12" s="135">
        <v>13.6</v>
      </c>
      <c r="M12" s="135">
        <v>615.79999999999995</v>
      </c>
      <c r="N12" s="135">
        <v>5.9</v>
      </c>
      <c r="O12" s="135">
        <v>41.4</v>
      </c>
      <c r="P12" s="135">
        <v>2553.6</v>
      </c>
      <c r="Q12" s="135">
        <v>11523.1</v>
      </c>
      <c r="R12" s="135">
        <v>29.1</v>
      </c>
      <c r="S12" s="135">
        <v>46.5</v>
      </c>
      <c r="T12" s="135">
        <v>13.5</v>
      </c>
      <c r="U12" s="135">
        <v>21.8</v>
      </c>
      <c r="V12" s="135">
        <v>16.5</v>
      </c>
      <c r="W12" s="135">
        <v>4.3</v>
      </c>
      <c r="X12" s="135">
        <v>7.2</v>
      </c>
      <c r="Y12" s="135">
        <v>44</v>
      </c>
      <c r="Z12" s="135">
        <v>10.4</v>
      </c>
      <c r="AA12" s="135">
        <v>285.39999999999998</v>
      </c>
      <c r="AB12" s="135">
        <v>3.2</v>
      </c>
      <c r="AC12" s="135">
        <v>1.2</v>
      </c>
      <c r="AD12" s="135">
        <v>1.6</v>
      </c>
      <c r="AE12" s="135">
        <v>0.7</v>
      </c>
      <c r="AF12" s="135">
        <v>0.6</v>
      </c>
      <c r="AG12" s="135">
        <v>0.1</v>
      </c>
      <c r="AH12" s="135">
        <v>6.8</v>
      </c>
      <c r="AI12" s="135">
        <v>0.5</v>
      </c>
      <c r="AJ12" s="135">
        <v>0.6</v>
      </c>
      <c r="AK12" s="135">
        <v>0.3</v>
      </c>
      <c r="AL12" s="135">
        <v>0.9</v>
      </c>
      <c r="AM12" s="135">
        <v>1</v>
      </c>
      <c r="AN12" s="135">
        <v>8.5</v>
      </c>
      <c r="AO12" s="135">
        <v>4.2</v>
      </c>
      <c r="AP12" s="135">
        <v>6.3</v>
      </c>
      <c r="AQ12" s="135">
        <v>1.4</v>
      </c>
      <c r="AR12" s="135">
        <v>8.1</v>
      </c>
      <c r="AS12" s="135">
        <v>1.6</v>
      </c>
      <c r="AT12" s="135">
        <v>3.6</v>
      </c>
      <c r="AU12" s="135">
        <v>0</v>
      </c>
      <c r="AV12" s="135">
        <v>24.9</v>
      </c>
      <c r="AW12" s="135">
        <v>0.2</v>
      </c>
      <c r="AX12" s="135">
        <v>0.3</v>
      </c>
      <c r="AY12" s="135">
        <v>6.9</v>
      </c>
      <c r="AZ12" s="135">
        <v>1.8</v>
      </c>
      <c r="BA12" s="135">
        <v>6.2</v>
      </c>
      <c r="BB12" s="135">
        <v>0.3</v>
      </c>
      <c r="BC12" s="135">
        <v>138.19999999999999</v>
      </c>
      <c r="BD12" s="135">
        <v>-11898.4</v>
      </c>
      <c r="BE12" s="137">
        <f t="shared" si="0"/>
        <v>15352.400000000001</v>
      </c>
      <c r="BF12" s="137">
        <f t="shared" si="1"/>
        <v>15531.2</v>
      </c>
      <c r="BG12" s="97" t="s">
        <v>92</v>
      </c>
    </row>
    <row r="13" spans="1:59" ht="21" x14ac:dyDescent="0.3">
      <c r="A13" s="133" t="s">
        <v>179</v>
      </c>
      <c r="B13" s="132" t="s">
        <v>175</v>
      </c>
      <c r="C13" s="134">
        <v>0.2</v>
      </c>
      <c r="D13" s="134">
        <v>0.1</v>
      </c>
      <c r="E13" s="134">
        <v>0.1</v>
      </c>
      <c r="F13" s="134">
        <v>1.5</v>
      </c>
      <c r="G13" s="134">
        <v>0</v>
      </c>
      <c r="H13" s="134">
        <v>0.5</v>
      </c>
      <c r="I13" s="134">
        <v>0.2</v>
      </c>
      <c r="J13" s="134">
        <v>0</v>
      </c>
      <c r="K13" s="134">
        <v>0.4</v>
      </c>
      <c r="L13" s="134">
        <v>8.8000000000000007</v>
      </c>
      <c r="M13" s="134">
        <v>2.2999999999999998</v>
      </c>
      <c r="N13" s="134">
        <v>0.1</v>
      </c>
      <c r="O13" s="134">
        <v>0.6</v>
      </c>
      <c r="P13" s="134">
        <v>2.2999999999999998</v>
      </c>
      <c r="Q13" s="134">
        <v>5.5</v>
      </c>
      <c r="R13" s="134">
        <v>0.4</v>
      </c>
      <c r="S13" s="134">
        <v>0.8</v>
      </c>
      <c r="T13" s="134">
        <v>0.3</v>
      </c>
      <c r="U13" s="134">
        <v>0.6</v>
      </c>
      <c r="V13" s="134">
        <v>0.4</v>
      </c>
      <c r="W13" s="134">
        <v>0.2</v>
      </c>
      <c r="X13" s="134">
        <v>0.1</v>
      </c>
      <c r="Y13" s="134">
        <v>3.9</v>
      </c>
      <c r="Z13" s="134">
        <v>0.1</v>
      </c>
      <c r="AA13" s="134">
        <v>13.9</v>
      </c>
      <c r="AB13" s="134">
        <v>0.5</v>
      </c>
      <c r="AC13" s="134">
        <v>0.4</v>
      </c>
      <c r="AD13" s="134">
        <v>0.1</v>
      </c>
      <c r="AE13" s="134">
        <v>0.1</v>
      </c>
      <c r="AF13" s="134">
        <v>0.1</v>
      </c>
      <c r="AG13" s="134">
        <v>0</v>
      </c>
      <c r="AH13" s="134">
        <v>0.3</v>
      </c>
      <c r="AI13" s="134">
        <v>0.1</v>
      </c>
      <c r="AJ13" s="134">
        <v>0.1</v>
      </c>
      <c r="AK13" s="134">
        <v>0.1</v>
      </c>
      <c r="AL13" s="134">
        <v>0.2</v>
      </c>
      <c r="AM13" s="134">
        <v>0.4</v>
      </c>
      <c r="AN13" s="134">
        <v>0.7</v>
      </c>
      <c r="AO13" s="134">
        <v>0.2</v>
      </c>
      <c r="AP13" s="134">
        <v>0.3</v>
      </c>
      <c r="AQ13" s="134">
        <v>0.1</v>
      </c>
      <c r="AR13" s="134">
        <v>0.3</v>
      </c>
      <c r="AS13" s="134">
        <v>0.1</v>
      </c>
      <c r="AT13" s="134">
        <v>0.1</v>
      </c>
      <c r="AU13" s="134">
        <v>0</v>
      </c>
      <c r="AV13" s="134">
        <v>1.1000000000000001</v>
      </c>
      <c r="AW13" s="134">
        <v>0</v>
      </c>
      <c r="AX13" s="134">
        <v>0.1</v>
      </c>
      <c r="AY13" s="134">
        <v>2.7</v>
      </c>
      <c r="AZ13" s="134">
        <v>0.6</v>
      </c>
      <c r="BA13" s="134">
        <v>0.8</v>
      </c>
      <c r="BB13" s="134">
        <v>0</v>
      </c>
      <c r="BC13" s="134">
        <v>17.5</v>
      </c>
      <c r="BD13" s="134">
        <v>-48.2</v>
      </c>
      <c r="BE13" s="137">
        <f t="shared" si="0"/>
        <v>47.500000000000014</v>
      </c>
      <c r="BF13" s="137">
        <f t="shared" si="1"/>
        <v>70.300000000000011</v>
      </c>
      <c r="BG13" s="97"/>
    </row>
    <row r="14" spans="1:59" ht="21" x14ac:dyDescent="0.3">
      <c r="A14" s="133" t="s">
        <v>180</v>
      </c>
      <c r="B14" s="132" t="s">
        <v>175</v>
      </c>
      <c r="C14" s="135">
        <v>6360.4</v>
      </c>
      <c r="D14" s="135">
        <v>324.60000000000002</v>
      </c>
      <c r="E14" s="135">
        <v>1.5</v>
      </c>
      <c r="F14" s="135">
        <v>12.2</v>
      </c>
      <c r="G14" s="135">
        <v>0</v>
      </c>
      <c r="H14" s="135">
        <v>19121.599999999999</v>
      </c>
      <c r="I14" s="135">
        <v>1090.0999999999999</v>
      </c>
      <c r="J14" s="135">
        <v>33.200000000000003</v>
      </c>
      <c r="K14" s="135">
        <v>117.5</v>
      </c>
      <c r="L14" s="135">
        <v>76.900000000000006</v>
      </c>
      <c r="M14" s="135">
        <v>1165.7</v>
      </c>
      <c r="N14" s="135">
        <v>281.8</v>
      </c>
      <c r="O14" s="135">
        <v>246.4</v>
      </c>
      <c r="P14" s="135">
        <v>96.9</v>
      </c>
      <c r="Q14" s="135">
        <v>284</v>
      </c>
      <c r="R14" s="135">
        <v>287.8</v>
      </c>
      <c r="S14" s="135">
        <v>695.9</v>
      </c>
      <c r="T14" s="135">
        <v>222.4</v>
      </c>
      <c r="U14" s="135">
        <v>422.9</v>
      </c>
      <c r="V14" s="135">
        <v>264.2</v>
      </c>
      <c r="W14" s="135">
        <v>204.8</v>
      </c>
      <c r="X14" s="135">
        <v>93.9</v>
      </c>
      <c r="Y14" s="135">
        <v>78.3</v>
      </c>
      <c r="Z14" s="135">
        <v>24.4</v>
      </c>
      <c r="AA14" s="135">
        <v>222.3</v>
      </c>
      <c r="AB14" s="135">
        <v>1064.5999999999999</v>
      </c>
      <c r="AC14" s="135">
        <v>40</v>
      </c>
      <c r="AD14" s="135">
        <v>38.799999999999997</v>
      </c>
      <c r="AE14" s="135">
        <v>56.7</v>
      </c>
      <c r="AF14" s="135">
        <v>134.9</v>
      </c>
      <c r="AG14" s="135">
        <v>7.8</v>
      </c>
      <c r="AH14" s="135">
        <v>34180.5</v>
      </c>
      <c r="AI14" s="135">
        <v>112.9</v>
      </c>
      <c r="AJ14" s="135">
        <v>66.099999999999994</v>
      </c>
      <c r="AK14" s="135">
        <v>51.8</v>
      </c>
      <c r="AL14" s="135">
        <v>254.8</v>
      </c>
      <c r="AM14" s="135">
        <v>42.6</v>
      </c>
      <c r="AN14" s="135">
        <v>1071.4000000000001</v>
      </c>
      <c r="AO14" s="135">
        <v>246.8</v>
      </c>
      <c r="AP14" s="135">
        <v>787</v>
      </c>
      <c r="AQ14" s="135">
        <v>1903</v>
      </c>
      <c r="AR14" s="135">
        <v>2441.8000000000002</v>
      </c>
      <c r="AS14" s="135">
        <v>1541.6</v>
      </c>
      <c r="AT14" s="135">
        <v>386.1</v>
      </c>
      <c r="AU14" s="135">
        <v>0</v>
      </c>
      <c r="AV14" s="135">
        <v>47148.3</v>
      </c>
      <c r="AW14" s="135">
        <v>184.6</v>
      </c>
      <c r="AX14" s="135">
        <v>781.3</v>
      </c>
      <c r="AY14" s="135">
        <v>122.4</v>
      </c>
      <c r="AZ14" s="135">
        <v>700.4</v>
      </c>
      <c r="BA14" s="135">
        <v>1330.8</v>
      </c>
      <c r="BB14" s="135">
        <v>653.20000000000005</v>
      </c>
      <c r="BC14" s="135">
        <v>6634.3</v>
      </c>
      <c r="BD14" s="135">
        <v>-20594.8</v>
      </c>
      <c r="BE14" s="137">
        <f t="shared" si="0"/>
        <v>76158.900000000038</v>
      </c>
      <c r="BF14" s="137">
        <f t="shared" si="1"/>
        <v>133714.20000000004</v>
      </c>
      <c r="BG14" s="97" t="s">
        <v>93</v>
      </c>
    </row>
    <row r="15" spans="1:59" ht="21" x14ac:dyDescent="0.3">
      <c r="A15" s="133" t="s">
        <v>649</v>
      </c>
      <c r="B15" s="132" t="s">
        <v>175</v>
      </c>
      <c r="C15" s="134">
        <v>204.3</v>
      </c>
      <c r="D15" s="134">
        <v>678.9</v>
      </c>
      <c r="E15" s="134">
        <v>3.1</v>
      </c>
      <c r="F15" s="134">
        <v>23</v>
      </c>
      <c r="G15" s="134">
        <v>0.1</v>
      </c>
      <c r="H15" s="134">
        <v>563.4</v>
      </c>
      <c r="I15" s="134">
        <v>21919.4</v>
      </c>
      <c r="J15" s="134">
        <v>86.4</v>
      </c>
      <c r="K15" s="134">
        <v>526.1</v>
      </c>
      <c r="L15" s="134">
        <v>84.2</v>
      </c>
      <c r="M15" s="134">
        <v>511.8</v>
      </c>
      <c r="N15" s="134">
        <v>149.6</v>
      </c>
      <c r="O15" s="134">
        <v>2289.5</v>
      </c>
      <c r="P15" s="134">
        <v>315.7</v>
      </c>
      <c r="Q15" s="134">
        <v>729.1</v>
      </c>
      <c r="R15" s="134">
        <v>855.6</v>
      </c>
      <c r="S15" s="134">
        <v>1867.2</v>
      </c>
      <c r="T15" s="134">
        <v>661.4</v>
      </c>
      <c r="U15" s="134">
        <v>950.6</v>
      </c>
      <c r="V15" s="134">
        <v>1599.6</v>
      </c>
      <c r="W15" s="134">
        <v>682.3</v>
      </c>
      <c r="X15" s="134">
        <v>1923.2</v>
      </c>
      <c r="Y15" s="134">
        <v>176.2</v>
      </c>
      <c r="Z15" s="134">
        <v>159.4</v>
      </c>
      <c r="AA15" s="134">
        <v>643.79999999999995</v>
      </c>
      <c r="AB15" s="134">
        <v>1983.4</v>
      </c>
      <c r="AC15" s="134">
        <v>393</v>
      </c>
      <c r="AD15" s="134">
        <v>40.6</v>
      </c>
      <c r="AE15" s="134">
        <v>7.8</v>
      </c>
      <c r="AF15" s="134">
        <v>841.9</v>
      </c>
      <c r="AG15" s="134">
        <v>66.3</v>
      </c>
      <c r="AH15" s="134">
        <v>1151.3</v>
      </c>
      <c r="AI15" s="134">
        <v>144.19999999999999</v>
      </c>
      <c r="AJ15" s="134">
        <v>91.9</v>
      </c>
      <c r="AK15" s="134">
        <v>34.200000000000003</v>
      </c>
      <c r="AL15" s="134">
        <v>407.7</v>
      </c>
      <c r="AM15" s="134">
        <v>145.30000000000001</v>
      </c>
      <c r="AN15" s="134">
        <v>751.3</v>
      </c>
      <c r="AO15" s="134">
        <v>739.4</v>
      </c>
      <c r="AP15" s="134">
        <v>902.8</v>
      </c>
      <c r="AQ15" s="134">
        <v>322.5</v>
      </c>
      <c r="AR15" s="134">
        <v>1155.7</v>
      </c>
      <c r="AS15" s="134">
        <v>571.1</v>
      </c>
      <c r="AT15" s="134">
        <v>856.3</v>
      </c>
      <c r="AU15" s="134">
        <v>0</v>
      </c>
      <c r="AV15" s="134">
        <v>30964.5</v>
      </c>
      <c r="AW15" s="134">
        <v>50.5</v>
      </c>
      <c r="AX15" s="134">
        <v>2.5</v>
      </c>
      <c r="AY15" s="134">
        <v>309.5</v>
      </c>
      <c r="AZ15" s="134">
        <v>-80.5</v>
      </c>
      <c r="BA15" s="134">
        <v>811.5</v>
      </c>
      <c r="BB15" s="134">
        <v>482.6</v>
      </c>
      <c r="BC15" s="134">
        <v>10267.799999999999</v>
      </c>
      <c r="BD15" s="134">
        <v>-20685.599999999999</v>
      </c>
      <c r="BE15" s="137">
        <f t="shared" si="0"/>
        <v>48210.600000000013</v>
      </c>
      <c r="BF15" s="137">
        <f t="shared" si="1"/>
        <v>91019.000000000015</v>
      </c>
      <c r="BG15" s="97" t="s">
        <v>94</v>
      </c>
    </row>
    <row r="16" spans="1:59" ht="21" x14ac:dyDescent="0.3">
      <c r="A16" s="133" t="s">
        <v>650</v>
      </c>
      <c r="B16" s="132" t="s">
        <v>175</v>
      </c>
      <c r="C16" s="135">
        <v>38</v>
      </c>
      <c r="D16" s="135">
        <v>169.4</v>
      </c>
      <c r="E16" s="135">
        <v>1.4</v>
      </c>
      <c r="F16" s="135">
        <v>3.1</v>
      </c>
      <c r="G16" s="135">
        <v>0</v>
      </c>
      <c r="H16" s="135">
        <v>98.2</v>
      </c>
      <c r="I16" s="135">
        <v>80.400000000000006</v>
      </c>
      <c r="J16" s="135">
        <v>1533.5</v>
      </c>
      <c r="K16" s="135">
        <v>54.2</v>
      </c>
      <c r="L16" s="135">
        <v>11.3</v>
      </c>
      <c r="M16" s="135">
        <v>60.4</v>
      </c>
      <c r="N16" s="135">
        <v>6.4</v>
      </c>
      <c r="O16" s="135">
        <v>51.3</v>
      </c>
      <c r="P16" s="135">
        <v>113.3</v>
      </c>
      <c r="Q16" s="135">
        <v>157.30000000000001</v>
      </c>
      <c r="R16" s="135">
        <v>215.3</v>
      </c>
      <c r="S16" s="135">
        <v>101.7</v>
      </c>
      <c r="T16" s="135">
        <v>86.6</v>
      </c>
      <c r="U16" s="135">
        <v>175.1</v>
      </c>
      <c r="V16" s="135">
        <v>104.8</v>
      </c>
      <c r="W16" s="135">
        <v>39.4</v>
      </c>
      <c r="X16" s="135">
        <v>1381.4</v>
      </c>
      <c r="Y16" s="135">
        <v>305</v>
      </c>
      <c r="Z16" s="135">
        <v>7.6</v>
      </c>
      <c r="AA16" s="135">
        <v>4331.8999999999996</v>
      </c>
      <c r="AB16" s="135">
        <v>136.1</v>
      </c>
      <c r="AC16" s="135">
        <v>6.4</v>
      </c>
      <c r="AD16" s="135">
        <v>2</v>
      </c>
      <c r="AE16" s="135">
        <v>0.3</v>
      </c>
      <c r="AF16" s="135">
        <v>453</v>
      </c>
      <c r="AG16" s="135">
        <v>1.4</v>
      </c>
      <c r="AH16" s="135">
        <v>212.8</v>
      </c>
      <c r="AI16" s="135">
        <v>5.0999999999999996</v>
      </c>
      <c r="AJ16" s="135">
        <v>2.2999999999999998</v>
      </c>
      <c r="AK16" s="135">
        <v>2.7</v>
      </c>
      <c r="AL16" s="135">
        <v>3</v>
      </c>
      <c r="AM16" s="135">
        <v>3.1</v>
      </c>
      <c r="AN16" s="135">
        <v>13.9</v>
      </c>
      <c r="AO16" s="135">
        <v>27.8</v>
      </c>
      <c r="AP16" s="135">
        <v>4.5</v>
      </c>
      <c r="AQ16" s="135">
        <v>39.9</v>
      </c>
      <c r="AR16" s="135">
        <v>55.9</v>
      </c>
      <c r="AS16" s="135">
        <v>27.6</v>
      </c>
      <c r="AT16" s="135">
        <v>30.2</v>
      </c>
      <c r="AU16" s="135">
        <v>0</v>
      </c>
      <c r="AV16" s="135">
        <v>130.19999999999999</v>
      </c>
      <c r="AW16" s="135">
        <v>2</v>
      </c>
      <c r="AX16" s="135">
        <v>0.5</v>
      </c>
      <c r="AY16" s="135">
        <v>18</v>
      </c>
      <c r="AZ16" s="135">
        <v>170.7</v>
      </c>
      <c r="BA16" s="135">
        <v>57.3</v>
      </c>
      <c r="BB16" s="135">
        <v>27</v>
      </c>
      <c r="BC16" s="135">
        <v>151.5</v>
      </c>
      <c r="BD16" s="135">
        <v>-2783.3</v>
      </c>
      <c r="BE16" s="137">
        <f t="shared" si="0"/>
        <v>10154.999999999998</v>
      </c>
      <c r="BF16" s="137">
        <f t="shared" si="1"/>
        <v>10712.199999999999</v>
      </c>
      <c r="BG16" s="97" t="s">
        <v>95</v>
      </c>
    </row>
    <row r="17" spans="1:59" ht="21" x14ac:dyDescent="0.3">
      <c r="A17" s="133" t="s">
        <v>183</v>
      </c>
      <c r="B17" s="132" t="s">
        <v>175</v>
      </c>
      <c r="C17" s="134">
        <v>282.2</v>
      </c>
      <c r="D17" s="134">
        <v>19.8</v>
      </c>
      <c r="E17" s="134">
        <v>0.7</v>
      </c>
      <c r="F17" s="134">
        <v>8.6</v>
      </c>
      <c r="G17" s="134">
        <v>0</v>
      </c>
      <c r="H17" s="134">
        <v>2249.6999999999998</v>
      </c>
      <c r="I17" s="134">
        <v>811.7</v>
      </c>
      <c r="J17" s="134">
        <v>127.1</v>
      </c>
      <c r="K17" s="134">
        <v>10939.8</v>
      </c>
      <c r="L17" s="134">
        <v>87.2</v>
      </c>
      <c r="M17" s="134">
        <v>868.6</v>
      </c>
      <c r="N17" s="134">
        <v>365.9</v>
      </c>
      <c r="O17" s="134">
        <v>555.1</v>
      </c>
      <c r="P17" s="134">
        <v>345.3</v>
      </c>
      <c r="Q17" s="134">
        <v>266.5</v>
      </c>
      <c r="R17" s="134">
        <v>592.79999999999995</v>
      </c>
      <c r="S17" s="134">
        <v>828.9</v>
      </c>
      <c r="T17" s="134">
        <v>715.3</v>
      </c>
      <c r="U17" s="134">
        <v>418.6</v>
      </c>
      <c r="V17" s="134">
        <v>285.89999999999998</v>
      </c>
      <c r="W17" s="134">
        <v>98.9</v>
      </c>
      <c r="X17" s="134">
        <v>402.4</v>
      </c>
      <c r="Y17" s="134">
        <v>52.8</v>
      </c>
      <c r="Z17" s="134">
        <v>39.200000000000003</v>
      </c>
      <c r="AA17" s="134">
        <v>603.6</v>
      </c>
      <c r="AB17" s="134">
        <v>2387.8000000000002</v>
      </c>
      <c r="AC17" s="134">
        <v>55</v>
      </c>
      <c r="AD17" s="134">
        <v>19.8</v>
      </c>
      <c r="AE17" s="134">
        <v>6.6</v>
      </c>
      <c r="AF17" s="134">
        <v>316.3</v>
      </c>
      <c r="AG17" s="134">
        <v>157.4</v>
      </c>
      <c r="AH17" s="134">
        <v>788.4</v>
      </c>
      <c r="AI17" s="134">
        <v>1269.2</v>
      </c>
      <c r="AJ17" s="134">
        <v>181.6</v>
      </c>
      <c r="AK17" s="134">
        <v>248</v>
      </c>
      <c r="AL17" s="134">
        <v>1397.7</v>
      </c>
      <c r="AM17" s="134">
        <v>174.7</v>
      </c>
      <c r="AN17" s="134">
        <v>3022.5</v>
      </c>
      <c r="AO17" s="134">
        <v>352.1</v>
      </c>
      <c r="AP17" s="134">
        <v>669.9</v>
      </c>
      <c r="AQ17" s="134">
        <v>656.4</v>
      </c>
      <c r="AR17" s="134">
        <v>595.1</v>
      </c>
      <c r="AS17" s="134">
        <v>391.1</v>
      </c>
      <c r="AT17" s="134">
        <v>491.9</v>
      </c>
      <c r="AU17" s="134">
        <v>0</v>
      </c>
      <c r="AV17" s="134">
        <v>1111.2</v>
      </c>
      <c r="AW17" s="134">
        <v>19</v>
      </c>
      <c r="AX17" s="134">
        <v>1</v>
      </c>
      <c r="AY17" s="134">
        <v>72.099999999999994</v>
      </c>
      <c r="AZ17" s="134">
        <v>542.5</v>
      </c>
      <c r="BA17" s="134">
        <v>156</v>
      </c>
      <c r="BB17" s="134">
        <v>79.400000000000006</v>
      </c>
      <c r="BC17" s="134">
        <v>3518</v>
      </c>
      <c r="BD17" s="134">
        <v>-4120.6000000000004</v>
      </c>
      <c r="BE17" s="137">
        <f t="shared" si="0"/>
        <v>34148.100000000006</v>
      </c>
      <c r="BF17" s="137">
        <f t="shared" si="1"/>
        <v>39647.300000000003</v>
      </c>
      <c r="BG17" s="97" t="s">
        <v>96</v>
      </c>
    </row>
    <row r="18" spans="1:59" ht="21" x14ac:dyDescent="0.3">
      <c r="A18" s="133" t="s">
        <v>184</v>
      </c>
      <c r="B18" s="132" t="s">
        <v>175</v>
      </c>
      <c r="C18" s="135">
        <v>628.70000000000005</v>
      </c>
      <c r="D18" s="135">
        <v>686.7</v>
      </c>
      <c r="E18" s="135">
        <v>0.8</v>
      </c>
      <c r="F18" s="135">
        <v>124</v>
      </c>
      <c r="G18" s="135">
        <v>0.5</v>
      </c>
      <c r="H18" s="135">
        <v>465.1</v>
      </c>
      <c r="I18" s="135">
        <v>644.5</v>
      </c>
      <c r="J18" s="135">
        <v>71.400000000000006</v>
      </c>
      <c r="K18" s="135">
        <v>377.9</v>
      </c>
      <c r="L18" s="135">
        <v>7012.1</v>
      </c>
      <c r="M18" s="135">
        <v>19337.400000000001</v>
      </c>
      <c r="N18" s="135">
        <v>246.2</v>
      </c>
      <c r="O18" s="135">
        <v>1830.3</v>
      </c>
      <c r="P18" s="135">
        <v>1710.4</v>
      </c>
      <c r="Q18" s="135">
        <v>890.8</v>
      </c>
      <c r="R18" s="135">
        <v>878.1</v>
      </c>
      <c r="S18" s="135">
        <v>1654.2</v>
      </c>
      <c r="T18" s="135">
        <v>678.9</v>
      </c>
      <c r="U18" s="135">
        <v>631</v>
      </c>
      <c r="V18" s="135">
        <v>737.6</v>
      </c>
      <c r="W18" s="135">
        <v>402.6</v>
      </c>
      <c r="X18" s="135">
        <v>204.6</v>
      </c>
      <c r="Y18" s="135">
        <v>4004.7</v>
      </c>
      <c r="Z18" s="135">
        <v>314.7</v>
      </c>
      <c r="AA18" s="135">
        <v>2231.6999999999998</v>
      </c>
      <c r="AB18" s="135">
        <v>5094.5</v>
      </c>
      <c r="AC18" s="135">
        <v>9611.2999999999993</v>
      </c>
      <c r="AD18" s="135">
        <v>1876.1</v>
      </c>
      <c r="AE18" s="135">
        <v>4680.8</v>
      </c>
      <c r="AF18" s="135">
        <v>517.9</v>
      </c>
      <c r="AG18" s="135">
        <v>811</v>
      </c>
      <c r="AH18" s="135">
        <v>1541.1</v>
      </c>
      <c r="AI18" s="135">
        <v>210.8</v>
      </c>
      <c r="AJ18" s="135">
        <v>187.7</v>
      </c>
      <c r="AK18" s="135">
        <v>114.9</v>
      </c>
      <c r="AL18" s="135">
        <v>364.1</v>
      </c>
      <c r="AM18" s="135">
        <v>819.7</v>
      </c>
      <c r="AN18" s="135">
        <v>2646.3</v>
      </c>
      <c r="AO18" s="135">
        <v>584.5</v>
      </c>
      <c r="AP18" s="135">
        <v>1633.1</v>
      </c>
      <c r="AQ18" s="135">
        <v>1620.9</v>
      </c>
      <c r="AR18" s="135">
        <v>2033.1</v>
      </c>
      <c r="AS18" s="135">
        <v>458.7</v>
      </c>
      <c r="AT18" s="135">
        <v>939.5</v>
      </c>
      <c r="AU18" s="135">
        <v>0</v>
      </c>
      <c r="AV18" s="135">
        <v>12483.2</v>
      </c>
      <c r="AW18" s="135">
        <v>35.299999999999997</v>
      </c>
      <c r="AX18" s="135">
        <v>4</v>
      </c>
      <c r="AY18" s="135">
        <v>62.8</v>
      </c>
      <c r="AZ18" s="135">
        <v>1297.0999999999999</v>
      </c>
      <c r="BA18" s="135">
        <v>587.1</v>
      </c>
      <c r="BB18" s="135">
        <v>322.39999999999998</v>
      </c>
      <c r="BC18" s="135">
        <v>52580.3</v>
      </c>
      <c r="BD18" s="135">
        <v>-26881.9</v>
      </c>
      <c r="BE18" s="137">
        <f t="shared" si="0"/>
        <v>81510.89999999998</v>
      </c>
      <c r="BF18" s="137">
        <f t="shared" si="1"/>
        <v>148883.09999999998</v>
      </c>
      <c r="BG18" s="97" t="s">
        <v>97</v>
      </c>
    </row>
    <row r="19" spans="1:59" ht="21" x14ac:dyDescent="0.3">
      <c r="A19" s="133" t="s">
        <v>651</v>
      </c>
      <c r="B19" s="132" t="s">
        <v>175</v>
      </c>
      <c r="C19" s="134">
        <v>2795.1</v>
      </c>
      <c r="D19" s="134">
        <v>49.1</v>
      </c>
      <c r="E19" s="134">
        <v>3.4</v>
      </c>
      <c r="F19" s="134">
        <v>92.7</v>
      </c>
      <c r="G19" s="134">
        <v>0.3</v>
      </c>
      <c r="H19" s="134">
        <v>818.1</v>
      </c>
      <c r="I19" s="134">
        <v>4213.3</v>
      </c>
      <c r="J19" s="134">
        <v>520.70000000000005</v>
      </c>
      <c r="K19" s="134">
        <v>1569.9</v>
      </c>
      <c r="L19" s="134">
        <v>1644.9</v>
      </c>
      <c r="M19" s="134">
        <v>38536.9</v>
      </c>
      <c r="N19" s="134">
        <v>1621.7</v>
      </c>
      <c r="O19" s="134">
        <v>16882.8</v>
      </c>
      <c r="P19" s="134">
        <v>1454.6</v>
      </c>
      <c r="Q19" s="134">
        <v>1785.1</v>
      </c>
      <c r="R19" s="134">
        <v>2913.8</v>
      </c>
      <c r="S19" s="134">
        <v>12206.1</v>
      </c>
      <c r="T19" s="134">
        <v>3896.1</v>
      </c>
      <c r="U19" s="134">
        <v>1573.4</v>
      </c>
      <c r="V19" s="134">
        <v>2339.8000000000002</v>
      </c>
      <c r="W19" s="134">
        <v>629.4</v>
      </c>
      <c r="X19" s="134">
        <v>1010.8</v>
      </c>
      <c r="Y19" s="134">
        <v>2085.5</v>
      </c>
      <c r="Z19" s="134">
        <v>340.8</v>
      </c>
      <c r="AA19" s="134">
        <v>2451.8000000000002</v>
      </c>
      <c r="AB19" s="134">
        <v>1246.9000000000001</v>
      </c>
      <c r="AC19" s="134">
        <v>480.6</v>
      </c>
      <c r="AD19" s="134">
        <v>84.9</v>
      </c>
      <c r="AE19" s="134">
        <v>140.80000000000001</v>
      </c>
      <c r="AF19" s="134">
        <v>176.5</v>
      </c>
      <c r="AG19" s="134">
        <v>29.3</v>
      </c>
      <c r="AH19" s="134">
        <v>916.8</v>
      </c>
      <c r="AI19" s="134">
        <v>394.5</v>
      </c>
      <c r="AJ19" s="134">
        <v>69</v>
      </c>
      <c r="AK19" s="134">
        <v>78</v>
      </c>
      <c r="AL19" s="134">
        <v>169.9</v>
      </c>
      <c r="AM19" s="134">
        <v>151.19999999999999</v>
      </c>
      <c r="AN19" s="134">
        <v>2714</v>
      </c>
      <c r="AO19" s="134">
        <v>868.2</v>
      </c>
      <c r="AP19" s="134">
        <v>416.2</v>
      </c>
      <c r="AQ19" s="134">
        <v>411.2</v>
      </c>
      <c r="AR19" s="134">
        <v>2154.9</v>
      </c>
      <c r="AS19" s="134">
        <v>529.70000000000005</v>
      </c>
      <c r="AT19" s="134">
        <v>2536.9</v>
      </c>
      <c r="AU19" s="134">
        <v>0</v>
      </c>
      <c r="AV19" s="134">
        <v>9661.4</v>
      </c>
      <c r="AW19" s="134">
        <v>34</v>
      </c>
      <c r="AX19" s="134">
        <v>21.2</v>
      </c>
      <c r="AY19" s="134">
        <v>259.10000000000002</v>
      </c>
      <c r="AZ19" s="134">
        <v>1808.9</v>
      </c>
      <c r="BA19" s="134">
        <v>208.8</v>
      </c>
      <c r="BB19" s="134">
        <v>127.4</v>
      </c>
      <c r="BC19" s="134">
        <v>67713.8</v>
      </c>
      <c r="BD19" s="134">
        <v>-38176.5</v>
      </c>
      <c r="BE19" s="137">
        <f t="shared" si="0"/>
        <v>115005.59999999999</v>
      </c>
      <c r="BF19" s="137">
        <f t="shared" si="1"/>
        <v>194840.19999999998</v>
      </c>
      <c r="BG19" s="97" t="s">
        <v>98</v>
      </c>
    </row>
    <row r="20" spans="1:59" ht="21" x14ac:dyDescent="0.3">
      <c r="A20" s="133" t="s">
        <v>652</v>
      </c>
      <c r="B20" s="132" t="s">
        <v>175</v>
      </c>
      <c r="C20" s="135">
        <v>73.8</v>
      </c>
      <c r="D20" s="135">
        <v>15.4</v>
      </c>
      <c r="E20" s="135">
        <v>0.5</v>
      </c>
      <c r="F20" s="135">
        <v>1.9</v>
      </c>
      <c r="G20" s="135">
        <v>0</v>
      </c>
      <c r="H20" s="135">
        <v>165.3</v>
      </c>
      <c r="I20" s="135">
        <v>187</v>
      </c>
      <c r="J20" s="135">
        <v>9.4</v>
      </c>
      <c r="K20" s="135">
        <v>24</v>
      </c>
      <c r="L20" s="135">
        <v>15.1</v>
      </c>
      <c r="M20" s="135">
        <v>132.6</v>
      </c>
      <c r="N20" s="135">
        <v>1327.7</v>
      </c>
      <c r="O20" s="135">
        <v>78.900000000000006</v>
      </c>
      <c r="P20" s="135">
        <v>22</v>
      </c>
      <c r="Q20" s="135">
        <v>69.8</v>
      </c>
      <c r="R20" s="135">
        <v>75.5</v>
      </c>
      <c r="S20" s="135">
        <v>225.3</v>
      </c>
      <c r="T20" s="135">
        <v>62.6</v>
      </c>
      <c r="U20" s="135">
        <v>111.2</v>
      </c>
      <c r="V20" s="135">
        <v>73.7</v>
      </c>
      <c r="W20" s="135">
        <v>64.7</v>
      </c>
      <c r="X20" s="135">
        <v>30.5</v>
      </c>
      <c r="Y20" s="135">
        <v>16.3</v>
      </c>
      <c r="Z20" s="135">
        <v>20.9</v>
      </c>
      <c r="AA20" s="135">
        <v>34.5</v>
      </c>
      <c r="AB20" s="135">
        <v>58.2</v>
      </c>
      <c r="AC20" s="135">
        <v>5.5</v>
      </c>
      <c r="AD20" s="135">
        <v>3</v>
      </c>
      <c r="AE20" s="135">
        <v>6.1</v>
      </c>
      <c r="AF20" s="135">
        <v>6.3</v>
      </c>
      <c r="AG20" s="135">
        <v>1.4</v>
      </c>
      <c r="AH20" s="135">
        <v>53.6</v>
      </c>
      <c r="AI20" s="135">
        <v>6.7</v>
      </c>
      <c r="AJ20" s="135">
        <v>11</v>
      </c>
      <c r="AK20" s="135">
        <v>4.9000000000000004</v>
      </c>
      <c r="AL20" s="135">
        <v>14.1</v>
      </c>
      <c r="AM20" s="135">
        <v>13.5</v>
      </c>
      <c r="AN20" s="135">
        <v>406</v>
      </c>
      <c r="AO20" s="135">
        <v>23.8</v>
      </c>
      <c r="AP20" s="135">
        <v>157.30000000000001</v>
      </c>
      <c r="AQ20" s="135">
        <v>70.7</v>
      </c>
      <c r="AR20" s="135">
        <v>15666.7</v>
      </c>
      <c r="AS20" s="135">
        <v>15</v>
      </c>
      <c r="AT20" s="135">
        <v>22.9</v>
      </c>
      <c r="AU20" s="135">
        <v>0</v>
      </c>
      <c r="AV20" s="135">
        <v>1313.2</v>
      </c>
      <c r="AW20" s="135">
        <v>33.1</v>
      </c>
      <c r="AX20" s="135">
        <v>1177.2</v>
      </c>
      <c r="AY20" s="135">
        <v>352.5</v>
      </c>
      <c r="AZ20" s="135">
        <v>572.79999999999995</v>
      </c>
      <c r="BA20" s="135">
        <v>166.4</v>
      </c>
      <c r="BB20" s="135">
        <v>82.1</v>
      </c>
      <c r="BC20" s="135">
        <v>3194.6</v>
      </c>
      <c r="BD20" s="135">
        <v>-5846.3</v>
      </c>
      <c r="BE20" s="137">
        <f t="shared" si="0"/>
        <v>19385.300000000003</v>
      </c>
      <c r="BF20" s="137">
        <f t="shared" si="1"/>
        <v>26277.200000000001</v>
      </c>
      <c r="BG20" s="97" t="s">
        <v>674</v>
      </c>
    </row>
    <row r="21" spans="1:59" x14ac:dyDescent="0.3">
      <c r="A21" s="133" t="s">
        <v>186</v>
      </c>
      <c r="B21" s="132" t="s">
        <v>175</v>
      </c>
      <c r="C21" s="134">
        <v>376.3</v>
      </c>
      <c r="D21" s="134">
        <v>150</v>
      </c>
      <c r="E21" s="134">
        <v>3.9</v>
      </c>
      <c r="F21" s="134">
        <v>26.8</v>
      </c>
      <c r="G21" s="134">
        <v>0.1</v>
      </c>
      <c r="H21" s="134">
        <v>2382.5</v>
      </c>
      <c r="I21" s="134">
        <v>1740.6</v>
      </c>
      <c r="J21" s="134">
        <v>114.7</v>
      </c>
      <c r="K21" s="134">
        <v>395.7</v>
      </c>
      <c r="L21" s="134">
        <v>101.5</v>
      </c>
      <c r="M21" s="134">
        <v>1891.8</v>
      </c>
      <c r="N21" s="134">
        <v>308.89999999999998</v>
      </c>
      <c r="O21" s="134">
        <v>6343.7</v>
      </c>
      <c r="P21" s="134">
        <v>492.1</v>
      </c>
      <c r="Q21" s="134">
        <v>669.7</v>
      </c>
      <c r="R21" s="134">
        <v>1748.7</v>
      </c>
      <c r="S21" s="134">
        <v>7477.7</v>
      </c>
      <c r="T21" s="134">
        <v>4239.8999999999996</v>
      </c>
      <c r="U21" s="134">
        <v>3757.4</v>
      </c>
      <c r="V21" s="134">
        <v>11162.8</v>
      </c>
      <c r="W21" s="134">
        <v>752.7</v>
      </c>
      <c r="X21" s="134">
        <v>1980.6</v>
      </c>
      <c r="Y21" s="134">
        <v>385.2</v>
      </c>
      <c r="Z21" s="134">
        <v>91.7</v>
      </c>
      <c r="AA21" s="134">
        <v>8644.7999999999993</v>
      </c>
      <c r="AB21" s="134">
        <v>2706.7</v>
      </c>
      <c r="AC21" s="134">
        <v>549.70000000000005</v>
      </c>
      <c r="AD21" s="134">
        <v>25</v>
      </c>
      <c r="AE21" s="134">
        <v>30.1</v>
      </c>
      <c r="AF21" s="134">
        <v>435.6</v>
      </c>
      <c r="AG21" s="134">
        <v>153.1</v>
      </c>
      <c r="AH21" s="134">
        <v>1289.2</v>
      </c>
      <c r="AI21" s="134">
        <v>98.1</v>
      </c>
      <c r="AJ21" s="134">
        <v>29.5</v>
      </c>
      <c r="AK21" s="134">
        <v>34.299999999999997</v>
      </c>
      <c r="AL21" s="134">
        <v>102.4</v>
      </c>
      <c r="AM21" s="134">
        <v>99.1</v>
      </c>
      <c r="AN21" s="134">
        <v>1860.8</v>
      </c>
      <c r="AO21" s="134">
        <v>357.8</v>
      </c>
      <c r="AP21" s="134">
        <v>134.19999999999999</v>
      </c>
      <c r="AQ21" s="134">
        <v>228.3</v>
      </c>
      <c r="AR21" s="134">
        <v>377.9</v>
      </c>
      <c r="AS21" s="134">
        <v>120.7</v>
      </c>
      <c r="AT21" s="134">
        <v>1005</v>
      </c>
      <c r="AU21" s="134">
        <v>0</v>
      </c>
      <c r="AV21" s="134">
        <v>857.3</v>
      </c>
      <c r="AW21" s="134">
        <v>2.4</v>
      </c>
      <c r="AX21" s="134">
        <v>2.2999999999999998</v>
      </c>
      <c r="AY21" s="134">
        <v>348.9</v>
      </c>
      <c r="AZ21" s="134">
        <v>892.5</v>
      </c>
      <c r="BA21" s="134">
        <v>8.1</v>
      </c>
      <c r="BB21" s="134">
        <v>8.6</v>
      </c>
      <c r="BC21" s="134">
        <v>15802.4</v>
      </c>
      <c r="BD21" s="134">
        <v>-7134.8</v>
      </c>
      <c r="BE21" s="137">
        <f t="shared" si="0"/>
        <v>64877.299999999981</v>
      </c>
      <c r="BF21" s="137">
        <f t="shared" si="1"/>
        <v>82799.799999999974</v>
      </c>
      <c r="BG21" s="97" t="s">
        <v>99</v>
      </c>
    </row>
    <row r="22" spans="1:59" ht="21" x14ac:dyDescent="0.3">
      <c r="A22" s="133" t="s">
        <v>187</v>
      </c>
      <c r="B22" s="132" t="s">
        <v>175</v>
      </c>
      <c r="C22" s="135">
        <v>18.899999999999999</v>
      </c>
      <c r="D22" s="135">
        <v>3.4</v>
      </c>
      <c r="E22" s="135">
        <v>0.4</v>
      </c>
      <c r="F22" s="135">
        <v>16</v>
      </c>
      <c r="G22" s="135">
        <v>0.1</v>
      </c>
      <c r="H22" s="135">
        <v>645.9</v>
      </c>
      <c r="I22" s="135">
        <v>176.6</v>
      </c>
      <c r="J22" s="135">
        <v>24.6</v>
      </c>
      <c r="K22" s="135">
        <v>124.6</v>
      </c>
      <c r="L22" s="135">
        <v>54.6</v>
      </c>
      <c r="M22" s="135">
        <v>706.7</v>
      </c>
      <c r="N22" s="135">
        <v>276.89999999999998</v>
      </c>
      <c r="O22" s="135">
        <v>245.9</v>
      </c>
      <c r="P22" s="135">
        <v>5737.2</v>
      </c>
      <c r="Q22" s="135">
        <v>2405.9</v>
      </c>
      <c r="R22" s="135">
        <v>476.4</v>
      </c>
      <c r="S22" s="135">
        <v>3576.1</v>
      </c>
      <c r="T22" s="135">
        <v>1107.8</v>
      </c>
      <c r="U22" s="135">
        <v>530.9</v>
      </c>
      <c r="V22" s="135">
        <v>1130.2</v>
      </c>
      <c r="W22" s="135">
        <v>228.8</v>
      </c>
      <c r="X22" s="135">
        <v>214.3</v>
      </c>
      <c r="Y22" s="135">
        <v>65.8</v>
      </c>
      <c r="Z22" s="135">
        <v>60.2</v>
      </c>
      <c r="AA22" s="135">
        <v>21209.8</v>
      </c>
      <c r="AB22" s="135">
        <v>124.2</v>
      </c>
      <c r="AC22" s="135">
        <v>38</v>
      </c>
      <c r="AD22" s="135">
        <v>12.5</v>
      </c>
      <c r="AE22" s="135">
        <v>6.7</v>
      </c>
      <c r="AF22" s="135">
        <v>49.1</v>
      </c>
      <c r="AG22" s="135">
        <v>0.9</v>
      </c>
      <c r="AH22" s="135">
        <v>346.4</v>
      </c>
      <c r="AI22" s="135">
        <v>8.1</v>
      </c>
      <c r="AJ22" s="135">
        <v>10.199999999999999</v>
      </c>
      <c r="AK22" s="135">
        <v>5.8</v>
      </c>
      <c r="AL22" s="135">
        <v>18.399999999999999</v>
      </c>
      <c r="AM22" s="135">
        <v>53.2</v>
      </c>
      <c r="AN22" s="135">
        <v>219.9</v>
      </c>
      <c r="AO22" s="135">
        <v>70.5</v>
      </c>
      <c r="AP22" s="135">
        <v>100.1</v>
      </c>
      <c r="AQ22" s="135">
        <v>64.099999999999994</v>
      </c>
      <c r="AR22" s="135">
        <v>110.9</v>
      </c>
      <c r="AS22" s="135">
        <v>137.69999999999999</v>
      </c>
      <c r="AT22" s="135">
        <v>82.8</v>
      </c>
      <c r="AU22" s="135">
        <v>0</v>
      </c>
      <c r="AV22" s="135">
        <v>196.1</v>
      </c>
      <c r="AW22" s="135">
        <v>1.3</v>
      </c>
      <c r="AX22" s="135">
        <v>1.2</v>
      </c>
      <c r="AY22" s="135">
        <v>73.7</v>
      </c>
      <c r="AZ22" s="135">
        <v>453.3</v>
      </c>
      <c r="BA22" s="135">
        <v>3.9</v>
      </c>
      <c r="BB22" s="135">
        <v>2.5</v>
      </c>
      <c r="BC22" s="135">
        <v>3990.7</v>
      </c>
      <c r="BD22" s="135">
        <v>-5359.2</v>
      </c>
      <c r="BE22" s="137">
        <f t="shared" si="0"/>
        <v>40497.499999999993</v>
      </c>
      <c r="BF22" s="137">
        <f t="shared" si="1"/>
        <v>45220.19999999999</v>
      </c>
      <c r="BG22" s="98" t="s">
        <v>100</v>
      </c>
    </row>
    <row r="23" spans="1:59" x14ac:dyDescent="0.3">
      <c r="A23" s="133" t="s">
        <v>653</v>
      </c>
      <c r="B23" s="132" t="s">
        <v>175</v>
      </c>
      <c r="C23" s="134">
        <v>51.9</v>
      </c>
      <c r="D23" s="134">
        <v>12.7</v>
      </c>
      <c r="E23" s="134">
        <v>3</v>
      </c>
      <c r="F23" s="134">
        <v>7.2</v>
      </c>
      <c r="G23" s="134">
        <v>0.2</v>
      </c>
      <c r="H23" s="134">
        <v>208.9</v>
      </c>
      <c r="I23" s="134">
        <v>515.20000000000005</v>
      </c>
      <c r="J23" s="134">
        <v>43</v>
      </c>
      <c r="K23" s="134">
        <v>78.5</v>
      </c>
      <c r="L23" s="134">
        <v>153.4</v>
      </c>
      <c r="M23" s="134">
        <v>1304.7</v>
      </c>
      <c r="N23" s="134">
        <v>141.6</v>
      </c>
      <c r="O23" s="134">
        <v>942</v>
      </c>
      <c r="P23" s="134">
        <v>702.9</v>
      </c>
      <c r="Q23" s="134">
        <v>46516</v>
      </c>
      <c r="R23" s="134">
        <v>15442.4</v>
      </c>
      <c r="S23" s="134">
        <v>6515.5</v>
      </c>
      <c r="T23" s="134">
        <v>8611.7999999999993</v>
      </c>
      <c r="U23" s="134">
        <v>10044.4</v>
      </c>
      <c r="V23" s="134">
        <v>10463</v>
      </c>
      <c r="W23" s="134">
        <v>4750.1000000000004</v>
      </c>
      <c r="X23" s="134">
        <v>1407.3</v>
      </c>
      <c r="Y23" s="134">
        <v>228.4</v>
      </c>
      <c r="Z23" s="134">
        <v>141.4</v>
      </c>
      <c r="AA23" s="134">
        <v>15070.1</v>
      </c>
      <c r="AB23" s="134">
        <v>139.6</v>
      </c>
      <c r="AC23" s="134">
        <v>56.9</v>
      </c>
      <c r="AD23" s="134">
        <v>10.199999999999999</v>
      </c>
      <c r="AE23" s="134">
        <v>58</v>
      </c>
      <c r="AF23" s="134">
        <v>50.3</v>
      </c>
      <c r="AG23" s="134">
        <v>5.7</v>
      </c>
      <c r="AH23" s="134">
        <v>64</v>
      </c>
      <c r="AI23" s="134">
        <v>12.7</v>
      </c>
      <c r="AJ23" s="134">
        <v>24.6</v>
      </c>
      <c r="AK23" s="134">
        <v>9.6999999999999993</v>
      </c>
      <c r="AL23" s="134">
        <v>25.9</v>
      </c>
      <c r="AM23" s="134">
        <v>34.1</v>
      </c>
      <c r="AN23" s="134">
        <v>391.3</v>
      </c>
      <c r="AO23" s="134">
        <v>42.2</v>
      </c>
      <c r="AP23" s="134">
        <v>45.4</v>
      </c>
      <c r="AQ23" s="134">
        <v>42.8</v>
      </c>
      <c r="AR23" s="134">
        <v>271</v>
      </c>
      <c r="AS23" s="134">
        <v>18.3</v>
      </c>
      <c r="AT23" s="134">
        <v>59.7</v>
      </c>
      <c r="AU23" s="134">
        <v>0</v>
      </c>
      <c r="AV23" s="134">
        <v>393</v>
      </c>
      <c r="AW23" s="134">
        <v>1.4</v>
      </c>
      <c r="AX23" s="134">
        <v>2.2000000000000002</v>
      </c>
      <c r="AY23" s="134">
        <v>558</v>
      </c>
      <c r="AZ23" s="134">
        <v>761</v>
      </c>
      <c r="BA23" s="134">
        <v>12.1</v>
      </c>
      <c r="BB23" s="134">
        <v>8</v>
      </c>
      <c r="BC23" s="134">
        <v>42264.6</v>
      </c>
      <c r="BD23" s="134">
        <v>-31306.6</v>
      </c>
      <c r="BE23" s="137">
        <f t="shared" si="0"/>
        <v>124717.99999999999</v>
      </c>
      <c r="BF23" s="137">
        <f t="shared" si="1"/>
        <v>168718.3</v>
      </c>
      <c r="BG23" s="98" t="s">
        <v>102</v>
      </c>
    </row>
    <row r="24" spans="1:59" x14ac:dyDescent="0.3">
      <c r="A24" s="133" t="s">
        <v>654</v>
      </c>
      <c r="B24" s="132" t="s">
        <v>175</v>
      </c>
      <c r="C24" s="135">
        <v>61.5</v>
      </c>
      <c r="D24" s="135">
        <v>17</v>
      </c>
      <c r="E24" s="135">
        <v>9.8000000000000007</v>
      </c>
      <c r="F24" s="135">
        <v>45.7</v>
      </c>
      <c r="G24" s="135">
        <v>0.3</v>
      </c>
      <c r="H24" s="135">
        <v>1530.9</v>
      </c>
      <c r="I24" s="135">
        <v>795.2</v>
      </c>
      <c r="J24" s="135">
        <v>221.5</v>
      </c>
      <c r="K24" s="135">
        <v>144.1</v>
      </c>
      <c r="L24" s="135">
        <v>662.7</v>
      </c>
      <c r="M24" s="135">
        <v>1048.4000000000001</v>
      </c>
      <c r="N24" s="135">
        <v>170</v>
      </c>
      <c r="O24" s="135">
        <v>900.3</v>
      </c>
      <c r="P24" s="135">
        <v>570.79999999999995</v>
      </c>
      <c r="Q24" s="135">
        <v>1872.7</v>
      </c>
      <c r="R24" s="135">
        <v>11699.8</v>
      </c>
      <c r="S24" s="135">
        <v>3511.6</v>
      </c>
      <c r="T24" s="135">
        <v>3174.5</v>
      </c>
      <c r="U24" s="135">
        <v>12308.6</v>
      </c>
      <c r="V24" s="135">
        <v>8975.7000000000007</v>
      </c>
      <c r="W24" s="135">
        <v>4611.3</v>
      </c>
      <c r="X24" s="135">
        <v>1625.2</v>
      </c>
      <c r="Y24" s="135">
        <v>886.8</v>
      </c>
      <c r="Z24" s="135">
        <v>101.5</v>
      </c>
      <c r="AA24" s="135">
        <v>18765.599999999999</v>
      </c>
      <c r="AB24" s="135">
        <v>700.4</v>
      </c>
      <c r="AC24" s="135">
        <v>213.2</v>
      </c>
      <c r="AD24" s="135">
        <v>47.7</v>
      </c>
      <c r="AE24" s="135">
        <v>45.4</v>
      </c>
      <c r="AF24" s="135">
        <v>369.6</v>
      </c>
      <c r="AG24" s="135">
        <v>18.899999999999999</v>
      </c>
      <c r="AH24" s="135">
        <v>770.1</v>
      </c>
      <c r="AI24" s="135">
        <v>61.8</v>
      </c>
      <c r="AJ24" s="135">
        <v>52.1</v>
      </c>
      <c r="AK24" s="135">
        <v>62.1</v>
      </c>
      <c r="AL24" s="135">
        <v>195.8</v>
      </c>
      <c r="AM24" s="135">
        <v>94.8</v>
      </c>
      <c r="AN24" s="135">
        <v>694</v>
      </c>
      <c r="AO24" s="135">
        <v>350.8</v>
      </c>
      <c r="AP24" s="135">
        <v>513.6</v>
      </c>
      <c r="AQ24" s="135">
        <v>245.3</v>
      </c>
      <c r="AR24" s="135">
        <v>286.3</v>
      </c>
      <c r="AS24" s="135">
        <v>225.2</v>
      </c>
      <c r="AT24" s="135">
        <v>732.1</v>
      </c>
      <c r="AU24" s="135">
        <v>0</v>
      </c>
      <c r="AV24" s="135">
        <v>1534.3</v>
      </c>
      <c r="AW24" s="135">
        <v>7</v>
      </c>
      <c r="AX24" s="135">
        <v>3.5</v>
      </c>
      <c r="AY24" s="135">
        <v>6106.7</v>
      </c>
      <c r="AZ24" s="135">
        <v>1164.5999999999999</v>
      </c>
      <c r="BA24" s="135">
        <v>8.6999999999999993</v>
      </c>
      <c r="BB24" s="135">
        <v>8.9</v>
      </c>
      <c r="BC24" s="135">
        <v>11607.8</v>
      </c>
      <c r="BD24" s="135">
        <v>-7444.9</v>
      </c>
      <c r="BE24" s="137">
        <f t="shared" si="0"/>
        <v>79390.700000000026</v>
      </c>
      <c r="BF24" s="137">
        <f t="shared" si="1"/>
        <v>99832.200000000026</v>
      </c>
      <c r="BG24" s="97" t="s">
        <v>104</v>
      </c>
    </row>
    <row r="25" spans="1:59" ht="21" x14ac:dyDescent="0.3">
      <c r="A25" s="133" t="s">
        <v>655</v>
      </c>
      <c r="B25" s="132" t="s">
        <v>175</v>
      </c>
      <c r="C25" s="134">
        <v>177.9</v>
      </c>
      <c r="D25" s="134">
        <v>40.200000000000003</v>
      </c>
      <c r="E25" s="134">
        <v>4.5999999999999996</v>
      </c>
      <c r="F25" s="134">
        <v>22.6</v>
      </c>
      <c r="G25" s="134">
        <v>0.1</v>
      </c>
      <c r="H25" s="134">
        <v>1110.5999999999999</v>
      </c>
      <c r="I25" s="134">
        <v>2118.6999999999998</v>
      </c>
      <c r="J25" s="134">
        <v>114.2</v>
      </c>
      <c r="K25" s="134">
        <v>342.1</v>
      </c>
      <c r="L25" s="134">
        <v>308.89999999999998</v>
      </c>
      <c r="M25" s="134">
        <v>1102.5999999999999</v>
      </c>
      <c r="N25" s="134">
        <v>216.9</v>
      </c>
      <c r="O25" s="134">
        <v>983.8</v>
      </c>
      <c r="P25" s="134">
        <v>342.9</v>
      </c>
      <c r="Q25" s="134">
        <v>1218.3</v>
      </c>
      <c r="R25" s="134">
        <v>1401.5</v>
      </c>
      <c r="S25" s="134">
        <v>76088.800000000003</v>
      </c>
      <c r="T25" s="134">
        <v>5535.5</v>
      </c>
      <c r="U25" s="134">
        <v>6737.1</v>
      </c>
      <c r="V25" s="134">
        <v>6186.1</v>
      </c>
      <c r="W25" s="134">
        <v>2132.1</v>
      </c>
      <c r="X25" s="134">
        <v>946.4</v>
      </c>
      <c r="Y25" s="134">
        <v>1030.3</v>
      </c>
      <c r="Z25" s="134">
        <v>153.9</v>
      </c>
      <c r="AA25" s="134">
        <v>2294.3000000000002</v>
      </c>
      <c r="AB25" s="134">
        <v>1550.1</v>
      </c>
      <c r="AC25" s="134">
        <v>216.2</v>
      </c>
      <c r="AD25" s="134">
        <v>42.2</v>
      </c>
      <c r="AE25" s="134">
        <v>65.400000000000006</v>
      </c>
      <c r="AF25" s="134">
        <v>319</v>
      </c>
      <c r="AG25" s="134">
        <v>79.400000000000006</v>
      </c>
      <c r="AH25" s="134">
        <v>769.3</v>
      </c>
      <c r="AI25" s="134">
        <v>971.5</v>
      </c>
      <c r="AJ25" s="134">
        <v>1387</v>
      </c>
      <c r="AK25" s="134">
        <v>2045.1</v>
      </c>
      <c r="AL25" s="134">
        <v>667.8</v>
      </c>
      <c r="AM25" s="134">
        <v>419.4</v>
      </c>
      <c r="AN25" s="134">
        <v>6063.7</v>
      </c>
      <c r="AO25" s="134">
        <v>592.6</v>
      </c>
      <c r="AP25" s="134">
        <v>807.8</v>
      </c>
      <c r="AQ25" s="134">
        <v>1123.5999999999999</v>
      </c>
      <c r="AR25" s="134">
        <v>3802</v>
      </c>
      <c r="AS25" s="134">
        <v>239.6</v>
      </c>
      <c r="AT25" s="134">
        <v>1426.9</v>
      </c>
      <c r="AU25" s="134">
        <v>0</v>
      </c>
      <c r="AV25" s="134">
        <v>20392.2</v>
      </c>
      <c r="AW25" s="134">
        <v>25.1</v>
      </c>
      <c r="AX25" s="134">
        <v>47.4</v>
      </c>
      <c r="AY25" s="134">
        <v>24654</v>
      </c>
      <c r="AZ25" s="134">
        <v>1326.8</v>
      </c>
      <c r="BA25" s="134">
        <v>248</v>
      </c>
      <c r="BB25" s="134">
        <v>197.4</v>
      </c>
      <c r="BC25" s="134">
        <v>205466.6</v>
      </c>
      <c r="BD25" s="134">
        <v>-70333.3</v>
      </c>
      <c r="BE25" s="137">
        <f t="shared" si="0"/>
        <v>133199</v>
      </c>
      <c r="BF25" s="137">
        <f t="shared" si="1"/>
        <v>385556.5</v>
      </c>
      <c r="BG25" s="97" t="s">
        <v>105</v>
      </c>
    </row>
    <row r="26" spans="1:59" x14ac:dyDescent="0.3">
      <c r="A26" s="133" t="s">
        <v>191</v>
      </c>
      <c r="B26" s="132" t="s">
        <v>175</v>
      </c>
      <c r="C26" s="135">
        <v>43.7</v>
      </c>
      <c r="D26" s="135">
        <v>57.2</v>
      </c>
      <c r="E26" s="135">
        <v>5.3</v>
      </c>
      <c r="F26" s="135">
        <v>17.5</v>
      </c>
      <c r="G26" s="135">
        <v>0.1</v>
      </c>
      <c r="H26" s="135">
        <v>291.39999999999998</v>
      </c>
      <c r="I26" s="135">
        <v>680.6</v>
      </c>
      <c r="J26" s="135">
        <v>43</v>
      </c>
      <c r="K26" s="135">
        <v>105.5</v>
      </c>
      <c r="L26" s="135">
        <v>103.6</v>
      </c>
      <c r="M26" s="135">
        <v>326.8</v>
      </c>
      <c r="N26" s="135">
        <v>64.400000000000006</v>
      </c>
      <c r="O26" s="135">
        <v>373.2</v>
      </c>
      <c r="P26" s="135">
        <v>190.6</v>
      </c>
      <c r="Q26" s="135">
        <v>687.1</v>
      </c>
      <c r="R26" s="135">
        <v>845.8</v>
      </c>
      <c r="S26" s="135">
        <v>6974</v>
      </c>
      <c r="T26" s="135">
        <v>11945.1</v>
      </c>
      <c r="U26" s="135">
        <v>5055.5</v>
      </c>
      <c r="V26" s="135">
        <v>10888.8</v>
      </c>
      <c r="W26" s="135">
        <v>1434.5</v>
      </c>
      <c r="X26" s="135">
        <v>863.4</v>
      </c>
      <c r="Y26" s="135">
        <v>1505.9</v>
      </c>
      <c r="Z26" s="135">
        <v>111.9</v>
      </c>
      <c r="AA26" s="135">
        <v>8966</v>
      </c>
      <c r="AB26" s="135">
        <v>889.5</v>
      </c>
      <c r="AC26" s="135">
        <v>936.4</v>
      </c>
      <c r="AD26" s="135">
        <v>36.1</v>
      </c>
      <c r="AE26" s="135">
        <v>34.1</v>
      </c>
      <c r="AF26" s="135">
        <v>369.8</v>
      </c>
      <c r="AG26" s="135">
        <v>83.9</v>
      </c>
      <c r="AH26" s="135">
        <v>689.8</v>
      </c>
      <c r="AI26" s="135">
        <v>201.5</v>
      </c>
      <c r="AJ26" s="135">
        <v>955.8</v>
      </c>
      <c r="AK26" s="135">
        <v>166</v>
      </c>
      <c r="AL26" s="135">
        <v>253.2</v>
      </c>
      <c r="AM26" s="135">
        <v>345.1</v>
      </c>
      <c r="AN26" s="135">
        <v>1795.9</v>
      </c>
      <c r="AO26" s="135">
        <v>408.3</v>
      </c>
      <c r="AP26" s="135">
        <v>318.60000000000002</v>
      </c>
      <c r="AQ26" s="135">
        <v>345.7</v>
      </c>
      <c r="AR26" s="135">
        <v>409.9</v>
      </c>
      <c r="AS26" s="135">
        <v>242.2</v>
      </c>
      <c r="AT26" s="135">
        <v>1305.4000000000001</v>
      </c>
      <c r="AU26" s="135">
        <v>0</v>
      </c>
      <c r="AV26" s="135">
        <v>7191.2</v>
      </c>
      <c r="AW26" s="135">
        <v>14</v>
      </c>
      <c r="AX26" s="135">
        <v>5.4</v>
      </c>
      <c r="AY26" s="135">
        <v>9869.2999999999993</v>
      </c>
      <c r="AZ26" s="135">
        <v>687.4</v>
      </c>
      <c r="BA26" s="135">
        <v>104</v>
      </c>
      <c r="BB26" s="135">
        <v>68.3</v>
      </c>
      <c r="BC26" s="135">
        <v>26128</v>
      </c>
      <c r="BD26" s="135">
        <v>-15364.4</v>
      </c>
      <c r="BE26" s="137">
        <f t="shared" si="0"/>
        <v>61368.100000000006</v>
      </c>
      <c r="BF26" s="137">
        <f t="shared" si="1"/>
        <v>105435.7</v>
      </c>
      <c r="BG26" s="97" t="s">
        <v>106</v>
      </c>
    </row>
    <row r="27" spans="1:59" ht="21" x14ac:dyDescent="0.3">
      <c r="A27" s="133" t="s">
        <v>656</v>
      </c>
      <c r="B27" s="132" t="s">
        <v>175</v>
      </c>
      <c r="C27" s="134">
        <v>110.4</v>
      </c>
      <c r="D27" s="134">
        <v>65.8</v>
      </c>
      <c r="E27" s="134">
        <v>6.4</v>
      </c>
      <c r="F27" s="134">
        <v>64.8</v>
      </c>
      <c r="G27" s="134">
        <v>0.6</v>
      </c>
      <c r="H27" s="134">
        <v>524.29999999999995</v>
      </c>
      <c r="I27" s="134">
        <v>1065.0999999999999</v>
      </c>
      <c r="J27" s="134">
        <v>58.9</v>
      </c>
      <c r="K27" s="134">
        <v>154.6</v>
      </c>
      <c r="L27" s="134">
        <v>494.1</v>
      </c>
      <c r="M27" s="134">
        <v>553.4</v>
      </c>
      <c r="N27" s="134">
        <v>98.6</v>
      </c>
      <c r="O27" s="134">
        <v>2035.2</v>
      </c>
      <c r="P27" s="134">
        <v>379.5</v>
      </c>
      <c r="Q27" s="134">
        <v>1387.6</v>
      </c>
      <c r="R27" s="134">
        <v>2469.5</v>
      </c>
      <c r="S27" s="134">
        <v>3368.2</v>
      </c>
      <c r="T27" s="134">
        <v>2283.1999999999998</v>
      </c>
      <c r="U27" s="134">
        <v>21617.1</v>
      </c>
      <c r="V27" s="134">
        <v>4031.4</v>
      </c>
      <c r="W27" s="134">
        <v>3409</v>
      </c>
      <c r="X27" s="134">
        <v>963.8</v>
      </c>
      <c r="Y27" s="134">
        <v>560</v>
      </c>
      <c r="Z27" s="134">
        <v>339.8</v>
      </c>
      <c r="AA27" s="134">
        <v>5706.9</v>
      </c>
      <c r="AB27" s="134">
        <v>501.1</v>
      </c>
      <c r="AC27" s="134">
        <v>101.7</v>
      </c>
      <c r="AD27" s="134">
        <v>95.2</v>
      </c>
      <c r="AE27" s="134">
        <v>46.1</v>
      </c>
      <c r="AF27" s="134">
        <v>148.9</v>
      </c>
      <c r="AG27" s="134">
        <v>11</v>
      </c>
      <c r="AH27" s="134">
        <v>156.6</v>
      </c>
      <c r="AI27" s="134">
        <v>41.3</v>
      </c>
      <c r="AJ27" s="134">
        <v>60.5</v>
      </c>
      <c r="AK27" s="134">
        <v>50.6</v>
      </c>
      <c r="AL27" s="134">
        <v>117.6</v>
      </c>
      <c r="AM27" s="134">
        <v>150.69999999999999</v>
      </c>
      <c r="AN27" s="134">
        <v>866.4</v>
      </c>
      <c r="AO27" s="134">
        <v>187.3</v>
      </c>
      <c r="AP27" s="134">
        <v>235.6</v>
      </c>
      <c r="AQ27" s="134">
        <v>254.4</v>
      </c>
      <c r="AR27" s="134">
        <v>326.60000000000002</v>
      </c>
      <c r="AS27" s="134">
        <v>59.7</v>
      </c>
      <c r="AT27" s="134">
        <v>207.9</v>
      </c>
      <c r="AU27" s="134">
        <v>0</v>
      </c>
      <c r="AV27" s="134">
        <v>2926.8</v>
      </c>
      <c r="AW27" s="134">
        <v>7.7</v>
      </c>
      <c r="AX27" s="134">
        <v>9.9</v>
      </c>
      <c r="AY27" s="134">
        <v>57194.1</v>
      </c>
      <c r="AZ27" s="134">
        <v>370.3</v>
      </c>
      <c r="BA27" s="134">
        <v>12.1</v>
      </c>
      <c r="BB27" s="134">
        <v>7.4</v>
      </c>
      <c r="BC27" s="134">
        <v>50398.3</v>
      </c>
      <c r="BD27" s="134">
        <v>-32187.1</v>
      </c>
      <c r="BE27" s="137">
        <f t="shared" si="0"/>
        <v>55367.4</v>
      </c>
      <c r="BF27" s="137">
        <f t="shared" si="1"/>
        <v>166294</v>
      </c>
      <c r="BG27" s="97" t="s">
        <v>107</v>
      </c>
    </row>
    <row r="28" spans="1:59" ht="21" x14ac:dyDescent="0.3">
      <c r="A28" s="133" t="s">
        <v>193</v>
      </c>
      <c r="B28" s="132" t="s">
        <v>175</v>
      </c>
      <c r="C28" s="135">
        <v>48.2</v>
      </c>
      <c r="D28" s="135">
        <v>21.7</v>
      </c>
      <c r="E28" s="135">
        <v>2.7</v>
      </c>
      <c r="F28" s="135">
        <v>30</v>
      </c>
      <c r="G28" s="135">
        <v>0.1</v>
      </c>
      <c r="H28" s="135">
        <v>271.39999999999998</v>
      </c>
      <c r="I28" s="135">
        <v>701.7</v>
      </c>
      <c r="J28" s="135">
        <v>43.5</v>
      </c>
      <c r="K28" s="135">
        <v>107</v>
      </c>
      <c r="L28" s="135">
        <v>92</v>
      </c>
      <c r="M28" s="135">
        <v>279.2</v>
      </c>
      <c r="N28" s="135">
        <v>73.900000000000006</v>
      </c>
      <c r="O28" s="135">
        <v>451.6</v>
      </c>
      <c r="P28" s="135">
        <v>289.89999999999998</v>
      </c>
      <c r="Q28" s="135">
        <v>582.6</v>
      </c>
      <c r="R28" s="135">
        <v>643.9</v>
      </c>
      <c r="S28" s="135">
        <v>1767.8</v>
      </c>
      <c r="T28" s="135">
        <v>1983.8</v>
      </c>
      <c r="U28" s="135">
        <v>2462.3000000000002</v>
      </c>
      <c r="V28" s="135">
        <v>53797.4</v>
      </c>
      <c r="W28" s="135">
        <v>531.5</v>
      </c>
      <c r="X28" s="135">
        <v>226.6</v>
      </c>
      <c r="Y28" s="135">
        <v>267.7</v>
      </c>
      <c r="Z28" s="135">
        <v>159.4</v>
      </c>
      <c r="AA28" s="135">
        <v>1408</v>
      </c>
      <c r="AB28" s="135">
        <v>1032.9000000000001</v>
      </c>
      <c r="AC28" s="135">
        <v>3195.3</v>
      </c>
      <c r="AD28" s="135">
        <v>17.399999999999999</v>
      </c>
      <c r="AE28" s="135">
        <v>15.7</v>
      </c>
      <c r="AF28" s="135">
        <v>847.5</v>
      </c>
      <c r="AG28" s="135">
        <v>386.5</v>
      </c>
      <c r="AH28" s="135">
        <v>138.9</v>
      </c>
      <c r="AI28" s="135">
        <v>90.8</v>
      </c>
      <c r="AJ28" s="135">
        <v>160.4</v>
      </c>
      <c r="AK28" s="135">
        <v>56.7</v>
      </c>
      <c r="AL28" s="135">
        <v>111</v>
      </c>
      <c r="AM28" s="135">
        <v>79.400000000000006</v>
      </c>
      <c r="AN28" s="135">
        <v>713.5</v>
      </c>
      <c r="AO28" s="135">
        <v>346.1</v>
      </c>
      <c r="AP28" s="135">
        <v>405.2</v>
      </c>
      <c r="AQ28" s="135">
        <v>132.5</v>
      </c>
      <c r="AR28" s="135">
        <v>327.3</v>
      </c>
      <c r="AS28" s="135">
        <v>126.5</v>
      </c>
      <c r="AT28" s="135">
        <v>5081.8999999999996</v>
      </c>
      <c r="AU28" s="135">
        <v>0</v>
      </c>
      <c r="AV28" s="135">
        <v>25228.2</v>
      </c>
      <c r="AW28" s="135">
        <v>2</v>
      </c>
      <c r="AX28" s="135">
        <v>19.100000000000001</v>
      </c>
      <c r="AY28" s="135">
        <v>25738.2</v>
      </c>
      <c r="AZ28" s="135">
        <v>-625.6</v>
      </c>
      <c r="BA28" s="135">
        <v>127.1</v>
      </c>
      <c r="BB28" s="135">
        <v>93.8</v>
      </c>
      <c r="BC28" s="135">
        <v>65296.4</v>
      </c>
      <c r="BD28" s="135">
        <v>-15988.7</v>
      </c>
      <c r="BE28" s="137">
        <f t="shared" si="0"/>
        <v>79509.399999999965</v>
      </c>
      <c r="BF28" s="137">
        <f t="shared" si="1"/>
        <v>195388.59999999998</v>
      </c>
      <c r="BG28" s="97" t="s">
        <v>108</v>
      </c>
    </row>
    <row r="29" spans="1:59" x14ac:dyDescent="0.3">
      <c r="A29" s="133" t="s">
        <v>194</v>
      </c>
      <c r="B29" s="132" t="s">
        <v>175</v>
      </c>
      <c r="C29" s="134">
        <v>13.1</v>
      </c>
      <c r="D29" s="134">
        <v>150</v>
      </c>
      <c r="E29" s="134">
        <v>3.4</v>
      </c>
      <c r="F29" s="134">
        <v>30.7</v>
      </c>
      <c r="G29" s="134">
        <v>0</v>
      </c>
      <c r="H29" s="134">
        <v>226.4</v>
      </c>
      <c r="I29" s="134">
        <v>619.5</v>
      </c>
      <c r="J29" s="134">
        <v>30.5</v>
      </c>
      <c r="K29" s="134">
        <v>65.8</v>
      </c>
      <c r="L29" s="134">
        <v>40.6</v>
      </c>
      <c r="M29" s="134">
        <v>157.80000000000001</v>
      </c>
      <c r="N29" s="134">
        <v>43.5</v>
      </c>
      <c r="O29" s="134">
        <v>199.1</v>
      </c>
      <c r="P29" s="134">
        <v>77.7</v>
      </c>
      <c r="Q29" s="134">
        <v>242.1</v>
      </c>
      <c r="R29" s="134">
        <v>449</v>
      </c>
      <c r="S29" s="134">
        <v>694.9</v>
      </c>
      <c r="T29" s="134">
        <v>271.8</v>
      </c>
      <c r="U29" s="134">
        <v>816.5</v>
      </c>
      <c r="V29" s="134">
        <v>404.7</v>
      </c>
      <c r="W29" s="134">
        <v>2925.2</v>
      </c>
      <c r="X29" s="134">
        <v>126</v>
      </c>
      <c r="Y29" s="134">
        <v>52.4</v>
      </c>
      <c r="Z29" s="134">
        <v>16.8</v>
      </c>
      <c r="AA29" s="134">
        <v>434.1</v>
      </c>
      <c r="AB29" s="134">
        <v>66.5</v>
      </c>
      <c r="AC29" s="134">
        <v>329.1</v>
      </c>
      <c r="AD29" s="134">
        <v>669.1</v>
      </c>
      <c r="AE29" s="134">
        <v>1611.1</v>
      </c>
      <c r="AF29" s="134">
        <v>46</v>
      </c>
      <c r="AG29" s="134">
        <v>10.1</v>
      </c>
      <c r="AH29" s="134">
        <v>25.7</v>
      </c>
      <c r="AI29" s="134">
        <v>8.8000000000000007</v>
      </c>
      <c r="AJ29" s="134">
        <v>16.899999999999999</v>
      </c>
      <c r="AK29" s="134">
        <v>7.1</v>
      </c>
      <c r="AL29" s="134">
        <v>17.899999999999999</v>
      </c>
      <c r="AM29" s="134">
        <v>8.9</v>
      </c>
      <c r="AN29" s="134">
        <v>234.1</v>
      </c>
      <c r="AO29" s="134">
        <v>74.2</v>
      </c>
      <c r="AP29" s="134">
        <v>502.3</v>
      </c>
      <c r="AQ29" s="134">
        <v>34.4</v>
      </c>
      <c r="AR29" s="134">
        <v>144.30000000000001</v>
      </c>
      <c r="AS29" s="134">
        <v>12</v>
      </c>
      <c r="AT29" s="134">
        <v>66.7</v>
      </c>
      <c r="AU29" s="134">
        <v>0</v>
      </c>
      <c r="AV29" s="134">
        <v>630.9</v>
      </c>
      <c r="AW29" s="134">
        <v>7.3</v>
      </c>
      <c r="AX29" s="134">
        <v>10</v>
      </c>
      <c r="AY29" s="134">
        <v>14592.7</v>
      </c>
      <c r="AZ29" s="134">
        <v>263.10000000000002</v>
      </c>
      <c r="BA29" s="134">
        <v>5</v>
      </c>
      <c r="BB29" s="134">
        <v>0.6</v>
      </c>
      <c r="BC29" s="134">
        <v>22463.3</v>
      </c>
      <c r="BD29" s="134">
        <v>-7808</v>
      </c>
      <c r="BE29" s="137">
        <f t="shared" si="0"/>
        <v>11976.8</v>
      </c>
      <c r="BF29" s="137">
        <f t="shared" si="1"/>
        <v>49949.7</v>
      </c>
      <c r="BG29" s="97" t="s">
        <v>109</v>
      </c>
    </row>
    <row r="30" spans="1:59" ht="31.5" x14ac:dyDescent="0.3">
      <c r="A30" s="133" t="s">
        <v>657</v>
      </c>
      <c r="B30" s="132" t="s">
        <v>175</v>
      </c>
      <c r="C30" s="135">
        <v>51.9</v>
      </c>
      <c r="D30" s="135">
        <v>31.9</v>
      </c>
      <c r="E30" s="135">
        <v>6.8</v>
      </c>
      <c r="F30" s="135">
        <v>26.4</v>
      </c>
      <c r="G30" s="135">
        <v>0.1</v>
      </c>
      <c r="H30" s="135">
        <v>1228.5999999999999</v>
      </c>
      <c r="I30" s="135">
        <v>3529.3</v>
      </c>
      <c r="J30" s="135">
        <v>147.69999999999999</v>
      </c>
      <c r="K30" s="135">
        <v>343.8</v>
      </c>
      <c r="L30" s="135">
        <v>90.2</v>
      </c>
      <c r="M30" s="135">
        <v>739.4</v>
      </c>
      <c r="N30" s="135">
        <v>211</v>
      </c>
      <c r="O30" s="135">
        <v>875.6</v>
      </c>
      <c r="P30" s="135">
        <v>323.3</v>
      </c>
      <c r="Q30" s="135">
        <v>1095.5999999999999</v>
      </c>
      <c r="R30" s="135">
        <v>1221.9000000000001</v>
      </c>
      <c r="S30" s="135">
        <v>3106.6</v>
      </c>
      <c r="T30" s="135">
        <v>946.4</v>
      </c>
      <c r="U30" s="135">
        <v>1873.5</v>
      </c>
      <c r="V30" s="135">
        <v>1050.5999999999999</v>
      </c>
      <c r="W30" s="135">
        <v>1133.8</v>
      </c>
      <c r="X30" s="135">
        <v>1462.3</v>
      </c>
      <c r="Y30" s="135">
        <v>141.80000000000001</v>
      </c>
      <c r="Z30" s="135">
        <v>77.2</v>
      </c>
      <c r="AA30" s="135">
        <v>2716</v>
      </c>
      <c r="AB30" s="135">
        <v>623.1</v>
      </c>
      <c r="AC30" s="135">
        <v>61.3</v>
      </c>
      <c r="AD30" s="135">
        <v>11.5</v>
      </c>
      <c r="AE30" s="135">
        <v>8.1</v>
      </c>
      <c r="AF30" s="135">
        <v>122.6</v>
      </c>
      <c r="AG30" s="135">
        <v>34</v>
      </c>
      <c r="AH30" s="135">
        <v>1041.7</v>
      </c>
      <c r="AI30" s="135">
        <v>200.8</v>
      </c>
      <c r="AJ30" s="135">
        <v>113.1</v>
      </c>
      <c r="AK30" s="135">
        <v>116.8</v>
      </c>
      <c r="AL30" s="135">
        <v>395.3</v>
      </c>
      <c r="AM30" s="135">
        <v>615.20000000000005</v>
      </c>
      <c r="AN30" s="135">
        <v>1147.4000000000001</v>
      </c>
      <c r="AO30" s="135">
        <v>542.79999999999995</v>
      </c>
      <c r="AP30" s="135">
        <v>589.1</v>
      </c>
      <c r="AQ30" s="135">
        <v>1910.1</v>
      </c>
      <c r="AR30" s="135">
        <v>1099.5999999999999</v>
      </c>
      <c r="AS30" s="135">
        <v>720.2</v>
      </c>
      <c r="AT30" s="135">
        <v>320.7</v>
      </c>
      <c r="AU30" s="135">
        <v>0</v>
      </c>
      <c r="AV30" s="135">
        <v>6699.9</v>
      </c>
      <c r="AW30" s="135">
        <v>10.3</v>
      </c>
      <c r="AX30" s="135">
        <v>9.5</v>
      </c>
      <c r="AY30" s="135">
        <v>3467.7</v>
      </c>
      <c r="AZ30" s="135">
        <v>130.19999999999999</v>
      </c>
      <c r="BA30" s="135">
        <v>719.2</v>
      </c>
      <c r="BB30" s="135">
        <v>395.7</v>
      </c>
      <c r="BC30" s="135">
        <v>2650.4</v>
      </c>
      <c r="BD30" s="135">
        <v>-14102.1</v>
      </c>
      <c r="BE30" s="137">
        <f t="shared" si="0"/>
        <v>32105.099999999988</v>
      </c>
      <c r="BF30" s="137">
        <f t="shared" si="1"/>
        <v>46187.999999999978</v>
      </c>
      <c r="BG30" s="97" t="s">
        <v>110</v>
      </c>
    </row>
    <row r="31" spans="1:59" ht="21" x14ac:dyDescent="0.3">
      <c r="A31" s="139" t="s">
        <v>658</v>
      </c>
      <c r="B31" s="132" t="s">
        <v>175</v>
      </c>
      <c r="C31" s="134">
        <v>530.79999999999995</v>
      </c>
      <c r="D31" s="134">
        <v>115.2</v>
      </c>
      <c r="E31" s="134">
        <v>7</v>
      </c>
      <c r="F31" s="134">
        <v>84</v>
      </c>
      <c r="G31" s="134">
        <v>0.3</v>
      </c>
      <c r="H31" s="134">
        <v>1101.5999999999999</v>
      </c>
      <c r="I31" s="134">
        <v>766</v>
      </c>
      <c r="J31" s="134">
        <v>154.30000000000001</v>
      </c>
      <c r="K31" s="134">
        <v>1038.4000000000001</v>
      </c>
      <c r="L31" s="134">
        <v>1390</v>
      </c>
      <c r="M31" s="134">
        <v>4312.8999999999996</v>
      </c>
      <c r="N31" s="134">
        <v>179.9</v>
      </c>
      <c r="O31" s="134">
        <v>1289.0999999999999</v>
      </c>
      <c r="P31" s="134">
        <v>1522.5</v>
      </c>
      <c r="Q31" s="134">
        <v>7469.9</v>
      </c>
      <c r="R31" s="134">
        <v>1660.4</v>
      </c>
      <c r="S31" s="134">
        <v>4050.8</v>
      </c>
      <c r="T31" s="134">
        <v>832.7</v>
      </c>
      <c r="U31" s="134">
        <v>1253.7</v>
      </c>
      <c r="V31" s="134">
        <v>1211.9000000000001</v>
      </c>
      <c r="W31" s="134">
        <v>270.7</v>
      </c>
      <c r="X31" s="134">
        <v>282.2</v>
      </c>
      <c r="Y31" s="134">
        <v>16136.6</v>
      </c>
      <c r="Z31" s="134">
        <v>774.3</v>
      </c>
      <c r="AA31" s="134">
        <v>972.4</v>
      </c>
      <c r="AB31" s="134">
        <v>4108.1000000000004</v>
      </c>
      <c r="AC31" s="134">
        <v>1068.9000000000001</v>
      </c>
      <c r="AD31" s="134">
        <v>26.4</v>
      </c>
      <c r="AE31" s="134">
        <v>27.5</v>
      </c>
      <c r="AF31" s="134">
        <v>844.4</v>
      </c>
      <c r="AG31" s="134">
        <v>29.9</v>
      </c>
      <c r="AH31" s="134">
        <v>2123.3000000000002</v>
      </c>
      <c r="AI31" s="134">
        <v>337.9</v>
      </c>
      <c r="AJ31" s="134">
        <v>788.3</v>
      </c>
      <c r="AK31" s="134">
        <v>204.5</v>
      </c>
      <c r="AL31" s="134">
        <v>936.2</v>
      </c>
      <c r="AM31" s="134">
        <v>1521.2</v>
      </c>
      <c r="AN31" s="134">
        <v>7077.2</v>
      </c>
      <c r="AO31" s="134">
        <v>422.6</v>
      </c>
      <c r="AP31" s="134">
        <v>1275.4000000000001</v>
      </c>
      <c r="AQ31" s="134">
        <v>2856.5</v>
      </c>
      <c r="AR31" s="134">
        <v>2913.1</v>
      </c>
      <c r="AS31" s="134">
        <v>993.2</v>
      </c>
      <c r="AT31" s="134">
        <v>650.79999999999995</v>
      </c>
      <c r="AU31" s="134">
        <v>0</v>
      </c>
      <c r="AV31" s="134">
        <v>13128.3</v>
      </c>
      <c r="AW31" s="134">
        <v>29.4</v>
      </c>
      <c r="AX31" s="134">
        <v>7</v>
      </c>
      <c r="AY31" s="134">
        <v>164.1</v>
      </c>
      <c r="AZ31" s="134">
        <v>2.7</v>
      </c>
      <c r="BA31" s="134">
        <v>6.6</v>
      </c>
      <c r="BB31" s="134">
        <v>6.2</v>
      </c>
      <c r="BC31" s="134">
        <v>42.3</v>
      </c>
      <c r="BD31" s="134">
        <v>-182.4</v>
      </c>
      <c r="BE31" s="137">
        <f t="shared" si="0"/>
        <v>75613.000000000029</v>
      </c>
      <c r="BF31" s="137">
        <f t="shared" si="1"/>
        <v>88999.600000000035</v>
      </c>
      <c r="BG31" s="98" t="s">
        <v>111</v>
      </c>
    </row>
    <row r="32" spans="1:59" ht="31.5" x14ac:dyDescent="0.3">
      <c r="A32" s="139" t="s">
        <v>659</v>
      </c>
      <c r="B32" s="132" t="s">
        <v>175</v>
      </c>
      <c r="C32" s="135">
        <v>58.5</v>
      </c>
      <c r="D32" s="135">
        <v>22.7</v>
      </c>
      <c r="E32" s="135">
        <v>0.3</v>
      </c>
      <c r="F32" s="135">
        <v>13.4</v>
      </c>
      <c r="G32" s="135">
        <v>0.1</v>
      </c>
      <c r="H32" s="135">
        <v>339.6</v>
      </c>
      <c r="I32" s="135">
        <v>163.5</v>
      </c>
      <c r="J32" s="135">
        <v>21.4</v>
      </c>
      <c r="K32" s="135">
        <v>373.4</v>
      </c>
      <c r="L32" s="135">
        <v>64.099999999999994</v>
      </c>
      <c r="M32" s="135">
        <v>678.6</v>
      </c>
      <c r="N32" s="135">
        <v>30</v>
      </c>
      <c r="O32" s="135">
        <v>800.7</v>
      </c>
      <c r="P32" s="135">
        <v>320.8</v>
      </c>
      <c r="Q32" s="135">
        <v>2850.9</v>
      </c>
      <c r="R32" s="135">
        <v>396.1</v>
      </c>
      <c r="S32" s="135">
        <v>144.30000000000001</v>
      </c>
      <c r="T32" s="135">
        <v>122.1</v>
      </c>
      <c r="U32" s="135">
        <v>446.8</v>
      </c>
      <c r="V32" s="135">
        <v>132.1</v>
      </c>
      <c r="W32" s="135">
        <v>30</v>
      </c>
      <c r="X32" s="135">
        <v>58.6</v>
      </c>
      <c r="Y32" s="135">
        <v>192.5</v>
      </c>
      <c r="Z32" s="135">
        <v>549.70000000000005</v>
      </c>
      <c r="AA32" s="135">
        <v>178.3</v>
      </c>
      <c r="AB32" s="135">
        <v>167.7</v>
      </c>
      <c r="AC32" s="135">
        <v>149.5</v>
      </c>
      <c r="AD32" s="135">
        <v>4.5</v>
      </c>
      <c r="AE32" s="135">
        <v>1.2</v>
      </c>
      <c r="AF32" s="135">
        <v>120.4</v>
      </c>
      <c r="AG32" s="135">
        <v>2.9</v>
      </c>
      <c r="AH32" s="135">
        <v>1466.6</v>
      </c>
      <c r="AI32" s="135">
        <v>72.7</v>
      </c>
      <c r="AJ32" s="135">
        <v>113.6</v>
      </c>
      <c r="AK32" s="135">
        <v>30.4</v>
      </c>
      <c r="AL32" s="135">
        <v>233.9</v>
      </c>
      <c r="AM32" s="135">
        <v>575.6</v>
      </c>
      <c r="AN32" s="135">
        <v>530.79999999999995</v>
      </c>
      <c r="AO32" s="135">
        <v>178.9</v>
      </c>
      <c r="AP32" s="135">
        <v>396</v>
      </c>
      <c r="AQ32" s="135">
        <v>510.5</v>
      </c>
      <c r="AR32" s="135">
        <v>1223.7</v>
      </c>
      <c r="AS32" s="135">
        <v>193.2</v>
      </c>
      <c r="AT32" s="135">
        <v>291.39999999999998</v>
      </c>
      <c r="AU32" s="135">
        <v>0</v>
      </c>
      <c r="AV32" s="135">
        <v>3517.7</v>
      </c>
      <c r="AW32" s="135">
        <v>530.1</v>
      </c>
      <c r="AX32" s="135">
        <v>574.6</v>
      </c>
      <c r="AY32" s="135">
        <v>10.5</v>
      </c>
      <c r="AZ32" s="135">
        <v>0.5</v>
      </c>
      <c r="BA32" s="135">
        <v>2.8</v>
      </c>
      <c r="BB32" s="135">
        <v>0.1</v>
      </c>
      <c r="BC32" s="135">
        <v>13.4</v>
      </c>
      <c r="BD32" s="135">
        <v>-83.1</v>
      </c>
      <c r="BE32" s="137">
        <f t="shared" si="0"/>
        <v>14252.000000000002</v>
      </c>
      <c r="BF32" s="137">
        <f t="shared" si="1"/>
        <v>18901.699999999997</v>
      </c>
      <c r="BG32" s="98" t="s">
        <v>112</v>
      </c>
    </row>
    <row r="33" spans="1:59" x14ac:dyDescent="0.3">
      <c r="A33" s="139" t="s">
        <v>197</v>
      </c>
      <c r="B33" s="132" t="s">
        <v>175</v>
      </c>
      <c r="C33" s="134">
        <v>58.1</v>
      </c>
      <c r="D33" s="134">
        <v>13.4</v>
      </c>
      <c r="E33" s="134">
        <v>0.8</v>
      </c>
      <c r="F33" s="134">
        <v>14.2</v>
      </c>
      <c r="G33" s="134">
        <v>0.3</v>
      </c>
      <c r="H33" s="134">
        <v>100.8</v>
      </c>
      <c r="I33" s="134">
        <v>71.5</v>
      </c>
      <c r="J33" s="134">
        <v>11.2</v>
      </c>
      <c r="K33" s="134">
        <v>34.700000000000003</v>
      </c>
      <c r="L33" s="134">
        <v>63.3</v>
      </c>
      <c r="M33" s="134">
        <v>137.9</v>
      </c>
      <c r="N33" s="134">
        <v>16.8</v>
      </c>
      <c r="O33" s="134">
        <v>108.3</v>
      </c>
      <c r="P33" s="134">
        <v>60</v>
      </c>
      <c r="Q33" s="134">
        <v>224.3</v>
      </c>
      <c r="R33" s="134">
        <v>147.19999999999999</v>
      </c>
      <c r="S33" s="134">
        <v>221.3</v>
      </c>
      <c r="T33" s="134">
        <v>131.6</v>
      </c>
      <c r="U33" s="134">
        <v>149.6</v>
      </c>
      <c r="V33" s="134">
        <v>115.5</v>
      </c>
      <c r="W33" s="134">
        <v>52.8</v>
      </c>
      <c r="X33" s="134">
        <v>36.1</v>
      </c>
      <c r="Y33" s="134">
        <v>565</v>
      </c>
      <c r="Z33" s="134">
        <v>35.299999999999997</v>
      </c>
      <c r="AA33" s="134">
        <v>319.10000000000002</v>
      </c>
      <c r="AB33" s="134">
        <v>648</v>
      </c>
      <c r="AC33" s="134">
        <v>94.4</v>
      </c>
      <c r="AD33" s="134">
        <v>31.7</v>
      </c>
      <c r="AE33" s="134">
        <v>17.3</v>
      </c>
      <c r="AF33" s="134">
        <v>114.3</v>
      </c>
      <c r="AG33" s="134">
        <v>14.6</v>
      </c>
      <c r="AH33" s="134">
        <v>346.5</v>
      </c>
      <c r="AI33" s="134">
        <v>108.9</v>
      </c>
      <c r="AJ33" s="134">
        <v>200.6</v>
      </c>
      <c r="AK33" s="134">
        <v>67.7</v>
      </c>
      <c r="AL33" s="134">
        <v>236.4</v>
      </c>
      <c r="AM33" s="134">
        <v>6855.6</v>
      </c>
      <c r="AN33" s="134">
        <v>608.79999999999995</v>
      </c>
      <c r="AO33" s="134">
        <v>173.7</v>
      </c>
      <c r="AP33" s="134">
        <v>695.6</v>
      </c>
      <c r="AQ33" s="134">
        <v>219.4</v>
      </c>
      <c r="AR33" s="134">
        <v>157.80000000000001</v>
      </c>
      <c r="AS33" s="134">
        <v>120.2</v>
      </c>
      <c r="AT33" s="134">
        <v>89.3</v>
      </c>
      <c r="AU33" s="134">
        <v>0</v>
      </c>
      <c r="AV33" s="134">
        <v>467.1</v>
      </c>
      <c r="AW33" s="134">
        <v>79</v>
      </c>
      <c r="AX33" s="134">
        <v>1.9</v>
      </c>
      <c r="AY33" s="134">
        <v>219710.8</v>
      </c>
      <c r="AZ33" s="134">
        <v>571</v>
      </c>
      <c r="BA33" s="134">
        <v>17.100000000000001</v>
      </c>
      <c r="BB33" s="134">
        <v>30.2</v>
      </c>
      <c r="BC33" s="134">
        <v>117.7</v>
      </c>
      <c r="BD33" s="134">
        <v>-335.3</v>
      </c>
      <c r="BE33" s="137">
        <f t="shared" si="0"/>
        <v>13489.9</v>
      </c>
      <c r="BF33" s="137">
        <f t="shared" si="1"/>
        <v>234484.7</v>
      </c>
      <c r="BG33" s="96" t="s">
        <v>113</v>
      </c>
    </row>
    <row r="34" spans="1:59" ht="21" x14ac:dyDescent="0.3">
      <c r="A34" s="139" t="s">
        <v>198</v>
      </c>
      <c r="B34" s="132" t="s">
        <v>175</v>
      </c>
      <c r="C34" s="135">
        <v>3439.6</v>
      </c>
      <c r="D34" s="135">
        <v>455.3</v>
      </c>
      <c r="E34" s="135">
        <v>5.5</v>
      </c>
      <c r="F34" s="135">
        <v>75.7</v>
      </c>
      <c r="G34" s="135">
        <v>0.4</v>
      </c>
      <c r="H34" s="135">
        <v>14584.5</v>
      </c>
      <c r="I34" s="135">
        <v>6563.2</v>
      </c>
      <c r="J34" s="135">
        <v>596.29999999999995</v>
      </c>
      <c r="K34" s="135">
        <v>2282.9</v>
      </c>
      <c r="L34" s="135">
        <v>3706.7</v>
      </c>
      <c r="M34" s="135">
        <v>10542.5</v>
      </c>
      <c r="N34" s="135">
        <v>1291.3</v>
      </c>
      <c r="O34" s="135">
        <v>5180.3999999999996</v>
      </c>
      <c r="P34" s="135">
        <v>1547.3</v>
      </c>
      <c r="Q34" s="135">
        <v>5439.2</v>
      </c>
      <c r="R34" s="135">
        <v>3776.8</v>
      </c>
      <c r="S34" s="135">
        <v>15963</v>
      </c>
      <c r="T34" s="135">
        <v>5142.3999999999996</v>
      </c>
      <c r="U34" s="135">
        <v>6699.6</v>
      </c>
      <c r="V34" s="135">
        <v>10414.6</v>
      </c>
      <c r="W34" s="135">
        <v>1952.4</v>
      </c>
      <c r="X34" s="135">
        <v>2164.6</v>
      </c>
      <c r="Y34" s="135">
        <v>2898.2</v>
      </c>
      <c r="Z34" s="135">
        <v>540</v>
      </c>
      <c r="AA34" s="135">
        <v>9843.4</v>
      </c>
      <c r="AB34" s="135">
        <v>6150.6</v>
      </c>
      <c r="AC34" s="135">
        <v>2110.8000000000002</v>
      </c>
      <c r="AD34" s="135">
        <v>423.2</v>
      </c>
      <c r="AE34" s="135">
        <v>841.1</v>
      </c>
      <c r="AF34" s="135">
        <v>1098.5</v>
      </c>
      <c r="AG34" s="135">
        <v>260.2</v>
      </c>
      <c r="AH34" s="135">
        <v>16934.8</v>
      </c>
      <c r="AI34" s="135">
        <v>1001.1</v>
      </c>
      <c r="AJ34" s="135">
        <v>2403</v>
      </c>
      <c r="AK34" s="135">
        <v>590.20000000000005</v>
      </c>
      <c r="AL34" s="135">
        <v>1359.9</v>
      </c>
      <c r="AM34" s="135">
        <v>1004.2</v>
      </c>
      <c r="AN34" s="135">
        <v>6859.8</v>
      </c>
      <c r="AO34" s="135">
        <v>1299.4000000000001</v>
      </c>
      <c r="AP34" s="135">
        <v>2125.6</v>
      </c>
      <c r="AQ34" s="135">
        <v>2779.7</v>
      </c>
      <c r="AR34" s="135">
        <v>9449.7000000000007</v>
      </c>
      <c r="AS34" s="135">
        <v>1597</v>
      </c>
      <c r="AT34" s="135">
        <v>2420.4</v>
      </c>
      <c r="AU34" s="135">
        <v>0</v>
      </c>
      <c r="AV34" s="135">
        <v>61215.199999999997</v>
      </c>
      <c r="AW34" s="135">
        <v>428.5</v>
      </c>
      <c r="AX34" s="135">
        <v>977.3</v>
      </c>
      <c r="AY34" s="135">
        <v>16923.099999999999</v>
      </c>
      <c r="AZ34" s="135">
        <v>-5019.3999999999996</v>
      </c>
      <c r="BA34" s="135">
        <v>1509.7</v>
      </c>
      <c r="BB34" s="135">
        <v>716</v>
      </c>
      <c r="BC34" s="135">
        <v>42059.5</v>
      </c>
      <c r="BD34" s="135">
        <v>-53915.7</v>
      </c>
      <c r="BE34" s="137">
        <f t="shared" si="0"/>
        <v>175815.00000000003</v>
      </c>
      <c r="BF34" s="137">
        <f t="shared" si="1"/>
        <v>294624.90000000002</v>
      </c>
    </row>
    <row r="35" spans="1:59" ht="21" x14ac:dyDescent="0.3">
      <c r="A35" s="133" t="s">
        <v>660</v>
      </c>
      <c r="B35" s="132" t="s">
        <v>175</v>
      </c>
      <c r="C35" s="134">
        <v>211.6</v>
      </c>
      <c r="D35" s="134">
        <v>56.5</v>
      </c>
      <c r="E35" s="134">
        <v>19.899999999999999</v>
      </c>
      <c r="F35" s="134">
        <v>386.2</v>
      </c>
      <c r="G35" s="134">
        <v>0.5</v>
      </c>
      <c r="H35" s="134">
        <v>2517.6</v>
      </c>
      <c r="I35" s="134">
        <v>1199.4000000000001</v>
      </c>
      <c r="J35" s="134">
        <v>247.7</v>
      </c>
      <c r="K35" s="134">
        <v>1144.5</v>
      </c>
      <c r="L35" s="134">
        <v>1180.0999999999999</v>
      </c>
      <c r="M35" s="134">
        <v>3004.2</v>
      </c>
      <c r="N35" s="134">
        <v>435.3</v>
      </c>
      <c r="O35" s="134">
        <v>1498.1</v>
      </c>
      <c r="P35" s="134">
        <v>2897.3</v>
      </c>
      <c r="Q35" s="134">
        <v>2665.7</v>
      </c>
      <c r="R35" s="134">
        <v>1615.5</v>
      </c>
      <c r="S35" s="134">
        <v>3494.3</v>
      </c>
      <c r="T35" s="134">
        <v>1217.5</v>
      </c>
      <c r="U35" s="134">
        <v>2183</v>
      </c>
      <c r="V35" s="134">
        <v>2151.6999999999998</v>
      </c>
      <c r="W35" s="134">
        <v>542.79999999999995</v>
      </c>
      <c r="X35" s="134">
        <v>473.6</v>
      </c>
      <c r="Y35" s="134">
        <v>1049.3</v>
      </c>
      <c r="Z35" s="134">
        <v>582.20000000000005</v>
      </c>
      <c r="AA35" s="134">
        <v>1771.7</v>
      </c>
      <c r="AB35" s="134">
        <v>4023.8</v>
      </c>
      <c r="AC35" s="134">
        <v>454.6</v>
      </c>
      <c r="AD35" s="134">
        <v>190.9</v>
      </c>
      <c r="AE35" s="134">
        <v>130.30000000000001</v>
      </c>
      <c r="AF35" s="134">
        <v>247.1</v>
      </c>
      <c r="AG35" s="134">
        <v>19.2</v>
      </c>
      <c r="AH35" s="134">
        <v>507.6</v>
      </c>
      <c r="AI35" s="134">
        <v>468.8</v>
      </c>
      <c r="AJ35" s="134">
        <v>94.3</v>
      </c>
      <c r="AK35" s="134">
        <v>324.3</v>
      </c>
      <c r="AL35" s="134">
        <v>601.1</v>
      </c>
      <c r="AM35" s="134">
        <v>417.3</v>
      </c>
      <c r="AN35" s="134">
        <v>1950.1</v>
      </c>
      <c r="AO35" s="134">
        <v>750.2</v>
      </c>
      <c r="AP35" s="134">
        <v>1697.9</v>
      </c>
      <c r="AQ35" s="134">
        <v>388.3</v>
      </c>
      <c r="AR35" s="134">
        <v>445</v>
      </c>
      <c r="AS35" s="134">
        <v>150.6</v>
      </c>
      <c r="AT35" s="134">
        <v>357.4</v>
      </c>
      <c r="AU35" s="134">
        <v>0</v>
      </c>
      <c r="AV35" s="134">
        <v>16681.5</v>
      </c>
      <c r="AW35" s="134">
        <v>37.1</v>
      </c>
      <c r="AX35" s="134">
        <v>14.9</v>
      </c>
      <c r="AY35" s="134">
        <v>1320.3</v>
      </c>
      <c r="AZ35" s="134">
        <v>124.6</v>
      </c>
      <c r="BA35" s="134">
        <v>3101.7</v>
      </c>
      <c r="BB35" s="134">
        <v>1168.5</v>
      </c>
      <c r="BC35" s="134">
        <v>2513.6</v>
      </c>
      <c r="BD35" s="134">
        <v>-14384.8</v>
      </c>
      <c r="BE35" s="137">
        <f t="shared" si="0"/>
        <v>45765.000000000007</v>
      </c>
      <c r="BF35" s="137">
        <f t="shared" si="1"/>
        <v>70727.200000000012</v>
      </c>
    </row>
    <row r="36" spans="1:59" x14ac:dyDescent="0.3">
      <c r="A36" s="133" t="s">
        <v>661</v>
      </c>
      <c r="B36" s="132" t="s">
        <v>175</v>
      </c>
      <c r="C36" s="135">
        <v>14.7</v>
      </c>
      <c r="D36" s="135">
        <v>20.3</v>
      </c>
      <c r="E36" s="135">
        <v>0.9</v>
      </c>
      <c r="F36" s="135">
        <v>10.199999999999999</v>
      </c>
      <c r="G36" s="135">
        <v>0</v>
      </c>
      <c r="H36" s="135">
        <v>111.3</v>
      </c>
      <c r="I36" s="135">
        <v>33.799999999999997</v>
      </c>
      <c r="J36" s="135">
        <v>8.9</v>
      </c>
      <c r="K36" s="135">
        <v>30.2</v>
      </c>
      <c r="L36" s="135">
        <v>117.6</v>
      </c>
      <c r="M36" s="135">
        <v>133.1</v>
      </c>
      <c r="N36" s="135">
        <v>6.5</v>
      </c>
      <c r="O36" s="135">
        <v>52.7</v>
      </c>
      <c r="P36" s="135">
        <v>150</v>
      </c>
      <c r="Q36" s="135">
        <v>259.2</v>
      </c>
      <c r="R36" s="135">
        <v>57.9</v>
      </c>
      <c r="S36" s="135">
        <v>143.6</v>
      </c>
      <c r="T36" s="135">
        <v>67.400000000000006</v>
      </c>
      <c r="U36" s="135">
        <v>86.4</v>
      </c>
      <c r="V36" s="135">
        <v>71.099999999999994</v>
      </c>
      <c r="W36" s="135">
        <v>43.2</v>
      </c>
      <c r="X36" s="135">
        <v>20.5</v>
      </c>
      <c r="Y36" s="135">
        <v>73.2</v>
      </c>
      <c r="Z36" s="135">
        <v>14.4</v>
      </c>
      <c r="AA36" s="135">
        <v>64.8</v>
      </c>
      <c r="AB36" s="135">
        <v>124.7</v>
      </c>
      <c r="AC36" s="135">
        <v>32.700000000000003</v>
      </c>
      <c r="AD36" s="135">
        <v>3606.5</v>
      </c>
      <c r="AE36" s="135">
        <v>12</v>
      </c>
      <c r="AF36" s="135">
        <v>23.5</v>
      </c>
      <c r="AG36" s="135">
        <v>2.4</v>
      </c>
      <c r="AH36" s="135">
        <v>23.4</v>
      </c>
      <c r="AI36" s="135">
        <v>4.2</v>
      </c>
      <c r="AJ36" s="135">
        <v>2.9</v>
      </c>
      <c r="AK36" s="135">
        <v>3.3</v>
      </c>
      <c r="AL36" s="135">
        <v>5.7</v>
      </c>
      <c r="AM36" s="135">
        <v>4.4000000000000004</v>
      </c>
      <c r="AN36" s="135">
        <v>30</v>
      </c>
      <c r="AO36" s="135">
        <v>11.2</v>
      </c>
      <c r="AP36" s="135">
        <v>39.4</v>
      </c>
      <c r="AQ36" s="135">
        <v>7.6</v>
      </c>
      <c r="AR36" s="135">
        <v>19.2</v>
      </c>
      <c r="AS36" s="135">
        <v>3.8</v>
      </c>
      <c r="AT36" s="135">
        <v>7.8</v>
      </c>
      <c r="AU36" s="135">
        <v>0</v>
      </c>
      <c r="AV36" s="135">
        <v>283.7</v>
      </c>
      <c r="AW36" s="135">
        <v>0.5</v>
      </c>
      <c r="AX36" s="135">
        <v>1</v>
      </c>
      <c r="AY36" s="135">
        <v>104.9</v>
      </c>
      <c r="AZ36" s="135">
        <v>1367.5</v>
      </c>
      <c r="BA36" s="135">
        <v>652.5</v>
      </c>
      <c r="BB36" s="135">
        <v>226.4</v>
      </c>
      <c r="BC36" s="135">
        <v>14748.9</v>
      </c>
      <c r="BD36" s="135">
        <v>-3479</v>
      </c>
      <c r="BE36" s="137">
        <f t="shared" si="0"/>
        <v>5556.5999999999985</v>
      </c>
      <c r="BF36" s="137">
        <f t="shared" si="1"/>
        <v>22942</v>
      </c>
    </row>
    <row r="37" spans="1:59" x14ac:dyDescent="0.3">
      <c r="A37" s="133" t="s">
        <v>662</v>
      </c>
      <c r="B37" s="132" t="s">
        <v>175</v>
      </c>
      <c r="C37" s="134">
        <v>21.7</v>
      </c>
      <c r="D37" s="134">
        <v>10.6</v>
      </c>
      <c r="E37" s="134">
        <v>0.1</v>
      </c>
      <c r="F37" s="134">
        <v>3.1</v>
      </c>
      <c r="G37" s="134">
        <v>0</v>
      </c>
      <c r="H37" s="134">
        <v>208.8</v>
      </c>
      <c r="I37" s="134">
        <v>174.3</v>
      </c>
      <c r="J37" s="134">
        <v>18.3</v>
      </c>
      <c r="K37" s="134">
        <v>28.7</v>
      </c>
      <c r="L37" s="134">
        <v>70.099999999999994</v>
      </c>
      <c r="M37" s="134">
        <v>236.3</v>
      </c>
      <c r="N37" s="134">
        <v>464.6</v>
      </c>
      <c r="O37" s="134">
        <v>167.5</v>
      </c>
      <c r="P37" s="134">
        <v>110.5</v>
      </c>
      <c r="Q37" s="134">
        <v>217</v>
      </c>
      <c r="R37" s="134">
        <v>199.1</v>
      </c>
      <c r="S37" s="134">
        <v>1527.5</v>
      </c>
      <c r="T37" s="134">
        <v>611.1</v>
      </c>
      <c r="U37" s="134">
        <v>779.2</v>
      </c>
      <c r="V37" s="134">
        <v>258</v>
      </c>
      <c r="W37" s="134">
        <v>108.2</v>
      </c>
      <c r="X37" s="134">
        <v>80.599999999999994</v>
      </c>
      <c r="Y37" s="134">
        <v>168.5</v>
      </c>
      <c r="Z37" s="134">
        <v>3.4</v>
      </c>
      <c r="AA37" s="134">
        <v>131.4</v>
      </c>
      <c r="AB37" s="134">
        <v>2201.6999999999998</v>
      </c>
      <c r="AC37" s="134">
        <v>61.1</v>
      </c>
      <c r="AD37" s="134">
        <v>8.6</v>
      </c>
      <c r="AE37" s="134">
        <v>52.5</v>
      </c>
      <c r="AF37" s="134">
        <v>182.8</v>
      </c>
      <c r="AG37" s="134">
        <v>236.6</v>
      </c>
      <c r="AH37" s="134">
        <v>201</v>
      </c>
      <c r="AI37" s="134">
        <v>623.70000000000005</v>
      </c>
      <c r="AJ37" s="134">
        <v>142.6</v>
      </c>
      <c r="AK37" s="134">
        <v>506.7</v>
      </c>
      <c r="AL37" s="134">
        <v>197.7</v>
      </c>
      <c r="AM37" s="134">
        <v>67.5</v>
      </c>
      <c r="AN37" s="134">
        <v>873.9</v>
      </c>
      <c r="AO37" s="134">
        <v>109.6</v>
      </c>
      <c r="AP37" s="134">
        <v>279</v>
      </c>
      <c r="AQ37" s="134">
        <v>52.3</v>
      </c>
      <c r="AR37" s="134">
        <v>103.2</v>
      </c>
      <c r="AS37" s="134">
        <v>68.7</v>
      </c>
      <c r="AT37" s="134">
        <v>175.1</v>
      </c>
      <c r="AU37" s="134">
        <v>0</v>
      </c>
      <c r="AV37" s="134">
        <v>2397.3000000000002</v>
      </c>
      <c r="AW37" s="134">
        <v>3</v>
      </c>
      <c r="AX37" s="134">
        <v>2.2999999999999998</v>
      </c>
      <c r="AY37" s="134">
        <v>108.7</v>
      </c>
      <c r="AZ37" s="134">
        <v>199.2</v>
      </c>
      <c r="BA37" s="134">
        <v>1680.1</v>
      </c>
      <c r="BB37" s="134">
        <v>809.7</v>
      </c>
      <c r="BC37" s="134">
        <v>7918.3</v>
      </c>
      <c r="BD37" s="134">
        <v>-4897</v>
      </c>
      <c r="BE37" s="137">
        <f t="shared" si="0"/>
        <v>11742.900000000003</v>
      </c>
      <c r="BF37" s="137">
        <f t="shared" si="1"/>
        <v>24861.500000000004</v>
      </c>
    </row>
    <row r="38" spans="1:59" ht="21" x14ac:dyDescent="0.3">
      <c r="A38" s="133" t="s">
        <v>663</v>
      </c>
      <c r="B38" s="132" t="s">
        <v>175</v>
      </c>
      <c r="C38" s="135">
        <v>254.2</v>
      </c>
      <c r="D38" s="135">
        <v>305</v>
      </c>
      <c r="E38" s="135">
        <v>2.4</v>
      </c>
      <c r="F38" s="135">
        <v>166.8</v>
      </c>
      <c r="G38" s="135">
        <v>0.1</v>
      </c>
      <c r="H38" s="135">
        <v>1823.6</v>
      </c>
      <c r="I38" s="135">
        <v>508</v>
      </c>
      <c r="J38" s="135">
        <v>93.6</v>
      </c>
      <c r="K38" s="135">
        <v>328.8</v>
      </c>
      <c r="L38" s="135">
        <v>372.5</v>
      </c>
      <c r="M38" s="135">
        <v>1541.7</v>
      </c>
      <c r="N38" s="135">
        <v>201.5</v>
      </c>
      <c r="O38" s="135">
        <v>709.9</v>
      </c>
      <c r="P38" s="135">
        <v>1131.3</v>
      </c>
      <c r="Q38" s="135">
        <v>1703.4</v>
      </c>
      <c r="R38" s="135">
        <v>748.5</v>
      </c>
      <c r="S38" s="135">
        <v>1984.6</v>
      </c>
      <c r="T38" s="135">
        <v>592.4</v>
      </c>
      <c r="U38" s="135">
        <v>1005</v>
      </c>
      <c r="V38" s="135">
        <v>1033.8</v>
      </c>
      <c r="W38" s="135">
        <v>212.3</v>
      </c>
      <c r="X38" s="135">
        <v>224.7</v>
      </c>
      <c r="Y38" s="135">
        <v>384.8</v>
      </c>
      <c r="Z38" s="135">
        <v>277.2</v>
      </c>
      <c r="AA38" s="135">
        <v>767.9</v>
      </c>
      <c r="AB38" s="135">
        <v>7418.3</v>
      </c>
      <c r="AC38" s="135">
        <v>4231.3999999999996</v>
      </c>
      <c r="AD38" s="135">
        <v>5256.2</v>
      </c>
      <c r="AE38" s="135">
        <v>1847.8</v>
      </c>
      <c r="AF38" s="135">
        <v>1557.6</v>
      </c>
      <c r="AG38" s="135">
        <v>203.9</v>
      </c>
      <c r="AH38" s="135">
        <v>230.3</v>
      </c>
      <c r="AI38" s="135">
        <v>125</v>
      </c>
      <c r="AJ38" s="135">
        <v>26.3</v>
      </c>
      <c r="AK38" s="135">
        <v>41.5</v>
      </c>
      <c r="AL38" s="135">
        <v>92.2</v>
      </c>
      <c r="AM38" s="135">
        <v>75.400000000000006</v>
      </c>
      <c r="AN38" s="135">
        <v>752.7</v>
      </c>
      <c r="AO38" s="135">
        <v>443.6</v>
      </c>
      <c r="AP38" s="135">
        <v>66.2</v>
      </c>
      <c r="AQ38" s="135">
        <v>67.900000000000006</v>
      </c>
      <c r="AR38" s="135">
        <v>120.1</v>
      </c>
      <c r="AS38" s="135">
        <v>56.4</v>
      </c>
      <c r="AT38" s="135">
        <v>117.9</v>
      </c>
      <c r="AU38" s="135">
        <v>0</v>
      </c>
      <c r="AV38" s="135">
        <v>3028.5</v>
      </c>
      <c r="AW38" s="135">
        <v>17.3</v>
      </c>
      <c r="AX38" s="135">
        <v>4.4000000000000004</v>
      </c>
      <c r="AY38" s="135">
        <v>532.79999999999995</v>
      </c>
      <c r="AZ38" s="135">
        <v>134.6</v>
      </c>
      <c r="BA38" s="135">
        <v>84.7</v>
      </c>
      <c r="BB38" s="135">
        <v>10.9</v>
      </c>
      <c r="BC38" s="135">
        <v>2930.8</v>
      </c>
      <c r="BD38" s="135">
        <v>-9371.7999999999993</v>
      </c>
      <c r="BE38" s="137">
        <f t="shared" si="0"/>
        <v>39104.699999999997</v>
      </c>
      <c r="BF38" s="137">
        <f t="shared" si="1"/>
        <v>45848.700000000004</v>
      </c>
    </row>
    <row r="39" spans="1:59" x14ac:dyDescent="0.3">
      <c r="A39" s="133" t="s">
        <v>664</v>
      </c>
      <c r="B39" s="132" t="s">
        <v>175</v>
      </c>
      <c r="C39" s="134">
        <v>57.2</v>
      </c>
      <c r="D39" s="134">
        <v>6.2</v>
      </c>
      <c r="E39" s="134">
        <v>0.2</v>
      </c>
      <c r="F39" s="134">
        <v>1.8</v>
      </c>
      <c r="G39" s="134">
        <v>0</v>
      </c>
      <c r="H39" s="134">
        <v>36.299999999999997</v>
      </c>
      <c r="I39" s="134">
        <v>25.5</v>
      </c>
      <c r="J39" s="134">
        <v>5.6</v>
      </c>
      <c r="K39" s="134">
        <v>11.5</v>
      </c>
      <c r="L39" s="134">
        <v>11.1</v>
      </c>
      <c r="M39" s="134">
        <v>47.1</v>
      </c>
      <c r="N39" s="134">
        <v>27.9</v>
      </c>
      <c r="O39" s="134">
        <v>32.799999999999997</v>
      </c>
      <c r="P39" s="134">
        <v>33.299999999999997</v>
      </c>
      <c r="Q39" s="134">
        <v>72.900000000000006</v>
      </c>
      <c r="R39" s="134">
        <v>44.1</v>
      </c>
      <c r="S39" s="134">
        <v>183.1</v>
      </c>
      <c r="T39" s="134">
        <v>37.799999999999997</v>
      </c>
      <c r="U39" s="134">
        <v>49.8</v>
      </c>
      <c r="V39" s="134">
        <v>116.8</v>
      </c>
      <c r="W39" s="134">
        <v>21.5</v>
      </c>
      <c r="X39" s="134">
        <v>21</v>
      </c>
      <c r="Y39" s="134">
        <v>16.399999999999999</v>
      </c>
      <c r="Z39" s="134">
        <v>285.60000000000002</v>
      </c>
      <c r="AA39" s="134">
        <v>319.89999999999998</v>
      </c>
      <c r="AB39" s="134">
        <v>4529.1000000000004</v>
      </c>
      <c r="AC39" s="134">
        <v>21</v>
      </c>
      <c r="AD39" s="134">
        <v>5</v>
      </c>
      <c r="AE39" s="134">
        <v>0.7</v>
      </c>
      <c r="AF39" s="134">
        <v>735.2</v>
      </c>
      <c r="AG39" s="134">
        <v>565.5</v>
      </c>
      <c r="AH39" s="134">
        <v>158.1</v>
      </c>
      <c r="AI39" s="134">
        <v>35.700000000000003</v>
      </c>
      <c r="AJ39" s="134">
        <v>16</v>
      </c>
      <c r="AK39" s="134">
        <v>40.1</v>
      </c>
      <c r="AL39" s="134">
        <v>70.8</v>
      </c>
      <c r="AM39" s="134">
        <v>32.200000000000003</v>
      </c>
      <c r="AN39" s="134">
        <v>347.6</v>
      </c>
      <c r="AO39" s="134">
        <v>390.6</v>
      </c>
      <c r="AP39" s="134">
        <v>592.79999999999995</v>
      </c>
      <c r="AQ39" s="134">
        <v>92.7</v>
      </c>
      <c r="AR39" s="134">
        <v>177.6</v>
      </c>
      <c r="AS39" s="134">
        <v>51.7</v>
      </c>
      <c r="AT39" s="134">
        <v>74.8</v>
      </c>
      <c r="AU39" s="134">
        <v>0</v>
      </c>
      <c r="AV39" s="134">
        <v>520.70000000000005</v>
      </c>
      <c r="AW39" s="134">
        <v>7.6</v>
      </c>
      <c r="AX39" s="134">
        <v>1.8</v>
      </c>
      <c r="AY39" s="134">
        <v>7.9</v>
      </c>
      <c r="AZ39" s="134">
        <v>19.5</v>
      </c>
      <c r="BA39" s="134">
        <v>54.4</v>
      </c>
      <c r="BB39" s="134">
        <v>21.2</v>
      </c>
      <c r="BC39" s="134">
        <v>325.5</v>
      </c>
      <c r="BD39" s="134">
        <v>-2103.9</v>
      </c>
      <c r="BE39" s="137">
        <f t="shared" si="0"/>
        <v>9402.6</v>
      </c>
      <c r="BF39" s="137">
        <f t="shared" si="1"/>
        <v>10361.200000000001</v>
      </c>
    </row>
    <row r="40" spans="1:59" ht="21" x14ac:dyDescent="0.3">
      <c r="A40" s="139" t="s">
        <v>665</v>
      </c>
      <c r="B40" s="132" t="s">
        <v>175</v>
      </c>
      <c r="C40" s="135">
        <v>303.2</v>
      </c>
      <c r="D40" s="135">
        <v>113.7</v>
      </c>
      <c r="E40" s="135">
        <v>3.3</v>
      </c>
      <c r="F40" s="135">
        <v>88.1</v>
      </c>
      <c r="G40" s="135">
        <v>0.2</v>
      </c>
      <c r="H40" s="135">
        <v>546.5</v>
      </c>
      <c r="I40" s="135">
        <v>532</v>
      </c>
      <c r="J40" s="135">
        <v>116.7</v>
      </c>
      <c r="K40" s="135">
        <v>399.6</v>
      </c>
      <c r="L40" s="135">
        <v>263.39999999999998</v>
      </c>
      <c r="M40" s="135">
        <v>1031.5999999999999</v>
      </c>
      <c r="N40" s="135">
        <v>200.3</v>
      </c>
      <c r="O40" s="135">
        <v>600.9</v>
      </c>
      <c r="P40" s="135">
        <v>448.3</v>
      </c>
      <c r="Q40" s="135">
        <v>1170.7</v>
      </c>
      <c r="R40" s="135">
        <v>1048.8</v>
      </c>
      <c r="S40" s="135">
        <v>1698</v>
      </c>
      <c r="T40" s="135">
        <v>665.8</v>
      </c>
      <c r="U40" s="135">
        <v>1336.4</v>
      </c>
      <c r="V40" s="135">
        <v>906.5</v>
      </c>
      <c r="W40" s="135">
        <v>212.7</v>
      </c>
      <c r="X40" s="135">
        <v>404.5</v>
      </c>
      <c r="Y40" s="135">
        <v>488.8</v>
      </c>
      <c r="Z40" s="135">
        <v>327.10000000000002</v>
      </c>
      <c r="AA40" s="135">
        <v>1270</v>
      </c>
      <c r="AB40" s="135">
        <v>10765.6</v>
      </c>
      <c r="AC40" s="135">
        <v>386.9</v>
      </c>
      <c r="AD40" s="135">
        <v>127.4</v>
      </c>
      <c r="AE40" s="135">
        <v>285.5</v>
      </c>
      <c r="AF40" s="135">
        <v>884.3</v>
      </c>
      <c r="AG40" s="135">
        <v>86.4</v>
      </c>
      <c r="AH40" s="135">
        <v>1040</v>
      </c>
      <c r="AI40" s="135">
        <v>1032</v>
      </c>
      <c r="AJ40" s="135">
        <v>578.20000000000005</v>
      </c>
      <c r="AK40" s="135">
        <v>526.6</v>
      </c>
      <c r="AL40" s="135">
        <v>3861.3</v>
      </c>
      <c r="AM40" s="135">
        <v>1271.4000000000001</v>
      </c>
      <c r="AN40" s="135">
        <v>7484.9</v>
      </c>
      <c r="AO40" s="135">
        <v>2350.4</v>
      </c>
      <c r="AP40" s="135">
        <v>2182.8000000000002</v>
      </c>
      <c r="AQ40" s="135">
        <v>6222.3</v>
      </c>
      <c r="AR40" s="135">
        <v>4518.3</v>
      </c>
      <c r="AS40" s="135">
        <v>1420.2</v>
      </c>
      <c r="AT40" s="135">
        <v>2751.4</v>
      </c>
      <c r="AU40" s="135">
        <v>0</v>
      </c>
      <c r="AV40" s="135">
        <v>58587.4</v>
      </c>
      <c r="AW40" s="135">
        <v>800.1</v>
      </c>
      <c r="AX40" s="135">
        <v>6569.9</v>
      </c>
      <c r="AY40" s="135">
        <v>53.4</v>
      </c>
      <c r="AZ40" s="135">
        <v>-0.1</v>
      </c>
      <c r="BA40" s="135">
        <v>11789.4</v>
      </c>
      <c r="BB40" s="135">
        <v>5435.1</v>
      </c>
      <c r="BC40" s="135">
        <v>15.5</v>
      </c>
      <c r="BD40" s="135">
        <v>-11877.4</v>
      </c>
      <c r="BE40" s="137">
        <f t="shared" si="0"/>
        <v>61953.000000000015</v>
      </c>
      <c r="BF40" s="137">
        <f t="shared" si="1"/>
        <v>145203.70000000001</v>
      </c>
    </row>
    <row r="41" spans="1:59" ht="21" x14ac:dyDescent="0.3">
      <c r="A41" s="133" t="s">
        <v>201</v>
      </c>
      <c r="B41" s="132" t="s">
        <v>175</v>
      </c>
      <c r="C41" s="134">
        <v>44.1</v>
      </c>
      <c r="D41" s="134">
        <v>11.9</v>
      </c>
      <c r="E41" s="134">
        <v>0.4</v>
      </c>
      <c r="F41" s="134">
        <v>11.7</v>
      </c>
      <c r="G41" s="134">
        <v>0</v>
      </c>
      <c r="H41" s="134">
        <v>111</v>
      </c>
      <c r="I41" s="134">
        <v>69.599999999999994</v>
      </c>
      <c r="J41" s="134">
        <v>10.9</v>
      </c>
      <c r="K41" s="134">
        <v>83.5</v>
      </c>
      <c r="L41" s="134">
        <v>93.1</v>
      </c>
      <c r="M41" s="134">
        <v>156.5</v>
      </c>
      <c r="N41" s="134">
        <v>25.3</v>
      </c>
      <c r="O41" s="134">
        <v>109.5</v>
      </c>
      <c r="P41" s="134">
        <v>57.5</v>
      </c>
      <c r="Q41" s="134">
        <v>202.6</v>
      </c>
      <c r="R41" s="134">
        <v>164.7</v>
      </c>
      <c r="S41" s="134">
        <v>490.2</v>
      </c>
      <c r="T41" s="134">
        <v>146.80000000000001</v>
      </c>
      <c r="U41" s="134">
        <v>188.5</v>
      </c>
      <c r="V41" s="134">
        <v>142.5</v>
      </c>
      <c r="W41" s="134">
        <v>51.5</v>
      </c>
      <c r="X41" s="134">
        <v>58.2</v>
      </c>
      <c r="Y41" s="134">
        <v>82.6</v>
      </c>
      <c r="Z41" s="134">
        <v>86.9</v>
      </c>
      <c r="AA41" s="134">
        <v>575.6</v>
      </c>
      <c r="AB41" s="134">
        <v>3775.6</v>
      </c>
      <c r="AC41" s="134">
        <v>99.1</v>
      </c>
      <c r="AD41" s="134">
        <v>104.4</v>
      </c>
      <c r="AE41" s="134">
        <v>94.8</v>
      </c>
      <c r="AF41" s="134">
        <v>337.9</v>
      </c>
      <c r="AG41" s="134">
        <v>84</v>
      </c>
      <c r="AH41" s="134">
        <v>492.1</v>
      </c>
      <c r="AI41" s="134">
        <v>4547.8</v>
      </c>
      <c r="AJ41" s="134">
        <v>603.20000000000005</v>
      </c>
      <c r="AK41" s="134">
        <v>1467.3</v>
      </c>
      <c r="AL41" s="134">
        <v>1655.7</v>
      </c>
      <c r="AM41" s="134">
        <v>244.7</v>
      </c>
      <c r="AN41" s="134">
        <v>12025.7</v>
      </c>
      <c r="AO41" s="134">
        <v>608.79999999999995</v>
      </c>
      <c r="AP41" s="134">
        <v>1286.3</v>
      </c>
      <c r="AQ41" s="134">
        <v>1831.5</v>
      </c>
      <c r="AR41" s="134">
        <v>396.7</v>
      </c>
      <c r="AS41" s="134">
        <v>1238.9000000000001</v>
      </c>
      <c r="AT41" s="134">
        <v>599.79999999999995</v>
      </c>
      <c r="AU41" s="134">
        <v>0</v>
      </c>
      <c r="AV41" s="134">
        <v>10259.5</v>
      </c>
      <c r="AW41" s="134">
        <v>295.39999999999998</v>
      </c>
      <c r="AX41" s="134">
        <v>23</v>
      </c>
      <c r="AY41" s="134">
        <v>6560.4</v>
      </c>
      <c r="AZ41" s="134">
        <v>81.900000000000006</v>
      </c>
      <c r="BA41" s="134">
        <v>204.8</v>
      </c>
      <c r="BB41" s="134">
        <v>83.9</v>
      </c>
      <c r="BC41" s="134">
        <v>6437.3</v>
      </c>
      <c r="BD41" s="134">
        <v>-7747.8</v>
      </c>
      <c r="BE41" s="137">
        <f t="shared" si="0"/>
        <v>34469.4</v>
      </c>
      <c r="BF41" s="137">
        <f t="shared" si="1"/>
        <v>58415.600000000013</v>
      </c>
    </row>
    <row r="42" spans="1:59" x14ac:dyDescent="0.3">
      <c r="A42" s="133" t="s">
        <v>202</v>
      </c>
      <c r="B42" s="132" t="s">
        <v>175</v>
      </c>
      <c r="C42" s="135">
        <v>96.5</v>
      </c>
      <c r="D42" s="135">
        <v>23.5</v>
      </c>
      <c r="E42" s="135">
        <v>0.9</v>
      </c>
      <c r="F42" s="135">
        <v>10.1</v>
      </c>
      <c r="G42" s="135">
        <v>0.1</v>
      </c>
      <c r="H42" s="135">
        <v>126.2</v>
      </c>
      <c r="I42" s="135">
        <v>94.3</v>
      </c>
      <c r="J42" s="135">
        <v>38.9</v>
      </c>
      <c r="K42" s="135">
        <v>87.1</v>
      </c>
      <c r="L42" s="135">
        <v>98.2</v>
      </c>
      <c r="M42" s="135">
        <v>185.6</v>
      </c>
      <c r="N42" s="135">
        <v>34.5</v>
      </c>
      <c r="O42" s="135">
        <v>126.3</v>
      </c>
      <c r="P42" s="135">
        <v>174.1</v>
      </c>
      <c r="Q42" s="135">
        <v>188.5</v>
      </c>
      <c r="R42" s="135">
        <v>235.1</v>
      </c>
      <c r="S42" s="135">
        <v>445.9</v>
      </c>
      <c r="T42" s="135">
        <v>202.9</v>
      </c>
      <c r="U42" s="135">
        <v>188.7</v>
      </c>
      <c r="V42" s="135">
        <v>176.6</v>
      </c>
      <c r="W42" s="135">
        <v>36.700000000000003</v>
      </c>
      <c r="X42" s="135">
        <v>84</v>
      </c>
      <c r="Y42" s="135">
        <v>93.6</v>
      </c>
      <c r="Z42" s="135">
        <v>86.3</v>
      </c>
      <c r="AA42" s="135">
        <v>325.89999999999998</v>
      </c>
      <c r="AB42" s="135">
        <v>6427.3</v>
      </c>
      <c r="AC42" s="135">
        <v>140.1</v>
      </c>
      <c r="AD42" s="135">
        <v>67.5</v>
      </c>
      <c r="AE42" s="135">
        <v>17.2</v>
      </c>
      <c r="AF42" s="135">
        <v>518.6</v>
      </c>
      <c r="AG42" s="135">
        <v>97.4</v>
      </c>
      <c r="AH42" s="135">
        <v>695.1</v>
      </c>
      <c r="AI42" s="135">
        <v>822.5</v>
      </c>
      <c r="AJ42" s="135">
        <v>4295.8</v>
      </c>
      <c r="AK42" s="135">
        <v>838.5</v>
      </c>
      <c r="AL42" s="135">
        <v>3320.3</v>
      </c>
      <c r="AM42" s="135">
        <v>450</v>
      </c>
      <c r="AN42" s="135">
        <v>3521.6</v>
      </c>
      <c r="AO42" s="135">
        <v>1358.5</v>
      </c>
      <c r="AP42" s="135">
        <v>933.3</v>
      </c>
      <c r="AQ42" s="135">
        <v>781</v>
      </c>
      <c r="AR42" s="135">
        <v>250.2</v>
      </c>
      <c r="AS42" s="135">
        <v>203.4</v>
      </c>
      <c r="AT42" s="135">
        <v>370.6</v>
      </c>
      <c r="AU42" s="135">
        <v>0</v>
      </c>
      <c r="AV42" s="135">
        <v>11389.7</v>
      </c>
      <c r="AW42" s="135">
        <v>39.6</v>
      </c>
      <c r="AX42" s="135">
        <v>1.8</v>
      </c>
      <c r="AY42" s="135">
        <v>186.1</v>
      </c>
      <c r="AZ42" s="135">
        <v>18.899999999999999</v>
      </c>
      <c r="BA42" s="135">
        <v>815.5</v>
      </c>
      <c r="BB42" s="135">
        <v>348.7</v>
      </c>
      <c r="BC42" s="135">
        <v>660.3</v>
      </c>
      <c r="BD42" s="135">
        <v>-2621.5</v>
      </c>
      <c r="BE42" s="137">
        <f t="shared" si="0"/>
        <v>28269.399999999998</v>
      </c>
      <c r="BF42" s="137">
        <f t="shared" si="1"/>
        <v>41730</v>
      </c>
    </row>
    <row r="43" spans="1:59" ht="21" x14ac:dyDescent="0.3">
      <c r="A43" s="133" t="s">
        <v>203</v>
      </c>
      <c r="B43" s="132" t="s">
        <v>175</v>
      </c>
      <c r="C43" s="134">
        <v>21.2</v>
      </c>
      <c r="D43" s="134">
        <v>3.8</v>
      </c>
      <c r="E43" s="134">
        <v>0.8</v>
      </c>
      <c r="F43" s="134">
        <v>6</v>
      </c>
      <c r="G43" s="134">
        <v>0.1</v>
      </c>
      <c r="H43" s="134">
        <v>106.7</v>
      </c>
      <c r="I43" s="134">
        <v>53</v>
      </c>
      <c r="J43" s="134">
        <v>8.5</v>
      </c>
      <c r="K43" s="134">
        <v>66.8</v>
      </c>
      <c r="L43" s="134">
        <v>141.5</v>
      </c>
      <c r="M43" s="134">
        <v>147</v>
      </c>
      <c r="N43" s="134">
        <v>16.600000000000001</v>
      </c>
      <c r="O43" s="134">
        <v>123.4</v>
      </c>
      <c r="P43" s="134">
        <v>40.5</v>
      </c>
      <c r="Q43" s="134">
        <v>255.9</v>
      </c>
      <c r="R43" s="134">
        <v>146.19999999999999</v>
      </c>
      <c r="S43" s="134">
        <v>687.5</v>
      </c>
      <c r="T43" s="134">
        <v>103.4</v>
      </c>
      <c r="U43" s="134">
        <v>253.9</v>
      </c>
      <c r="V43" s="134">
        <v>228.2</v>
      </c>
      <c r="W43" s="134">
        <v>41.6</v>
      </c>
      <c r="X43" s="134">
        <v>37</v>
      </c>
      <c r="Y43" s="134">
        <v>97.7</v>
      </c>
      <c r="Z43" s="134">
        <v>70.599999999999994</v>
      </c>
      <c r="AA43" s="134">
        <v>375.5</v>
      </c>
      <c r="AB43" s="134">
        <v>860.7</v>
      </c>
      <c r="AC43" s="134">
        <v>85.7</v>
      </c>
      <c r="AD43" s="134">
        <v>32.9</v>
      </c>
      <c r="AE43" s="134">
        <v>21.4</v>
      </c>
      <c r="AF43" s="134">
        <v>166.9</v>
      </c>
      <c r="AG43" s="134">
        <v>129.9</v>
      </c>
      <c r="AH43" s="134">
        <v>109.1</v>
      </c>
      <c r="AI43" s="134">
        <v>1957</v>
      </c>
      <c r="AJ43" s="134">
        <v>1501.9</v>
      </c>
      <c r="AK43" s="134">
        <v>3377</v>
      </c>
      <c r="AL43" s="134">
        <v>3432.4</v>
      </c>
      <c r="AM43" s="134">
        <v>254.3</v>
      </c>
      <c r="AN43" s="134">
        <v>4752</v>
      </c>
      <c r="AO43" s="134">
        <v>247</v>
      </c>
      <c r="AP43" s="134">
        <v>1089</v>
      </c>
      <c r="AQ43" s="134">
        <v>795.3</v>
      </c>
      <c r="AR43" s="134">
        <v>199.6</v>
      </c>
      <c r="AS43" s="134">
        <v>298.10000000000002</v>
      </c>
      <c r="AT43" s="134">
        <v>139.9</v>
      </c>
      <c r="AU43" s="134">
        <v>0</v>
      </c>
      <c r="AV43" s="134">
        <v>7181.3</v>
      </c>
      <c r="AW43" s="134">
        <v>26</v>
      </c>
      <c r="AX43" s="134">
        <v>21.6</v>
      </c>
      <c r="AY43" s="134">
        <v>20996.3</v>
      </c>
      <c r="AZ43" s="134">
        <v>133.5</v>
      </c>
      <c r="BA43" s="134">
        <v>23</v>
      </c>
      <c r="BB43" s="134">
        <v>4.0999999999999996</v>
      </c>
      <c r="BC43" s="134">
        <v>4678.8999999999996</v>
      </c>
      <c r="BD43" s="134">
        <v>-10036.1</v>
      </c>
      <c r="BE43" s="137">
        <f t="shared" si="0"/>
        <v>22483.499999999996</v>
      </c>
      <c r="BF43" s="137">
        <f t="shared" si="1"/>
        <v>55548.2</v>
      </c>
    </row>
    <row r="44" spans="1:59" ht="21" x14ac:dyDescent="0.3">
      <c r="A44" s="139" t="s">
        <v>204</v>
      </c>
      <c r="B44" s="132" t="s">
        <v>175</v>
      </c>
      <c r="C44" s="135">
        <v>1047.5999999999999</v>
      </c>
      <c r="D44" s="135">
        <v>325.7</v>
      </c>
      <c r="E44" s="135">
        <v>6</v>
      </c>
      <c r="F44" s="135">
        <v>162.30000000000001</v>
      </c>
      <c r="G44" s="135">
        <v>0.5</v>
      </c>
      <c r="H44" s="135">
        <v>963.5</v>
      </c>
      <c r="I44" s="135">
        <v>765.8</v>
      </c>
      <c r="J44" s="135">
        <v>174</v>
      </c>
      <c r="K44" s="135">
        <v>553.4</v>
      </c>
      <c r="L44" s="135">
        <v>237</v>
      </c>
      <c r="M44" s="135">
        <v>1280.3</v>
      </c>
      <c r="N44" s="135">
        <v>331.5</v>
      </c>
      <c r="O44" s="135">
        <v>1225.5999999999999</v>
      </c>
      <c r="P44" s="135">
        <v>643.79999999999995</v>
      </c>
      <c r="Q44" s="135">
        <v>2007.9</v>
      </c>
      <c r="R44" s="135">
        <v>1580.5</v>
      </c>
      <c r="S44" s="135">
        <v>3338.7</v>
      </c>
      <c r="T44" s="135">
        <v>1176.5999999999999</v>
      </c>
      <c r="U44" s="135">
        <v>2589.5</v>
      </c>
      <c r="V44" s="135">
        <v>1892.2</v>
      </c>
      <c r="W44" s="135">
        <v>720.2</v>
      </c>
      <c r="X44" s="135">
        <v>347.3</v>
      </c>
      <c r="Y44" s="135">
        <v>1774.5</v>
      </c>
      <c r="Z44" s="135">
        <v>516.9</v>
      </c>
      <c r="AA44" s="135">
        <v>6031.6</v>
      </c>
      <c r="AB44" s="135">
        <v>7771.6</v>
      </c>
      <c r="AC44" s="135">
        <v>889</v>
      </c>
      <c r="AD44" s="135">
        <v>488.7</v>
      </c>
      <c r="AE44" s="135">
        <v>274.7</v>
      </c>
      <c r="AF44" s="135">
        <v>893.8</v>
      </c>
      <c r="AG44" s="135">
        <v>97.3</v>
      </c>
      <c r="AH44" s="135">
        <v>2496</v>
      </c>
      <c r="AI44" s="135">
        <v>782.1</v>
      </c>
      <c r="AJ44" s="135">
        <v>937.5</v>
      </c>
      <c r="AK44" s="135">
        <v>417.9</v>
      </c>
      <c r="AL44" s="135">
        <v>22936.7</v>
      </c>
      <c r="AM44" s="135">
        <v>19408.5</v>
      </c>
      <c r="AN44" s="135">
        <v>4411.3999999999996</v>
      </c>
      <c r="AO44" s="135">
        <v>806.5</v>
      </c>
      <c r="AP44" s="135">
        <v>4814.8999999999996</v>
      </c>
      <c r="AQ44" s="135">
        <v>1624.4</v>
      </c>
      <c r="AR44" s="135">
        <v>3290.2</v>
      </c>
      <c r="AS44" s="135">
        <v>570.29999999999995</v>
      </c>
      <c r="AT44" s="135">
        <v>1331.2</v>
      </c>
      <c r="AU44" s="135">
        <v>0</v>
      </c>
      <c r="AV44" s="135">
        <v>61167.3</v>
      </c>
      <c r="AW44" s="135">
        <v>523.6</v>
      </c>
      <c r="AX44" s="135">
        <v>3.8</v>
      </c>
      <c r="AY44" s="135">
        <v>149.30000000000001</v>
      </c>
      <c r="AZ44" s="135">
        <v>407.7</v>
      </c>
      <c r="BA44" s="135">
        <v>689</v>
      </c>
      <c r="BB44" s="135">
        <v>299.3</v>
      </c>
      <c r="BC44" s="135">
        <v>3395.3</v>
      </c>
      <c r="BD44" s="135">
        <v>-6486.4</v>
      </c>
      <c r="BE44" s="137">
        <f t="shared" si="0"/>
        <v>103935.59999999998</v>
      </c>
      <c r="BF44" s="137">
        <f t="shared" si="1"/>
        <v>170570.89999999994</v>
      </c>
    </row>
    <row r="45" spans="1:59" x14ac:dyDescent="0.3">
      <c r="A45" s="139" t="s">
        <v>205</v>
      </c>
      <c r="B45" s="132" t="s">
        <v>175</v>
      </c>
      <c r="C45" s="134">
        <v>20.100000000000001</v>
      </c>
      <c r="D45" s="134">
        <v>5.6</v>
      </c>
      <c r="E45" s="134">
        <v>0.3</v>
      </c>
      <c r="F45" s="134">
        <v>4.7</v>
      </c>
      <c r="G45" s="134">
        <v>0</v>
      </c>
      <c r="H45" s="134">
        <v>152</v>
      </c>
      <c r="I45" s="134">
        <v>162.30000000000001</v>
      </c>
      <c r="J45" s="134">
        <v>21.4</v>
      </c>
      <c r="K45" s="134">
        <v>71.5</v>
      </c>
      <c r="L45" s="134">
        <v>62.8</v>
      </c>
      <c r="M45" s="134">
        <v>142.6</v>
      </c>
      <c r="N45" s="134">
        <v>35.4</v>
      </c>
      <c r="O45" s="134">
        <v>84.2</v>
      </c>
      <c r="P45" s="134">
        <v>54.5</v>
      </c>
      <c r="Q45" s="134">
        <v>258.8</v>
      </c>
      <c r="R45" s="134">
        <v>177.9</v>
      </c>
      <c r="S45" s="134">
        <v>420.4</v>
      </c>
      <c r="T45" s="134">
        <v>167.1</v>
      </c>
      <c r="U45" s="134">
        <v>142.19999999999999</v>
      </c>
      <c r="V45" s="134">
        <v>185.8</v>
      </c>
      <c r="W45" s="134">
        <v>40.6</v>
      </c>
      <c r="X45" s="134">
        <v>97.7</v>
      </c>
      <c r="Y45" s="134">
        <v>167.6</v>
      </c>
      <c r="Z45" s="134">
        <v>93.8</v>
      </c>
      <c r="AA45" s="134">
        <v>504.9</v>
      </c>
      <c r="AB45" s="134">
        <v>7641.7</v>
      </c>
      <c r="AC45" s="134">
        <v>122.5</v>
      </c>
      <c r="AD45" s="134">
        <v>28.6</v>
      </c>
      <c r="AE45" s="134">
        <v>26.5</v>
      </c>
      <c r="AF45" s="134">
        <v>394.8</v>
      </c>
      <c r="AG45" s="134">
        <v>37.799999999999997</v>
      </c>
      <c r="AH45" s="134">
        <v>3725</v>
      </c>
      <c r="AI45" s="134">
        <v>283.89999999999998</v>
      </c>
      <c r="AJ45" s="134">
        <v>212.4</v>
      </c>
      <c r="AK45" s="134">
        <v>323.3</v>
      </c>
      <c r="AL45" s="134">
        <v>2862.8</v>
      </c>
      <c r="AM45" s="134">
        <v>2827.2</v>
      </c>
      <c r="AN45" s="134">
        <v>2516</v>
      </c>
      <c r="AO45" s="134">
        <v>573</v>
      </c>
      <c r="AP45" s="134">
        <v>678.6</v>
      </c>
      <c r="AQ45" s="134">
        <v>1045.9000000000001</v>
      </c>
      <c r="AR45" s="134">
        <v>1614.4</v>
      </c>
      <c r="AS45" s="134">
        <v>330.3</v>
      </c>
      <c r="AT45" s="134">
        <v>612.1</v>
      </c>
      <c r="AU45" s="134">
        <v>0</v>
      </c>
      <c r="AV45" s="134">
        <v>134122.29999999999</v>
      </c>
      <c r="AW45" s="134">
        <v>269.39999999999998</v>
      </c>
      <c r="AX45" s="134">
        <v>0.6</v>
      </c>
      <c r="AY45" s="134">
        <v>13959.9</v>
      </c>
      <c r="AZ45" s="134">
        <v>5.6</v>
      </c>
      <c r="BA45" s="134">
        <v>2210.1999999999998</v>
      </c>
      <c r="BB45" s="134">
        <v>669.9</v>
      </c>
      <c r="BC45" s="134">
        <v>223.1</v>
      </c>
      <c r="BD45" s="134">
        <v>-3354.8</v>
      </c>
      <c r="BE45" s="137">
        <f t="shared" si="0"/>
        <v>28930.999999999996</v>
      </c>
      <c r="BF45" s="137">
        <f t="shared" si="1"/>
        <v>180392</v>
      </c>
    </row>
    <row r="46" spans="1:59" ht="21" x14ac:dyDescent="0.3">
      <c r="A46" s="139" t="s">
        <v>666</v>
      </c>
      <c r="B46" s="132" t="s">
        <v>175</v>
      </c>
      <c r="C46" s="135">
        <v>1115.5999999999999</v>
      </c>
      <c r="D46" s="135">
        <v>156.5</v>
      </c>
      <c r="E46" s="135">
        <v>67.3</v>
      </c>
      <c r="F46" s="135">
        <v>166.5</v>
      </c>
      <c r="G46" s="135">
        <v>1.8</v>
      </c>
      <c r="H46" s="135">
        <v>3971.1</v>
      </c>
      <c r="I46" s="135">
        <v>1295.9000000000001</v>
      </c>
      <c r="J46" s="135">
        <v>191.4</v>
      </c>
      <c r="K46" s="135">
        <v>843.8</v>
      </c>
      <c r="L46" s="135">
        <v>3535.5</v>
      </c>
      <c r="M46" s="135">
        <v>10703.3</v>
      </c>
      <c r="N46" s="135">
        <v>2695.5</v>
      </c>
      <c r="O46" s="135">
        <v>2117.3000000000002</v>
      </c>
      <c r="P46" s="135">
        <v>1764.5</v>
      </c>
      <c r="Q46" s="135">
        <v>7358.9</v>
      </c>
      <c r="R46" s="135">
        <v>2643</v>
      </c>
      <c r="S46" s="135">
        <v>7560.9</v>
      </c>
      <c r="T46" s="135">
        <v>3462.1</v>
      </c>
      <c r="U46" s="135">
        <v>3661.4</v>
      </c>
      <c r="V46" s="135">
        <v>5126.1000000000004</v>
      </c>
      <c r="W46" s="135">
        <v>1457.4</v>
      </c>
      <c r="X46" s="135">
        <v>928.1</v>
      </c>
      <c r="Y46" s="135">
        <v>2430.6</v>
      </c>
      <c r="Z46" s="135">
        <v>631.20000000000005</v>
      </c>
      <c r="AA46" s="135">
        <v>7023.1</v>
      </c>
      <c r="AB46" s="135">
        <v>12529.8</v>
      </c>
      <c r="AC46" s="135">
        <v>764.4</v>
      </c>
      <c r="AD46" s="135">
        <v>356.8</v>
      </c>
      <c r="AE46" s="135">
        <v>110.8</v>
      </c>
      <c r="AF46" s="135">
        <v>2518.8000000000002</v>
      </c>
      <c r="AG46" s="135">
        <v>215.7</v>
      </c>
      <c r="AH46" s="135">
        <v>1893.4</v>
      </c>
      <c r="AI46" s="135">
        <v>4410.7</v>
      </c>
      <c r="AJ46" s="135">
        <v>3103.8</v>
      </c>
      <c r="AK46" s="135">
        <v>2526.8000000000002</v>
      </c>
      <c r="AL46" s="135">
        <v>5967.1</v>
      </c>
      <c r="AM46" s="135">
        <v>1260.5999999999999</v>
      </c>
      <c r="AN46" s="135">
        <v>8853.2000000000007</v>
      </c>
      <c r="AO46" s="135">
        <v>3644.9</v>
      </c>
      <c r="AP46" s="135">
        <v>1875.8</v>
      </c>
      <c r="AQ46" s="135">
        <v>2234.8000000000002</v>
      </c>
      <c r="AR46" s="135">
        <v>1702</v>
      </c>
      <c r="AS46" s="135">
        <v>1068</v>
      </c>
      <c r="AT46" s="135">
        <v>576.4</v>
      </c>
      <c r="AU46" s="135">
        <v>0</v>
      </c>
      <c r="AV46" s="135">
        <v>3637.5</v>
      </c>
      <c r="AW46" s="135">
        <v>426.2</v>
      </c>
      <c r="AX46" s="135">
        <v>3995</v>
      </c>
      <c r="AY46" s="135">
        <v>65332</v>
      </c>
      <c r="AZ46" s="135">
        <v>384.4</v>
      </c>
      <c r="BA46" s="135">
        <v>323.5</v>
      </c>
      <c r="BB46" s="135">
        <v>150.9</v>
      </c>
      <c r="BC46" s="135">
        <v>12914</v>
      </c>
      <c r="BD46" s="135">
        <v>-15909.5</v>
      </c>
      <c r="BE46" s="137">
        <f t="shared" si="0"/>
        <v>126522.59999999999</v>
      </c>
      <c r="BF46" s="137">
        <f t="shared" si="1"/>
        <v>213686.09999999998</v>
      </c>
    </row>
    <row r="47" spans="1:59" ht="21" x14ac:dyDescent="0.3">
      <c r="A47" s="139" t="s">
        <v>667</v>
      </c>
      <c r="B47" s="132" t="s">
        <v>175</v>
      </c>
      <c r="C47" s="134">
        <v>80.2</v>
      </c>
      <c r="D47" s="134">
        <v>89.9</v>
      </c>
      <c r="E47" s="134">
        <v>0.9</v>
      </c>
      <c r="F47" s="134">
        <v>141</v>
      </c>
      <c r="G47" s="134">
        <v>0.6</v>
      </c>
      <c r="H47" s="134">
        <v>506.5</v>
      </c>
      <c r="I47" s="134">
        <v>428.1</v>
      </c>
      <c r="J47" s="134">
        <v>65.900000000000006</v>
      </c>
      <c r="K47" s="134">
        <v>346.9</v>
      </c>
      <c r="L47" s="134">
        <v>402.9</v>
      </c>
      <c r="M47" s="134">
        <v>707.1</v>
      </c>
      <c r="N47" s="134">
        <v>115.1</v>
      </c>
      <c r="O47" s="134">
        <v>562</v>
      </c>
      <c r="P47" s="134">
        <v>338.5</v>
      </c>
      <c r="Q47" s="134">
        <v>1768.3</v>
      </c>
      <c r="R47" s="134">
        <v>907</v>
      </c>
      <c r="S47" s="134">
        <v>2165.6</v>
      </c>
      <c r="T47" s="134">
        <v>640.20000000000005</v>
      </c>
      <c r="U47" s="134">
        <v>710.6</v>
      </c>
      <c r="V47" s="134">
        <v>1453.5</v>
      </c>
      <c r="W47" s="134">
        <v>1547.4</v>
      </c>
      <c r="X47" s="134">
        <v>208.4</v>
      </c>
      <c r="Y47" s="134">
        <v>1214.9000000000001</v>
      </c>
      <c r="Z47" s="134">
        <v>370.1</v>
      </c>
      <c r="AA47" s="134">
        <v>8930.6</v>
      </c>
      <c r="AB47" s="134">
        <v>7306.4</v>
      </c>
      <c r="AC47" s="134">
        <v>709.3</v>
      </c>
      <c r="AD47" s="134">
        <v>2359.6</v>
      </c>
      <c r="AE47" s="134">
        <v>1660.8</v>
      </c>
      <c r="AF47" s="134">
        <v>2553.9</v>
      </c>
      <c r="AG47" s="134">
        <v>444.1</v>
      </c>
      <c r="AH47" s="134">
        <v>1271.3</v>
      </c>
      <c r="AI47" s="134">
        <v>2112.9</v>
      </c>
      <c r="AJ47" s="134">
        <v>2301.6</v>
      </c>
      <c r="AK47" s="134">
        <v>1139.3</v>
      </c>
      <c r="AL47" s="134">
        <v>7231.9</v>
      </c>
      <c r="AM47" s="134">
        <v>8825.2999999999993</v>
      </c>
      <c r="AN47" s="134">
        <v>6638.7</v>
      </c>
      <c r="AO47" s="134">
        <v>6387.5</v>
      </c>
      <c r="AP47" s="134">
        <v>3683.2</v>
      </c>
      <c r="AQ47" s="134">
        <v>1946.3</v>
      </c>
      <c r="AR47" s="134">
        <v>1375.8</v>
      </c>
      <c r="AS47" s="134">
        <v>1900.8</v>
      </c>
      <c r="AT47" s="134">
        <v>416</v>
      </c>
      <c r="AU47" s="134">
        <v>0</v>
      </c>
      <c r="AV47" s="134">
        <v>7322.7</v>
      </c>
      <c r="AW47" s="134">
        <v>323.60000000000002</v>
      </c>
      <c r="AX47" s="134">
        <v>373.1</v>
      </c>
      <c r="AY47" s="134">
        <v>317.8</v>
      </c>
      <c r="AZ47" s="134">
        <v>393.5</v>
      </c>
      <c r="BA47" s="134">
        <v>674.8</v>
      </c>
      <c r="BB47" s="134">
        <v>206.7</v>
      </c>
      <c r="BC47" s="134">
        <v>9056.7999999999993</v>
      </c>
      <c r="BD47" s="134">
        <v>-18448.900000000001</v>
      </c>
      <c r="BE47" s="137">
        <f t="shared" si="0"/>
        <v>83966.900000000009</v>
      </c>
      <c r="BF47" s="137">
        <f t="shared" si="1"/>
        <v>102635.90000000002</v>
      </c>
    </row>
    <row r="48" spans="1:59" ht="21" x14ac:dyDescent="0.3">
      <c r="A48" s="139" t="s">
        <v>207</v>
      </c>
      <c r="B48" s="132" t="s">
        <v>175</v>
      </c>
      <c r="C48" s="135">
        <v>20.7</v>
      </c>
      <c r="D48" s="135">
        <v>99.1</v>
      </c>
      <c r="E48" s="135">
        <v>0.2</v>
      </c>
      <c r="F48" s="135">
        <v>0.5</v>
      </c>
      <c r="G48" s="135">
        <v>0</v>
      </c>
      <c r="H48" s="135">
        <v>128.4</v>
      </c>
      <c r="I48" s="135">
        <v>33.200000000000003</v>
      </c>
      <c r="J48" s="135">
        <v>5.2</v>
      </c>
      <c r="K48" s="135">
        <v>30.2</v>
      </c>
      <c r="L48" s="135">
        <v>38.5</v>
      </c>
      <c r="M48" s="135">
        <v>53.8</v>
      </c>
      <c r="N48" s="135">
        <v>75.400000000000006</v>
      </c>
      <c r="O48" s="135">
        <v>18.3</v>
      </c>
      <c r="P48" s="135">
        <v>10.6</v>
      </c>
      <c r="Q48" s="135">
        <v>156.30000000000001</v>
      </c>
      <c r="R48" s="135">
        <v>20.7</v>
      </c>
      <c r="S48" s="135">
        <v>108.8</v>
      </c>
      <c r="T48" s="135">
        <v>44.9</v>
      </c>
      <c r="U48" s="135">
        <v>31</v>
      </c>
      <c r="V48" s="135">
        <v>16.5</v>
      </c>
      <c r="W48" s="135">
        <v>13.5</v>
      </c>
      <c r="X48" s="135">
        <v>84.4</v>
      </c>
      <c r="Y48" s="135">
        <v>123.9</v>
      </c>
      <c r="Z48" s="135">
        <v>19.600000000000001</v>
      </c>
      <c r="AA48" s="135">
        <v>46.9</v>
      </c>
      <c r="AB48" s="135">
        <v>170.6</v>
      </c>
      <c r="AC48" s="135">
        <v>10.9</v>
      </c>
      <c r="AD48" s="135">
        <v>8.6999999999999993</v>
      </c>
      <c r="AE48" s="135">
        <v>698.9</v>
      </c>
      <c r="AF48" s="135">
        <v>6.2</v>
      </c>
      <c r="AG48" s="135">
        <v>1.8</v>
      </c>
      <c r="AH48" s="135">
        <v>68.900000000000006</v>
      </c>
      <c r="AI48" s="135">
        <v>30.6</v>
      </c>
      <c r="AJ48" s="135">
        <v>51.1</v>
      </c>
      <c r="AK48" s="135">
        <v>22.5</v>
      </c>
      <c r="AL48" s="135">
        <v>355.2</v>
      </c>
      <c r="AM48" s="135">
        <v>45.6</v>
      </c>
      <c r="AN48" s="135">
        <v>65.599999999999994</v>
      </c>
      <c r="AO48" s="135">
        <v>63.2</v>
      </c>
      <c r="AP48" s="135">
        <v>1830.3</v>
      </c>
      <c r="AQ48" s="135">
        <v>16.3</v>
      </c>
      <c r="AR48" s="135">
        <v>48</v>
      </c>
      <c r="AS48" s="135">
        <v>12.5</v>
      </c>
      <c r="AT48" s="135">
        <v>15.9</v>
      </c>
      <c r="AU48" s="135">
        <v>0</v>
      </c>
      <c r="AV48" s="135">
        <v>2539.4</v>
      </c>
      <c r="AW48" s="135">
        <v>999.9</v>
      </c>
      <c r="AX48" s="135">
        <v>132493.6</v>
      </c>
      <c r="AY48" s="135">
        <v>238.6</v>
      </c>
      <c r="AZ48" s="135">
        <v>2</v>
      </c>
      <c r="BA48" s="135">
        <v>148</v>
      </c>
      <c r="BB48" s="135">
        <v>0</v>
      </c>
      <c r="BC48" s="135">
        <v>0</v>
      </c>
      <c r="BD48" s="135">
        <v>-936.2</v>
      </c>
      <c r="BE48" s="137">
        <f t="shared" si="0"/>
        <v>4703.3999999999996</v>
      </c>
      <c r="BF48" s="137">
        <f t="shared" si="1"/>
        <v>141124.90000000002</v>
      </c>
    </row>
    <row r="49" spans="1:58" x14ac:dyDescent="0.3">
      <c r="A49" s="139" t="s">
        <v>208</v>
      </c>
      <c r="B49" s="132" t="s">
        <v>175</v>
      </c>
      <c r="C49" s="134">
        <v>16.8</v>
      </c>
      <c r="D49" s="134">
        <v>9.5</v>
      </c>
      <c r="E49" s="134">
        <v>0.4</v>
      </c>
      <c r="F49" s="134">
        <v>4.7</v>
      </c>
      <c r="G49" s="134">
        <v>0</v>
      </c>
      <c r="H49" s="134">
        <v>60.6</v>
      </c>
      <c r="I49" s="134">
        <v>43.6</v>
      </c>
      <c r="J49" s="134">
        <v>10.199999999999999</v>
      </c>
      <c r="K49" s="134">
        <v>33.6</v>
      </c>
      <c r="L49" s="134">
        <v>33.799999999999997</v>
      </c>
      <c r="M49" s="134">
        <v>115.5</v>
      </c>
      <c r="N49" s="134">
        <v>16.100000000000001</v>
      </c>
      <c r="O49" s="134">
        <v>75.599999999999994</v>
      </c>
      <c r="P49" s="134">
        <v>43.3</v>
      </c>
      <c r="Q49" s="134">
        <v>149.9</v>
      </c>
      <c r="R49" s="134">
        <v>127.9</v>
      </c>
      <c r="S49" s="134">
        <v>190.8</v>
      </c>
      <c r="T49" s="134">
        <v>93.7</v>
      </c>
      <c r="U49" s="134">
        <v>146.9</v>
      </c>
      <c r="V49" s="134">
        <v>91</v>
      </c>
      <c r="W49" s="134">
        <v>27.5</v>
      </c>
      <c r="X49" s="134">
        <v>43.7</v>
      </c>
      <c r="Y49" s="134">
        <v>60.8</v>
      </c>
      <c r="Z49" s="134">
        <v>26.1</v>
      </c>
      <c r="AA49" s="134">
        <v>125.1</v>
      </c>
      <c r="AB49" s="134">
        <v>1092.5999999999999</v>
      </c>
      <c r="AC49" s="134">
        <v>28</v>
      </c>
      <c r="AD49" s="134">
        <v>11</v>
      </c>
      <c r="AE49" s="134">
        <v>32.4</v>
      </c>
      <c r="AF49" s="134">
        <v>77.900000000000006</v>
      </c>
      <c r="AG49" s="134">
        <v>8</v>
      </c>
      <c r="AH49" s="134">
        <v>151</v>
      </c>
      <c r="AI49" s="134">
        <v>84.5</v>
      </c>
      <c r="AJ49" s="134">
        <v>87.5</v>
      </c>
      <c r="AK49" s="134">
        <v>54.6</v>
      </c>
      <c r="AL49" s="134">
        <v>450.4</v>
      </c>
      <c r="AM49" s="134">
        <v>157.9</v>
      </c>
      <c r="AN49" s="134">
        <v>617.4</v>
      </c>
      <c r="AO49" s="134">
        <v>153.5</v>
      </c>
      <c r="AP49" s="134">
        <v>147</v>
      </c>
      <c r="AQ49" s="134">
        <v>333.1</v>
      </c>
      <c r="AR49" s="134">
        <v>219.2</v>
      </c>
      <c r="AS49" s="134">
        <v>82.6</v>
      </c>
      <c r="AT49" s="134">
        <v>187</v>
      </c>
      <c r="AU49" s="134">
        <v>0</v>
      </c>
      <c r="AV49" s="134">
        <v>54907.199999999997</v>
      </c>
      <c r="AW49" s="134">
        <v>5345.8</v>
      </c>
      <c r="AX49" s="134">
        <v>52866.9</v>
      </c>
      <c r="AY49" s="134">
        <v>732.1</v>
      </c>
      <c r="AZ49" s="134">
        <v>0.2</v>
      </c>
      <c r="BA49" s="134">
        <v>2778.2</v>
      </c>
      <c r="BB49" s="134">
        <v>671.8</v>
      </c>
      <c r="BC49" s="134">
        <v>11.7</v>
      </c>
      <c r="BD49" s="134">
        <v>-3570.5</v>
      </c>
      <c r="BE49" s="137">
        <f t="shared" si="0"/>
        <v>5522.7000000000007</v>
      </c>
      <c r="BF49" s="137">
        <f t="shared" si="1"/>
        <v>122836.6</v>
      </c>
    </row>
    <row r="50" spans="1:58" ht="21" x14ac:dyDescent="0.3">
      <c r="A50" s="139" t="s">
        <v>668</v>
      </c>
      <c r="B50" s="132" t="s">
        <v>175</v>
      </c>
      <c r="C50" s="135">
        <v>80.900000000000006</v>
      </c>
      <c r="D50" s="135">
        <v>46.1</v>
      </c>
      <c r="E50" s="135">
        <v>0.9</v>
      </c>
      <c r="F50" s="135">
        <v>12.7</v>
      </c>
      <c r="G50" s="135">
        <v>0</v>
      </c>
      <c r="H50" s="135">
        <v>119.7</v>
      </c>
      <c r="I50" s="135">
        <v>68.5</v>
      </c>
      <c r="J50" s="135">
        <v>26</v>
      </c>
      <c r="K50" s="135">
        <v>52.8</v>
      </c>
      <c r="L50" s="135">
        <v>38.4</v>
      </c>
      <c r="M50" s="135">
        <v>128.80000000000001</v>
      </c>
      <c r="N50" s="135">
        <v>56.6</v>
      </c>
      <c r="O50" s="135">
        <v>120.6</v>
      </c>
      <c r="P50" s="135">
        <v>66.8</v>
      </c>
      <c r="Q50" s="135">
        <v>189.3</v>
      </c>
      <c r="R50" s="135">
        <v>197.8</v>
      </c>
      <c r="S50" s="135">
        <v>266.5</v>
      </c>
      <c r="T50" s="135">
        <v>130.6</v>
      </c>
      <c r="U50" s="135">
        <v>260.89999999999998</v>
      </c>
      <c r="V50" s="135">
        <v>232.7</v>
      </c>
      <c r="W50" s="135">
        <v>46.2</v>
      </c>
      <c r="X50" s="135">
        <v>58.4</v>
      </c>
      <c r="Y50" s="135">
        <v>100.1</v>
      </c>
      <c r="Z50" s="135">
        <v>72.3</v>
      </c>
      <c r="AA50" s="135">
        <v>522.9</v>
      </c>
      <c r="AB50" s="135">
        <v>1218.8</v>
      </c>
      <c r="AC50" s="135">
        <v>117.7</v>
      </c>
      <c r="AD50" s="135">
        <v>15.7</v>
      </c>
      <c r="AE50" s="135">
        <v>12.7</v>
      </c>
      <c r="AF50" s="135">
        <v>63.8</v>
      </c>
      <c r="AG50" s="135">
        <v>18.7</v>
      </c>
      <c r="AH50" s="135">
        <v>513.70000000000005</v>
      </c>
      <c r="AI50" s="135">
        <v>121.3</v>
      </c>
      <c r="AJ50" s="135">
        <v>70.3</v>
      </c>
      <c r="AK50" s="135">
        <v>82.8</v>
      </c>
      <c r="AL50" s="135">
        <v>522</v>
      </c>
      <c r="AM50" s="135">
        <v>169.7</v>
      </c>
      <c r="AN50" s="135">
        <v>693.4</v>
      </c>
      <c r="AO50" s="135">
        <v>232.6</v>
      </c>
      <c r="AP50" s="135">
        <v>107.4</v>
      </c>
      <c r="AQ50" s="135">
        <v>334.5</v>
      </c>
      <c r="AR50" s="135">
        <v>950</v>
      </c>
      <c r="AS50" s="135">
        <v>140.9</v>
      </c>
      <c r="AT50" s="135">
        <v>141</v>
      </c>
      <c r="AU50" s="135">
        <v>0</v>
      </c>
      <c r="AV50" s="135">
        <v>48289.9</v>
      </c>
      <c r="AW50" s="135">
        <v>7644.6</v>
      </c>
      <c r="AX50" s="135">
        <v>75022</v>
      </c>
      <c r="AY50" s="135">
        <v>117.1</v>
      </c>
      <c r="AZ50" s="135">
        <v>9.4</v>
      </c>
      <c r="BA50" s="135">
        <v>540.1</v>
      </c>
      <c r="BB50" s="135">
        <v>267.2</v>
      </c>
      <c r="BC50" s="135">
        <v>54.9</v>
      </c>
      <c r="BD50" s="135">
        <v>-799.4</v>
      </c>
      <c r="BE50" s="137">
        <f t="shared" si="0"/>
        <v>8423.4999999999982</v>
      </c>
      <c r="BF50" s="137">
        <f t="shared" si="1"/>
        <v>140368.70000000001</v>
      </c>
    </row>
    <row r="51" spans="1:58" ht="21" x14ac:dyDescent="0.3">
      <c r="A51" s="139" t="s">
        <v>669</v>
      </c>
      <c r="B51" s="132" t="s">
        <v>175</v>
      </c>
      <c r="C51" s="134">
        <v>35.700000000000003</v>
      </c>
      <c r="D51" s="134">
        <v>20</v>
      </c>
      <c r="E51" s="134">
        <v>0.7</v>
      </c>
      <c r="F51" s="134">
        <v>18.8</v>
      </c>
      <c r="G51" s="134">
        <v>0</v>
      </c>
      <c r="H51" s="134">
        <v>69.8</v>
      </c>
      <c r="I51" s="134">
        <v>55.7</v>
      </c>
      <c r="J51" s="134">
        <v>20</v>
      </c>
      <c r="K51" s="134">
        <v>39.9</v>
      </c>
      <c r="L51" s="134">
        <v>39.299999999999997</v>
      </c>
      <c r="M51" s="134">
        <v>103.4</v>
      </c>
      <c r="N51" s="134">
        <v>17.8</v>
      </c>
      <c r="O51" s="134">
        <v>91.1</v>
      </c>
      <c r="P51" s="134">
        <v>48.4</v>
      </c>
      <c r="Q51" s="134">
        <v>194.6</v>
      </c>
      <c r="R51" s="134">
        <v>142.19999999999999</v>
      </c>
      <c r="S51" s="134">
        <v>117.3</v>
      </c>
      <c r="T51" s="134">
        <v>74.3</v>
      </c>
      <c r="U51" s="134">
        <v>140.4</v>
      </c>
      <c r="V51" s="134">
        <v>69.5</v>
      </c>
      <c r="W51" s="134">
        <v>21.5</v>
      </c>
      <c r="X51" s="134">
        <v>36.5</v>
      </c>
      <c r="Y51" s="134">
        <v>50.6</v>
      </c>
      <c r="Z51" s="134">
        <v>41.1</v>
      </c>
      <c r="AA51" s="134">
        <v>244.8</v>
      </c>
      <c r="AB51" s="134">
        <v>411.5</v>
      </c>
      <c r="AC51" s="134">
        <v>40.6</v>
      </c>
      <c r="AD51" s="134">
        <v>26.7</v>
      </c>
      <c r="AE51" s="134">
        <v>301.5</v>
      </c>
      <c r="AF51" s="134">
        <v>127.8</v>
      </c>
      <c r="AG51" s="134">
        <v>14</v>
      </c>
      <c r="AH51" s="134">
        <v>122.9</v>
      </c>
      <c r="AI51" s="134">
        <v>836.6</v>
      </c>
      <c r="AJ51" s="134">
        <v>74</v>
      </c>
      <c r="AK51" s="134">
        <v>113.3</v>
      </c>
      <c r="AL51" s="134">
        <v>341.8</v>
      </c>
      <c r="AM51" s="134">
        <v>121.9</v>
      </c>
      <c r="AN51" s="134">
        <v>774.4</v>
      </c>
      <c r="AO51" s="134">
        <v>739</v>
      </c>
      <c r="AP51" s="134">
        <v>61</v>
      </c>
      <c r="AQ51" s="134">
        <v>428.9</v>
      </c>
      <c r="AR51" s="134">
        <v>174.8</v>
      </c>
      <c r="AS51" s="134">
        <v>517.20000000000005</v>
      </c>
      <c r="AT51" s="134">
        <v>169</v>
      </c>
      <c r="AU51" s="134">
        <v>0</v>
      </c>
      <c r="AV51" s="134">
        <v>22100.3</v>
      </c>
      <c r="AW51" s="134">
        <v>3459.6</v>
      </c>
      <c r="AX51" s="134">
        <v>676.6</v>
      </c>
      <c r="AY51" s="134">
        <v>339.2</v>
      </c>
      <c r="AZ51" s="134">
        <v>3.4</v>
      </c>
      <c r="BA51" s="134">
        <v>1248.5</v>
      </c>
      <c r="BB51" s="134">
        <v>595.1</v>
      </c>
      <c r="BC51" s="134">
        <v>953.9</v>
      </c>
      <c r="BD51" s="134">
        <v>-2258.6999999999998</v>
      </c>
      <c r="BE51" s="137">
        <f t="shared" si="0"/>
        <v>7090.2999999999984</v>
      </c>
      <c r="BF51" s="137">
        <f t="shared" si="1"/>
        <v>36466.899999999994</v>
      </c>
    </row>
    <row r="52" spans="1:58" x14ac:dyDescent="0.3">
      <c r="A52" s="139" t="s">
        <v>670</v>
      </c>
      <c r="B52" s="132" t="s">
        <v>175</v>
      </c>
      <c r="C52" s="135">
        <v>147.5</v>
      </c>
      <c r="D52" s="135">
        <v>27.6</v>
      </c>
      <c r="E52" s="135">
        <v>0.7</v>
      </c>
      <c r="F52" s="135">
        <v>13.5</v>
      </c>
      <c r="G52" s="135">
        <v>0.1</v>
      </c>
      <c r="H52" s="135">
        <v>594.1</v>
      </c>
      <c r="I52" s="135">
        <v>242.7</v>
      </c>
      <c r="J52" s="135">
        <v>39.1</v>
      </c>
      <c r="K52" s="135">
        <v>111</v>
      </c>
      <c r="L52" s="135">
        <v>93.3</v>
      </c>
      <c r="M52" s="135">
        <v>384</v>
      </c>
      <c r="N52" s="135">
        <v>55.5</v>
      </c>
      <c r="O52" s="135">
        <v>231.1</v>
      </c>
      <c r="P52" s="135">
        <v>137.69999999999999</v>
      </c>
      <c r="Q52" s="135">
        <v>344.6</v>
      </c>
      <c r="R52" s="135">
        <v>324</v>
      </c>
      <c r="S52" s="135">
        <v>687.5</v>
      </c>
      <c r="T52" s="135">
        <v>299.60000000000002</v>
      </c>
      <c r="U52" s="135">
        <v>440</v>
      </c>
      <c r="V52" s="135">
        <v>364.4</v>
      </c>
      <c r="W52" s="135">
        <v>89.6</v>
      </c>
      <c r="X52" s="135">
        <v>165</v>
      </c>
      <c r="Y52" s="135">
        <v>100</v>
      </c>
      <c r="Z52" s="135">
        <v>109.1</v>
      </c>
      <c r="AA52" s="135">
        <v>720.2</v>
      </c>
      <c r="AB52" s="135">
        <v>1351.3</v>
      </c>
      <c r="AC52" s="135">
        <v>921.4</v>
      </c>
      <c r="AD52" s="135">
        <v>27.3</v>
      </c>
      <c r="AE52" s="135">
        <v>30.6</v>
      </c>
      <c r="AF52" s="135">
        <v>308.3</v>
      </c>
      <c r="AG52" s="135">
        <v>332.9</v>
      </c>
      <c r="AH52" s="135">
        <v>772.7</v>
      </c>
      <c r="AI52" s="135">
        <v>148.4</v>
      </c>
      <c r="AJ52" s="135">
        <v>242.6</v>
      </c>
      <c r="AK52" s="135">
        <v>88.4</v>
      </c>
      <c r="AL52" s="135">
        <v>467.4</v>
      </c>
      <c r="AM52" s="135">
        <v>350</v>
      </c>
      <c r="AN52" s="135">
        <v>992.5</v>
      </c>
      <c r="AO52" s="135">
        <v>554.79999999999995</v>
      </c>
      <c r="AP52" s="135">
        <v>265.60000000000002</v>
      </c>
      <c r="AQ52" s="135">
        <v>556.5</v>
      </c>
      <c r="AR52" s="135">
        <v>483.5</v>
      </c>
      <c r="AS52" s="135">
        <v>242.4</v>
      </c>
      <c r="AT52" s="135">
        <v>311.8</v>
      </c>
      <c r="AU52" s="135">
        <v>0</v>
      </c>
      <c r="AV52" s="135">
        <v>23066</v>
      </c>
      <c r="AW52" s="135">
        <v>8409.9</v>
      </c>
      <c r="AX52" s="135">
        <v>45</v>
      </c>
      <c r="AY52" s="135">
        <v>403.3</v>
      </c>
      <c r="AZ52" s="135">
        <v>-152.5</v>
      </c>
      <c r="BA52" s="135">
        <v>759.9</v>
      </c>
      <c r="BB52" s="135">
        <v>292.60000000000002</v>
      </c>
      <c r="BC52" s="135">
        <v>1653.9</v>
      </c>
      <c r="BD52" s="135">
        <v>-864.7</v>
      </c>
      <c r="BE52" s="137">
        <f t="shared" si="0"/>
        <v>14170.299999999997</v>
      </c>
      <c r="BF52" s="137">
        <f t="shared" si="1"/>
        <v>48648.4</v>
      </c>
    </row>
    <row r="53" spans="1:58" ht="42" x14ac:dyDescent="0.3">
      <c r="A53" s="139" t="s">
        <v>671</v>
      </c>
      <c r="B53" s="132" t="s">
        <v>175</v>
      </c>
      <c r="C53" s="134">
        <v>0</v>
      </c>
      <c r="D53" s="134">
        <v>0</v>
      </c>
      <c r="E53" s="134">
        <v>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4">
        <v>0</v>
      </c>
      <c r="M53" s="134">
        <v>0</v>
      </c>
      <c r="N53" s="134">
        <v>0</v>
      </c>
      <c r="O53" s="134">
        <v>0</v>
      </c>
      <c r="P53" s="134">
        <v>0</v>
      </c>
      <c r="Q53" s="134">
        <v>0</v>
      </c>
      <c r="R53" s="134">
        <v>0</v>
      </c>
      <c r="S53" s="134">
        <v>0</v>
      </c>
      <c r="T53" s="134">
        <v>0</v>
      </c>
      <c r="U53" s="134">
        <v>0</v>
      </c>
      <c r="V53" s="134">
        <v>0</v>
      </c>
      <c r="W53" s="134">
        <v>0</v>
      </c>
      <c r="X53" s="134">
        <v>0</v>
      </c>
      <c r="Y53" s="134">
        <v>0</v>
      </c>
      <c r="Z53" s="134">
        <v>0</v>
      </c>
      <c r="AA53" s="134">
        <v>0</v>
      </c>
      <c r="AB53" s="134">
        <v>0</v>
      </c>
      <c r="AC53" s="134">
        <v>0</v>
      </c>
      <c r="AD53" s="134">
        <v>0</v>
      </c>
      <c r="AE53" s="134">
        <v>0</v>
      </c>
      <c r="AF53" s="134">
        <v>0</v>
      </c>
      <c r="AG53" s="134">
        <v>0</v>
      </c>
      <c r="AH53" s="134">
        <v>0</v>
      </c>
      <c r="AI53" s="134">
        <v>0</v>
      </c>
      <c r="AJ53" s="134">
        <v>0</v>
      </c>
      <c r="AK53" s="134">
        <v>0</v>
      </c>
      <c r="AL53" s="134">
        <v>0</v>
      </c>
      <c r="AM53" s="134">
        <v>0</v>
      </c>
      <c r="AN53" s="134">
        <v>0</v>
      </c>
      <c r="AO53" s="134">
        <v>0</v>
      </c>
      <c r="AP53" s="134">
        <v>0</v>
      </c>
      <c r="AQ53" s="134">
        <v>0</v>
      </c>
      <c r="AR53" s="134">
        <v>0</v>
      </c>
      <c r="AS53" s="134">
        <v>0</v>
      </c>
      <c r="AT53" s="134">
        <v>0</v>
      </c>
      <c r="AU53" s="134">
        <v>0</v>
      </c>
      <c r="AV53" s="134">
        <v>2012.3</v>
      </c>
      <c r="AW53" s="134">
        <v>0</v>
      </c>
      <c r="AX53" s="134">
        <v>0</v>
      </c>
      <c r="AY53" s="134">
        <v>0</v>
      </c>
      <c r="AZ53" s="134">
        <v>0</v>
      </c>
      <c r="BA53" s="134">
        <v>0</v>
      </c>
      <c r="BB53" s="134">
        <v>0</v>
      </c>
      <c r="BC53" s="134">
        <v>0</v>
      </c>
      <c r="BD53" s="134">
        <v>0</v>
      </c>
      <c r="BE53" s="137">
        <f t="shared" si="0"/>
        <v>0</v>
      </c>
      <c r="BF53" s="137">
        <f t="shared" si="1"/>
        <v>2012.3</v>
      </c>
    </row>
    <row r="54" spans="1:58" ht="31.5" x14ac:dyDescent="0.3">
      <c r="A54" s="133" t="s">
        <v>212</v>
      </c>
      <c r="B54" s="132" t="s">
        <v>175</v>
      </c>
      <c r="C54" s="135">
        <v>0</v>
      </c>
      <c r="D54" s="135">
        <v>0</v>
      </c>
      <c r="E54" s="135">
        <v>0</v>
      </c>
      <c r="F54" s="135">
        <v>0</v>
      </c>
      <c r="G54" s="135">
        <v>0</v>
      </c>
      <c r="H54" s="135">
        <v>0</v>
      </c>
      <c r="I54" s="135">
        <v>0</v>
      </c>
      <c r="J54" s="135">
        <v>0</v>
      </c>
      <c r="K54" s="135">
        <v>0</v>
      </c>
      <c r="L54" s="135">
        <v>0</v>
      </c>
      <c r="M54" s="135">
        <v>0</v>
      </c>
      <c r="N54" s="135">
        <v>0</v>
      </c>
      <c r="O54" s="135">
        <v>0</v>
      </c>
      <c r="P54" s="135">
        <v>0</v>
      </c>
      <c r="Q54" s="135">
        <v>0</v>
      </c>
      <c r="R54" s="135">
        <v>0</v>
      </c>
      <c r="S54" s="135">
        <v>0</v>
      </c>
      <c r="T54" s="135">
        <v>0</v>
      </c>
      <c r="U54" s="135">
        <v>0</v>
      </c>
      <c r="V54" s="135">
        <v>0</v>
      </c>
      <c r="W54" s="135">
        <v>0</v>
      </c>
      <c r="X54" s="135">
        <v>0</v>
      </c>
      <c r="Y54" s="135">
        <v>0</v>
      </c>
      <c r="Z54" s="135">
        <v>0</v>
      </c>
      <c r="AA54" s="135">
        <v>0</v>
      </c>
      <c r="AB54" s="135">
        <v>0</v>
      </c>
      <c r="AC54" s="135">
        <v>0</v>
      </c>
      <c r="AD54" s="135">
        <v>0</v>
      </c>
      <c r="AE54" s="135">
        <v>0</v>
      </c>
      <c r="AF54" s="135">
        <v>0</v>
      </c>
      <c r="AG54" s="135">
        <v>0</v>
      </c>
      <c r="AH54" s="135">
        <v>0</v>
      </c>
      <c r="AI54" s="135">
        <v>0</v>
      </c>
      <c r="AJ54" s="135">
        <v>0</v>
      </c>
      <c r="AK54" s="135">
        <v>0</v>
      </c>
      <c r="AL54" s="135">
        <v>0</v>
      </c>
      <c r="AM54" s="135">
        <v>0</v>
      </c>
      <c r="AN54" s="135">
        <v>0</v>
      </c>
      <c r="AO54" s="135">
        <v>0</v>
      </c>
      <c r="AP54" s="135">
        <v>0</v>
      </c>
      <c r="AQ54" s="135">
        <v>0</v>
      </c>
      <c r="AR54" s="135">
        <v>0</v>
      </c>
      <c r="AS54" s="135">
        <v>0</v>
      </c>
      <c r="AT54" s="135">
        <v>0</v>
      </c>
      <c r="AU54" s="135">
        <v>0</v>
      </c>
      <c r="AV54" s="135">
        <v>0</v>
      </c>
      <c r="AW54" s="135">
        <v>0</v>
      </c>
      <c r="AX54" s="135">
        <v>0</v>
      </c>
      <c r="AY54" s="135">
        <v>0</v>
      </c>
      <c r="AZ54" s="135">
        <v>0</v>
      </c>
      <c r="BA54" s="135">
        <v>748.8</v>
      </c>
      <c r="BB54" s="135">
        <v>0</v>
      </c>
      <c r="BC54" s="135">
        <v>0</v>
      </c>
      <c r="BD54" s="135">
        <v>-748.7</v>
      </c>
      <c r="BE54" s="137">
        <f t="shared" si="0"/>
        <v>0</v>
      </c>
      <c r="BF54" s="137">
        <f t="shared" si="1"/>
        <v>748.8</v>
      </c>
    </row>
    <row r="55" spans="1:58" ht="42" x14ac:dyDescent="0.3">
      <c r="A55" s="133" t="s">
        <v>213</v>
      </c>
      <c r="B55" s="132" t="s">
        <v>175</v>
      </c>
      <c r="C55" s="134">
        <v>555.79999999999995</v>
      </c>
      <c r="D55" s="134">
        <v>243.7</v>
      </c>
      <c r="E55" s="134">
        <v>0.8</v>
      </c>
      <c r="F55" s="134">
        <v>23.5</v>
      </c>
      <c r="G55" s="134">
        <v>0.3</v>
      </c>
      <c r="H55" s="134">
        <v>2121.8000000000002</v>
      </c>
      <c r="I55" s="134">
        <v>1051.4000000000001</v>
      </c>
      <c r="J55" s="134">
        <v>93.5</v>
      </c>
      <c r="K55" s="134">
        <v>376</v>
      </c>
      <c r="L55" s="134">
        <v>8098.2</v>
      </c>
      <c r="M55" s="134">
        <v>5640.9</v>
      </c>
      <c r="N55" s="134">
        <v>351.1</v>
      </c>
      <c r="O55" s="134">
        <v>789.9</v>
      </c>
      <c r="P55" s="134">
        <v>535.70000000000005</v>
      </c>
      <c r="Q55" s="134">
        <v>1374.8</v>
      </c>
      <c r="R55" s="134">
        <v>840</v>
      </c>
      <c r="S55" s="134">
        <v>3668.3</v>
      </c>
      <c r="T55" s="134">
        <v>998.4</v>
      </c>
      <c r="U55" s="134">
        <v>1569</v>
      </c>
      <c r="V55" s="134">
        <v>5166.1000000000004</v>
      </c>
      <c r="W55" s="134">
        <v>489.7</v>
      </c>
      <c r="X55" s="134">
        <v>439.8</v>
      </c>
      <c r="Y55" s="134">
        <v>3675.4</v>
      </c>
      <c r="Z55" s="134">
        <v>205.3</v>
      </c>
      <c r="AA55" s="134">
        <v>2621.9</v>
      </c>
      <c r="AB55" s="134">
        <v>5568.4</v>
      </c>
      <c r="AC55" s="134">
        <v>2735.6</v>
      </c>
      <c r="AD55" s="134">
        <v>650.70000000000005</v>
      </c>
      <c r="AE55" s="134">
        <v>1215.3</v>
      </c>
      <c r="AF55" s="134">
        <v>631.9</v>
      </c>
      <c r="AG55" s="134">
        <v>310.8</v>
      </c>
      <c r="AH55" s="134">
        <v>5433.6</v>
      </c>
      <c r="AI55" s="134">
        <v>641.79999999999995</v>
      </c>
      <c r="AJ55" s="134">
        <v>967.7</v>
      </c>
      <c r="AK55" s="134">
        <v>435.6</v>
      </c>
      <c r="AL55" s="134">
        <v>7706.6</v>
      </c>
      <c r="AM55" s="134">
        <v>2247.3000000000002</v>
      </c>
      <c r="AN55" s="134">
        <v>3363.6</v>
      </c>
      <c r="AO55" s="134">
        <v>866.5</v>
      </c>
      <c r="AP55" s="134">
        <v>1116.2</v>
      </c>
      <c r="AQ55" s="134">
        <v>1725.3</v>
      </c>
      <c r="AR55" s="134">
        <v>3467.1</v>
      </c>
      <c r="AS55" s="134">
        <v>656.2</v>
      </c>
      <c r="AT55" s="134">
        <v>1236.4000000000001</v>
      </c>
      <c r="AU55" s="134">
        <v>0</v>
      </c>
      <c r="AV55" s="134">
        <v>32375.3</v>
      </c>
      <c r="AW55" s="134">
        <v>845.9</v>
      </c>
      <c r="AX55" s="134">
        <v>1079</v>
      </c>
      <c r="AY55" s="134">
        <v>30793</v>
      </c>
      <c r="AZ55" s="134">
        <v>0</v>
      </c>
      <c r="BA55" s="134">
        <v>0</v>
      </c>
      <c r="BB55" s="134">
        <v>1513.1</v>
      </c>
      <c r="BC55" s="134">
        <v>0</v>
      </c>
      <c r="BD55" s="134">
        <v>0</v>
      </c>
      <c r="BE55" s="137">
        <f t="shared" si="0"/>
        <v>81907.900000000023</v>
      </c>
      <c r="BF55" s="137">
        <f t="shared" si="1"/>
        <v>148514.20000000004</v>
      </c>
    </row>
    <row r="56" spans="1:58" ht="21" x14ac:dyDescent="0.3">
      <c r="A56" s="133" t="s">
        <v>214</v>
      </c>
      <c r="B56" s="132" t="s">
        <v>175</v>
      </c>
      <c r="C56" s="135">
        <v>22154.400000000001</v>
      </c>
      <c r="D56" s="135">
        <v>4941.2</v>
      </c>
      <c r="E56" s="135">
        <v>179.3</v>
      </c>
      <c r="F56" s="135">
        <v>1985</v>
      </c>
      <c r="G56" s="135">
        <v>8.4</v>
      </c>
      <c r="H56" s="135">
        <v>91895.9</v>
      </c>
      <c r="I56" s="135">
        <v>55874.9</v>
      </c>
      <c r="J56" s="135">
        <v>5891.3</v>
      </c>
      <c r="K56" s="135">
        <v>23882.400000000001</v>
      </c>
      <c r="L56" s="135">
        <v>108500.8</v>
      </c>
      <c r="M56" s="135">
        <v>119895</v>
      </c>
      <c r="N56" s="135">
        <v>12610.9</v>
      </c>
      <c r="O56" s="135">
        <v>52004.1</v>
      </c>
      <c r="P56" s="135">
        <v>27960.1</v>
      </c>
      <c r="Q56" s="135">
        <v>110613.2</v>
      </c>
      <c r="R56" s="135">
        <v>59509.1</v>
      </c>
      <c r="S56" s="135">
        <v>180401.8</v>
      </c>
      <c r="T56" s="135">
        <v>63443.1</v>
      </c>
      <c r="U56" s="135">
        <v>93893.8</v>
      </c>
      <c r="V56" s="135">
        <v>145131</v>
      </c>
      <c r="W56" s="135">
        <v>32105.599999999999</v>
      </c>
      <c r="X56" s="135">
        <v>21271.7</v>
      </c>
      <c r="Y56" s="135">
        <v>67371.899999999994</v>
      </c>
      <c r="Z56" s="135">
        <v>8321</v>
      </c>
      <c r="AA56" s="135">
        <v>140261.6</v>
      </c>
      <c r="AB56" s="135">
        <v>116751.7</v>
      </c>
      <c r="AC56" s="135">
        <v>31653.9</v>
      </c>
      <c r="AD56" s="135">
        <v>16911</v>
      </c>
      <c r="AE56" s="135">
        <v>14586.4</v>
      </c>
      <c r="AF56" s="135">
        <v>19636.3</v>
      </c>
      <c r="AG56" s="135">
        <v>5080.2</v>
      </c>
      <c r="AH56" s="135">
        <v>93336.2</v>
      </c>
      <c r="AI56" s="135">
        <v>24448.7</v>
      </c>
      <c r="AJ56" s="135">
        <v>22249.4</v>
      </c>
      <c r="AK56" s="135">
        <v>16317.9</v>
      </c>
      <c r="AL56" s="135">
        <v>69410</v>
      </c>
      <c r="AM56" s="135">
        <v>51464.800000000003</v>
      </c>
      <c r="AN56" s="135">
        <v>100557.3</v>
      </c>
      <c r="AO56" s="135">
        <v>28208.7</v>
      </c>
      <c r="AP56" s="135">
        <v>35815.199999999997</v>
      </c>
      <c r="AQ56" s="135">
        <v>36870.400000000001</v>
      </c>
      <c r="AR56" s="135">
        <v>65850</v>
      </c>
      <c r="AS56" s="135">
        <v>17519.5</v>
      </c>
      <c r="AT56" s="135">
        <v>28679.1</v>
      </c>
      <c r="AU56" s="135">
        <v>0</v>
      </c>
      <c r="AV56" s="135">
        <v>766451</v>
      </c>
      <c r="AW56" s="135">
        <v>31039.9</v>
      </c>
      <c r="AX56" s="135">
        <v>276857.90000000002</v>
      </c>
      <c r="AY56" s="135">
        <v>523298.8</v>
      </c>
      <c r="AZ56" s="135">
        <v>13598.3</v>
      </c>
      <c r="BA56" s="135">
        <v>34988.1</v>
      </c>
      <c r="BB56" s="135">
        <v>16265.6</v>
      </c>
      <c r="BC56" s="135">
        <v>701932.7</v>
      </c>
      <c r="BD56" s="135">
        <v>-637962.30000000005</v>
      </c>
      <c r="BE56" s="137">
        <f t="shared" si="0"/>
        <v>2245454.1999999993</v>
      </c>
      <c r="BF56" s="137">
        <f t="shared" si="1"/>
        <v>4609886.4999999991</v>
      </c>
    </row>
    <row r="57" spans="1:58" x14ac:dyDescent="0.3">
      <c r="A57" s="133" t="s">
        <v>215</v>
      </c>
      <c r="B57" s="132" t="s">
        <v>175</v>
      </c>
      <c r="C57" s="134">
        <v>27126.400000000001</v>
      </c>
      <c r="D57" s="134">
        <v>2996.3</v>
      </c>
      <c r="E57" s="134">
        <v>272.3</v>
      </c>
      <c r="F57" s="134">
        <v>1647.9</v>
      </c>
      <c r="G57" s="134">
        <v>13.7</v>
      </c>
      <c r="H57" s="134">
        <v>21223.5</v>
      </c>
      <c r="I57" s="134">
        <v>14458</v>
      </c>
      <c r="J57" s="134">
        <v>2037.6</v>
      </c>
      <c r="K57" s="134">
        <v>11644.3</v>
      </c>
      <c r="L57" s="134">
        <v>13500.3</v>
      </c>
      <c r="M57" s="134">
        <v>36768.6</v>
      </c>
      <c r="N57" s="134">
        <v>7820.1</v>
      </c>
      <c r="O57" s="134">
        <v>23660.9</v>
      </c>
      <c r="P57" s="134">
        <v>11901.3</v>
      </c>
      <c r="Q57" s="134">
        <v>26798.6</v>
      </c>
      <c r="R57" s="134">
        <v>32878.199999999997</v>
      </c>
      <c r="S57" s="134">
        <v>134821.4</v>
      </c>
      <c r="T57" s="134">
        <v>26628.2</v>
      </c>
      <c r="U57" s="134">
        <v>40212.9</v>
      </c>
      <c r="V57" s="134">
        <v>34269</v>
      </c>
      <c r="W57" s="134">
        <v>10035.799999999999</v>
      </c>
      <c r="X57" s="134">
        <v>10814.6</v>
      </c>
      <c r="Y57" s="134">
        <v>21445.5</v>
      </c>
      <c r="Z57" s="134">
        <v>10497.6</v>
      </c>
      <c r="AA57" s="134">
        <v>93887.4</v>
      </c>
      <c r="AB57" s="134">
        <v>123957.1</v>
      </c>
      <c r="AC57" s="134">
        <v>24688.6</v>
      </c>
      <c r="AD57" s="134">
        <v>2551.9</v>
      </c>
      <c r="AE57" s="134">
        <v>5378.1</v>
      </c>
      <c r="AF57" s="134">
        <v>16840.599999999999</v>
      </c>
      <c r="AG57" s="134">
        <v>3176.6</v>
      </c>
      <c r="AH57" s="134">
        <v>39990.199999999997</v>
      </c>
      <c r="AI57" s="134">
        <v>26219.3</v>
      </c>
      <c r="AJ57" s="134">
        <v>16859.2</v>
      </c>
      <c r="AK57" s="134">
        <v>29194.3</v>
      </c>
      <c r="AL57" s="134">
        <v>94674.7</v>
      </c>
      <c r="AM57" s="134">
        <v>125572.6</v>
      </c>
      <c r="AN57" s="134">
        <v>97219.6</v>
      </c>
      <c r="AO57" s="134">
        <v>55978.3</v>
      </c>
      <c r="AP57" s="134">
        <v>104373.3</v>
      </c>
      <c r="AQ57" s="134">
        <v>82395.7</v>
      </c>
      <c r="AR57" s="134">
        <v>73719.399999999994</v>
      </c>
      <c r="AS57" s="134">
        <v>16689</v>
      </c>
      <c r="AT57" s="134">
        <v>19105</v>
      </c>
      <c r="AU57" s="134">
        <v>2012.3</v>
      </c>
      <c r="AV57" s="134">
        <v>0</v>
      </c>
      <c r="AW57" s="134">
        <v>0</v>
      </c>
      <c r="AX57" s="134">
        <v>0</v>
      </c>
      <c r="AY57" s="134">
        <v>0</v>
      </c>
      <c r="AZ57" s="134">
        <v>0</v>
      </c>
      <c r="BA57" s="134">
        <v>0</v>
      </c>
      <c r="BB57" s="134">
        <v>0</v>
      </c>
      <c r="BC57" s="134">
        <v>0</v>
      </c>
      <c r="BD57" s="134">
        <v>0</v>
      </c>
      <c r="BE57" s="137">
        <f t="shared" si="0"/>
        <v>1577956.2</v>
      </c>
      <c r="BF57" s="137">
        <f t="shared" si="1"/>
        <v>1577956.2</v>
      </c>
    </row>
    <row r="58" spans="1:58" x14ac:dyDescent="0.3">
      <c r="A58" s="133" t="s">
        <v>216</v>
      </c>
      <c r="B58" s="132" t="s">
        <v>175</v>
      </c>
      <c r="C58" s="135">
        <v>49280.800000000003</v>
      </c>
      <c r="D58" s="135">
        <v>7937.6</v>
      </c>
      <c r="E58" s="135">
        <v>451.6</v>
      </c>
      <c r="F58" s="135">
        <v>3632.9</v>
      </c>
      <c r="G58" s="135">
        <v>22</v>
      </c>
      <c r="H58" s="135">
        <v>113119.4</v>
      </c>
      <c r="I58" s="135">
        <v>70332.899999999994</v>
      </c>
      <c r="J58" s="135">
        <v>7929</v>
      </c>
      <c r="K58" s="135">
        <v>35526.699999999997</v>
      </c>
      <c r="L58" s="135">
        <v>122001.1</v>
      </c>
      <c r="M58" s="135">
        <v>156663.6</v>
      </c>
      <c r="N58" s="135">
        <v>20431</v>
      </c>
      <c r="O58" s="135">
        <v>75665</v>
      </c>
      <c r="P58" s="135">
        <v>39861.4</v>
      </c>
      <c r="Q58" s="135">
        <v>137411.79999999999</v>
      </c>
      <c r="R58" s="135">
        <v>92387.199999999997</v>
      </c>
      <c r="S58" s="135">
        <v>315223.2</v>
      </c>
      <c r="T58" s="135">
        <v>90071.3</v>
      </c>
      <c r="U58" s="135">
        <v>134106.70000000001</v>
      </c>
      <c r="V58" s="135">
        <v>179400</v>
      </c>
      <c r="W58" s="135">
        <v>42141.3</v>
      </c>
      <c r="X58" s="135">
        <v>32086.3</v>
      </c>
      <c r="Y58" s="135">
        <v>88817.4</v>
      </c>
      <c r="Z58" s="135">
        <v>18818.599999999999</v>
      </c>
      <c r="AA58" s="135">
        <v>234149.1</v>
      </c>
      <c r="AB58" s="135">
        <v>240708.8</v>
      </c>
      <c r="AC58" s="135">
        <v>56342.5</v>
      </c>
      <c r="AD58" s="135">
        <v>19462.900000000001</v>
      </c>
      <c r="AE58" s="135">
        <v>19964.5</v>
      </c>
      <c r="AF58" s="135">
        <v>36476.9</v>
      </c>
      <c r="AG58" s="135">
        <v>8256.7999999999993</v>
      </c>
      <c r="AH58" s="135">
        <v>133326.39999999999</v>
      </c>
      <c r="AI58" s="135">
        <v>50668</v>
      </c>
      <c r="AJ58" s="135">
        <v>39108.6</v>
      </c>
      <c r="AK58" s="135">
        <v>45512.2</v>
      </c>
      <c r="AL58" s="135">
        <v>164084.70000000001</v>
      </c>
      <c r="AM58" s="135">
        <v>177037.3</v>
      </c>
      <c r="AN58" s="135">
        <v>197776.9</v>
      </c>
      <c r="AO58" s="135">
        <v>84187</v>
      </c>
      <c r="AP58" s="135">
        <v>140188.4</v>
      </c>
      <c r="AQ58" s="135">
        <v>119266.1</v>
      </c>
      <c r="AR58" s="135">
        <v>139569.29999999999</v>
      </c>
      <c r="AS58" s="135">
        <v>34208.400000000001</v>
      </c>
      <c r="AT58" s="135">
        <v>47784</v>
      </c>
      <c r="AU58" s="135">
        <v>2012.3</v>
      </c>
      <c r="AV58" s="135">
        <v>0</v>
      </c>
      <c r="AW58" s="135">
        <v>0</v>
      </c>
      <c r="AX58" s="135">
        <v>0</v>
      </c>
      <c r="AY58" s="135">
        <v>0</v>
      </c>
      <c r="AZ58" s="135">
        <v>0</v>
      </c>
      <c r="BA58" s="135">
        <v>0</v>
      </c>
      <c r="BB58" s="135">
        <v>0</v>
      </c>
      <c r="BC58" s="135">
        <v>0</v>
      </c>
      <c r="BD58" s="135">
        <v>0</v>
      </c>
      <c r="BE58" s="137">
        <f t="shared" si="0"/>
        <v>3823409.8999999994</v>
      </c>
      <c r="BF58" s="137">
        <f t="shared" si="1"/>
        <v>3823409.8999999994</v>
      </c>
    </row>
    <row r="59" spans="1:58" x14ac:dyDescent="0.3">
      <c r="A59" s="109" t="s">
        <v>672</v>
      </c>
      <c r="BE59" s="137">
        <f t="shared" si="0"/>
        <v>0</v>
      </c>
      <c r="BF59" s="137">
        <f t="shared" si="1"/>
        <v>0</v>
      </c>
    </row>
  </sheetData>
  <mergeCells count="5">
    <mergeCell ref="A3:B3"/>
    <mergeCell ref="C3:BD3"/>
    <mergeCell ref="A4:B4"/>
    <mergeCell ref="C4:BD4"/>
    <mergeCell ref="A7:B7"/>
  </mergeCells>
  <phoneticPr fontId="41" type="noConversion"/>
  <hyperlinks>
    <hyperlink ref="A2" r:id="rId1" display="http://stats.oecd.org/OECDStat_Metadata/ShowMetadata.ashx?Dataset=IOTS_2021&amp;ShowOnWeb=true&amp;Lang=en" xr:uid="{B0882482-FD2F-48DA-8983-D5B6321B09F6}"/>
    <hyperlink ref="C3" r:id="rId2" display="http://stats.oecd.org/OECDStat_Metadata/ShowMetadata.ashx?Dataset=IOTS_2021&amp;Coords=[VAR].[TTL]&amp;ShowOnWeb=true&amp;Lang=en" xr:uid="{8F129BCE-61E5-43F7-A0C6-B25ACD9541E7}"/>
    <hyperlink ref="BB7" r:id="rId3" display="http://stats.oecd.org/OECDStat_Metadata/ShowMetadata.ashx?Dataset=IOTS_2021&amp;Coords=[COL].[CONS_NONRES]&amp;ShowOnWeb=true&amp;Lang=en" xr:uid="{DAF9EE29-BD7A-4B21-B132-E298BE2A74F2}"/>
    <hyperlink ref="A59" r:id="rId4" display="https://stats-1.oecd.org/index.aspx?DatasetCode=IOTS_2021" xr:uid="{13036D00-3BE7-4DDD-81E7-BC470CC8DF7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FA71-E2C5-4B64-852C-4B32D6BAD981}">
  <sheetPr>
    <tabColor theme="9" tint="0.59999389629810485"/>
  </sheetPr>
  <dimension ref="A1:BG59"/>
  <sheetViews>
    <sheetView topLeftCell="A2" workbookViewId="0">
      <selection activeCell="C2" sqref="C2"/>
    </sheetView>
  </sheetViews>
  <sheetFormatPr defaultRowHeight="16.5" x14ac:dyDescent="0.3"/>
  <cols>
    <col min="1" max="1" width="27.5" customWidth="1"/>
    <col min="2" max="2" width="2.5" customWidth="1"/>
    <col min="3" max="56" width="8.75" customWidth="1"/>
    <col min="57" max="58" width="11.375" bestFit="1" customWidth="1"/>
    <col min="59" max="59" width="49" style="96" customWidth="1"/>
  </cols>
  <sheetData>
    <row r="1" spans="1:59" hidden="1" x14ac:dyDescent="0.3">
      <c r="A1" s="122" t="e">
        <f ca="1">DotStatQuery(B1)</f>
        <v>#NAME?</v>
      </c>
      <c r="B1" s="122" t="s">
        <v>217</v>
      </c>
    </row>
    <row r="2" spans="1:59" ht="49.5" x14ac:dyDescent="0.3">
      <c r="A2" s="149" t="s">
        <v>864</v>
      </c>
    </row>
    <row r="3" spans="1:59" x14ac:dyDescent="0.3">
      <c r="A3" s="163" t="s">
        <v>121</v>
      </c>
      <c r="B3" s="164"/>
      <c r="C3" s="165" t="s">
        <v>122</v>
      </c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7"/>
    </row>
    <row r="4" spans="1:59" x14ac:dyDescent="0.3">
      <c r="A4" s="163" t="s">
        <v>123</v>
      </c>
      <c r="B4" s="164"/>
      <c r="C4" s="168" t="s">
        <v>612</v>
      </c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70"/>
    </row>
    <row r="5" spans="1:59" x14ac:dyDescent="0.3">
      <c r="A5" s="124" t="s">
        <v>124</v>
      </c>
      <c r="B5" s="125"/>
      <c r="C5" s="126">
        <v>2020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8"/>
      <c r="BE5" t="s">
        <v>600</v>
      </c>
      <c r="BF5" t="s">
        <v>600</v>
      </c>
      <c r="BG5" s="96" t="s">
        <v>600</v>
      </c>
    </row>
    <row r="6" spans="1:59" ht="14.45" customHeight="1" x14ac:dyDescent="0.3">
      <c r="A6" s="124" t="s">
        <v>126</v>
      </c>
      <c r="B6" s="125"/>
      <c r="C6" s="126" t="s">
        <v>127</v>
      </c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8"/>
    </row>
    <row r="7" spans="1:59" ht="21" x14ac:dyDescent="0.3">
      <c r="A7" s="171" t="s">
        <v>618</v>
      </c>
      <c r="B7" s="172"/>
      <c r="C7" s="129" t="str">
        <f>KOR2020ttl!B1</f>
        <v>A01_02</v>
      </c>
      <c r="D7" s="129" t="str">
        <f>KOR2020ttl!C1</f>
        <v>A03</v>
      </c>
      <c r="E7" s="129" t="str">
        <f>KOR2020ttl!D1</f>
        <v>B05_06</v>
      </c>
      <c r="F7" s="129" t="str">
        <f>KOR2020ttl!E1</f>
        <v>B07_08</v>
      </c>
      <c r="G7" s="129" t="str">
        <f>KOR2020ttl!F1</f>
        <v>B09</v>
      </c>
      <c r="H7" s="129" t="str">
        <f>KOR2020ttl!G1</f>
        <v>C10T12</v>
      </c>
      <c r="I7" s="129" t="str">
        <f>KOR2020ttl!H1</f>
        <v>C13T15</v>
      </c>
      <c r="J7" s="129" t="str">
        <f>KOR2020ttl!I1</f>
        <v>C16</v>
      </c>
      <c r="K7" s="129" t="str">
        <f>KOR2020ttl!J1</f>
        <v>C17_18</v>
      </c>
      <c r="L7" s="129" t="str">
        <f>KOR2020ttl!K1</f>
        <v>C19</v>
      </c>
      <c r="M7" s="129" t="str">
        <f>KOR2020ttl!L1</f>
        <v>C20</v>
      </c>
      <c r="N7" s="129" t="str">
        <f>KOR2020ttl!M1</f>
        <v>C21</v>
      </c>
      <c r="O7" s="129" t="str">
        <f>KOR2020ttl!N1</f>
        <v>C22</v>
      </c>
      <c r="P7" s="129" t="str">
        <f>KOR2020ttl!O1</f>
        <v>C23</v>
      </c>
      <c r="Q7" s="129" t="str">
        <f>KOR2020ttl!P1</f>
        <v>C24</v>
      </c>
      <c r="R7" s="129" t="str">
        <f>KOR2020ttl!Q1</f>
        <v>C25</v>
      </c>
      <c r="S7" s="129" t="str">
        <f>KOR2020ttl!R1</f>
        <v>C26</v>
      </c>
      <c r="T7" s="129" t="str">
        <f>KOR2020ttl!S1</f>
        <v>C27</v>
      </c>
      <c r="U7" s="129" t="str">
        <f>KOR2020ttl!T1</f>
        <v>C28</v>
      </c>
      <c r="V7" s="129" t="str">
        <f>KOR2020ttl!U1</f>
        <v>C29</v>
      </c>
      <c r="W7" s="129" t="str">
        <f>KOR2020ttl!V1</f>
        <v>C30</v>
      </c>
      <c r="X7" s="129" t="str">
        <f>KOR2020ttl!W1</f>
        <v>C31T33</v>
      </c>
      <c r="Y7" s="129" t="str">
        <f>KOR2020ttl!X1</f>
        <v>D</v>
      </c>
      <c r="Z7" s="129" t="str">
        <f>KOR2020ttl!Y1</f>
        <v>E</v>
      </c>
      <c r="AA7" s="129" t="str">
        <f>KOR2020ttl!Z1</f>
        <v>F</v>
      </c>
      <c r="AB7" s="129" t="str">
        <f>KOR2020ttl!AA1</f>
        <v>G</v>
      </c>
      <c r="AC7" s="129" t="str">
        <f>KOR2020ttl!AB1</f>
        <v>H49</v>
      </c>
      <c r="AD7" s="129" t="str">
        <f>KOR2020ttl!AC1</f>
        <v>H50</v>
      </c>
      <c r="AE7" s="129" t="str">
        <f>KOR2020ttl!AD1</f>
        <v>H51</v>
      </c>
      <c r="AF7" s="129" t="str">
        <f>KOR2020ttl!AE1</f>
        <v>H52</v>
      </c>
      <c r="AG7" s="129" t="str">
        <f>KOR2020ttl!AF1</f>
        <v>H53</v>
      </c>
      <c r="AH7" s="129" t="str">
        <f>KOR2020ttl!AG1</f>
        <v>I</v>
      </c>
      <c r="AI7" s="129" t="str">
        <f>KOR2020ttl!AH1</f>
        <v>J58T60</v>
      </c>
      <c r="AJ7" s="129" t="str">
        <f>KOR2020ttl!AI1</f>
        <v>J61</v>
      </c>
      <c r="AK7" s="129" t="str">
        <f>KOR2020ttl!AJ1</f>
        <v>J62_63</v>
      </c>
      <c r="AL7" s="129" t="str">
        <f>KOR2020ttl!AK1</f>
        <v>K</v>
      </c>
      <c r="AM7" s="129" t="str">
        <f>KOR2020ttl!AL1</f>
        <v>L</v>
      </c>
      <c r="AN7" s="129" t="str">
        <f>KOR2020ttl!AM1</f>
        <v>M</v>
      </c>
      <c r="AO7" s="129" t="str">
        <f>KOR2020ttl!AN1</f>
        <v>N</v>
      </c>
      <c r="AP7" s="129" t="str">
        <f>KOR2020ttl!AO1</f>
        <v>O</v>
      </c>
      <c r="AQ7" s="129" t="str">
        <f>KOR2020ttl!AP1</f>
        <v>P</v>
      </c>
      <c r="AR7" s="129" t="str">
        <f>KOR2020ttl!AQ1</f>
        <v>Q</v>
      </c>
      <c r="AS7" s="129" t="str">
        <f>KOR2020ttl!AR1</f>
        <v>R</v>
      </c>
      <c r="AT7" s="129" t="str">
        <f>KOR2020ttl!AS1</f>
        <v>S</v>
      </c>
      <c r="AU7" s="129" t="str">
        <f>KOR2020ttl!AT1</f>
        <v>T</v>
      </c>
      <c r="AV7" s="129" t="str">
        <f>KOR2020ttl!AU1</f>
        <v>HFCE</v>
      </c>
      <c r="AW7" s="129" t="str">
        <f>KOR2020ttl!AV1</f>
        <v>NPISH</v>
      </c>
      <c r="AX7" s="129" t="str">
        <f>KOR2020ttl!AW1</f>
        <v>GGFC</v>
      </c>
      <c r="AY7" s="129" t="str">
        <f>KOR2020ttl!AX1</f>
        <v>GFCF</v>
      </c>
      <c r="AZ7" s="129" t="str">
        <f>KOR2020ttl!AY1</f>
        <v>INVNT</v>
      </c>
      <c r="BA7" s="129" t="str">
        <f>KOR2020ttl!AZ1</f>
        <v>DPABR</v>
      </c>
      <c r="BB7" s="129" t="str">
        <f>KOR2020ttl!BA1</f>
        <v>CONS_NONRES</v>
      </c>
      <c r="BC7" s="129" t="str">
        <f>KOR2020ttl!BB1</f>
        <v>EXPO</v>
      </c>
      <c r="BD7" s="129" t="str">
        <f>KOR2020ttl!BC1</f>
        <v>IMPO</v>
      </c>
      <c r="BE7" s="136" t="s">
        <v>594</v>
      </c>
      <c r="BF7" s="136" t="s">
        <v>595</v>
      </c>
    </row>
    <row r="8" spans="1:59" x14ac:dyDescent="0.3">
      <c r="A8" s="131" t="s">
        <v>644</v>
      </c>
      <c r="B8" s="132" t="s">
        <v>175</v>
      </c>
      <c r="C8" s="132" t="s">
        <v>175</v>
      </c>
      <c r="D8" s="132" t="s">
        <v>175</v>
      </c>
      <c r="E8" s="132" t="s">
        <v>175</v>
      </c>
      <c r="F8" s="132" t="s">
        <v>175</v>
      </c>
      <c r="G8" s="132" t="s">
        <v>175</v>
      </c>
      <c r="H8" s="132" t="s">
        <v>175</v>
      </c>
      <c r="I8" s="132" t="s">
        <v>175</v>
      </c>
      <c r="J8" s="132" t="s">
        <v>175</v>
      </c>
      <c r="K8" s="132" t="s">
        <v>175</v>
      </c>
      <c r="L8" s="132" t="s">
        <v>175</v>
      </c>
      <c r="M8" s="132" t="s">
        <v>175</v>
      </c>
      <c r="N8" s="132" t="s">
        <v>175</v>
      </c>
      <c r="O8" s="132" t="s">
        <v>175</v>
      </c>
      <c r="P8" s="132" t="s">
        <v>175</v>
      </c>
      <c r="Q8" s="132" t="s">
        <v>175</v>
      </c>
      <c r="R8" s="132" t="s">
        <v>175</v>
      </c>
      <c r="S8" s="132" t="s">
        <v>175</v>
      </c>
      <c r="T8" s="132" t="s">
        <v>175</v>
      </c>
      <c r="U8" s="132" t="s">
        <v>175</v>
      </c>
      <c r="V8" s="132" t="s">
        <v>175</v>
      </c>
      <c r="W8" s="132" t="s">
        <v>175</v>
      </c>
      <c r="X8" s="132" t="s">
        <v>175</v>
      </c>
      <c r="Y8" s="132" t="s">
        <v>175</v>
      </c>
      <c r="Z8" s="132" t="s">
        <v>175</v>
      </c>
      <c r="AA8" s="132" t="s">
        <v>175</v>
      </c>
      <c r="AB8" s="132" t="s">
        <v>175</v>
      </c>
      <c r="AC8" s="132" t="s">
        <v>175</v>
      </c>
      <c r="AD8" s="132" t="s">
        <v>175</v>
      </c>
      <c r="AE8" s="132" t="s">
        <v>175</v>
      </c>
      <c r="AF8" s="132" t="s">
        <v>175</v>
      </c>
      <c r="AG8" s="132" t="s">
        <v>175</v>
      </c>
      <c r="AH8" s="132" t="s">
        <v>175</v>
      </c>
      <c r="AI8" s="132" t="s">
        <v>175</v>
      </c>
      <c r="AJ8" s="132" t="s">
        <v>175</v>
      </c>
      <c r="AK8" s="132" t="s">
        <v>175</v>
      </c>
      <c r="AL8" s="132" t="s">
        <v>175</v>
      </c>
      <c r="AM8" s="132" t="s">
        <v>175</v>
      </c>
      <c r="AN8" s="132" t="s">
        <v>175</v>
      </c>
      <c r="AO8" s="132" t="s">
        <v>175</v>
      </c>
      <c r="AP8" s="132" t="s">
        <v>175</v>
      </c>
      <c r="AQ8" s="132" t="s">
        <v>175</v>
      </c>
      <c r="AR8" s="132" t="s">
        <v>175</v>
      </c>
      <c r="AS8" s="132" t="s">
        <v>175</v>
      </c>
      <c r="AT8" s="132" t="s">
        <v>175</v>
      </c>
      <c r="AU8" s="132" t="s">
        <v>175</v>
      </c>
      <c r="AV8" s="132" t="s">
        <v>175</v>
      </c>
      <c r="AW8" s="132" t="s">
        <v>175</v>
      </c>
      <c r="AX8" s="132" t="s">
        <v>175</v>
      </c>
      <c r="AY8" s="132" t="s">
        <v>175</v>
      </c>
      <c r="AZ8" s="132" t="s">
        <v>175</v>
      </c>
      <c r="BA8" s="132" t="s">
        <v>175</v>
      </c>
      <c r="BB8" s="132" t="s">
        <v>175</v>
      </c>
      <c r="BC8" s="132" t="s">
        <v>175</v>
      </c>
      <c r="BD8" s="132" t="s">
        <v>175</v>
      </c>
    </row>
    <row r="9" spans="1:59" x14ac:dyDescent="0.3">
      <c r="A9" s="133" t="str">
        <f>KOR2020ttl!A2</f>
        <v>TTL_A01_02</v>
      </c>
      <c r="B9" s="132" t="s">
        <v>175</v>
      </c>
      <c r="C9" s="150">
        <f>KOR2020ttl!B2</f>
        <v>2633.3</v>
      </c>
      <c r="D9" s="150">
        <f>KOR2020ttl!C2</f>
        <v>100.6</v>
      </c>
      <c r="E9" s="150">
        <f>KOR2020ttl!D2</f>
        <v>0.4</v>
      </c>
      <c r="F9" s="150">
        <f>KOR2020ttl!E2</f>
        <v>4.0999999999999996</v>
      </c>
      <c r="G9" s="150">
        <f>KOR2020ttl!F2</f>
        <v>0</v>
      </c>
      <c r="H9" s="150">
        <f>KOR2020ttl!G2</f>
        <v>24080</v>
      </c>
      <c r="I9" s="150">
        <f>KOR2020ttl!H2</f>
        <v>453.1</v>
      </c>
      <c r="J9" s="150">
        <f>KOR2020ttl!I2</f>
        <v>599.1</v>
      </c>
      <c r="K9" s="150">
        <f>KOR2020ttl!J2</f>
        <v>13.2</v>
      </c>
      <c r="L9" s="150">
        <f>KOR2020ttl!K2</f>
        <v>15</v>
      </c>
      <c r="M9" s="150">
        <f>KOR2020ttl!L2</f>
        <v>146.4</v>
      </c>
      <c r="N9" s="150">
        <f>KOR2020ttl!M2</f>
        <v>248.9</v>
      </c>
      <c r="O9" s="150">
        <f>KOR2020ttl!N2</f>
        <v>470.4</v>
      </c>
      <c r="P9" s="150">
        <f>KOR2020ttl!O2</f>
        <v>12.4</v>
      </c>
      <c r="Q9" s="150">
        <f>KOR2020ttl!P2</f>
        <v>33.799999999999997</v>
      </c>
      <c r="R9" s="150">
        <f>KOR2020ttl!Q2</f>
        <v>30.1</v>
      </c>
      <c r="S9" s="150">
        <f>KOR2020ttl!R2</f>
        <v>67</v>
      </c>
      <c r="T9" s="150">
        <f>KOR2020ttl!S2</f>
        <v>29.2</v>
      </c>
      <c r="U9" s="150">
        <f>KOR2020ttl!T2</f>
        <v>43</v>
      </c>
      <c r="V9" s="150">
        <f>KOR2020ttl!U2</f>
        <v>31.8</v>
      </c>
      <c r="W9" s="150">
        <f>KOR2020ttl!V2</f>
        <v>31.1</v>
      </c>
      <c r="X9" s="150">
        <f>KOR2020ttl!W2</f>
        <v>26.4</v>
      </c>
      <c r="Y9" s="150">
        <f>KOR2020ttl!X2</f>
        <v>9.8000000000000007</v>
      </c>
      <c r="Z9" s="150">
        <f>KOR2020ttl!Y2</f>
        <v>4.5</v>
      </c>
      <c r="AA9" s="150">
        <f>KOR2020ttl!Z2</f>
        <v>369.3</v>
      </c>
      <c r="AB9" s="150">
        <f>KOR2020ttl!AA2</f>
        <v>118</v>
      </c>
      <c r="AC9" s="150">
        <f>KOR2020ttl!AB2</f>
        <v>5.2</v>
      </c>
      <c r="AD9" s="150">
        <f>KOR2020ttl!AC2</f>
        <v>3.6</v>
      </c>
      <c r="AE9" s="150">
        <f>KOR2020ttl!AD2</f>
        <v>10.199999999999999</v>
      </c>
      <c r="AF9" s="150">
        <f>KOR2020ttl!AE2</f>
        <v>15.5</v>
      </c>
      <c r="AG9" s="150">
        <f>KOR2020ttl!AF2</f>
        <v>1.2</v>
      </c>
      <c r="AH9" s="150">
        <f>KOR2020ttl!AG2</f>
        <v>5028.6000000000004</v>
      </c>
      <c r="AI9" s="150">
        <f>KOR2020ttl!AH2</f>
        <v>13.7</v>
      </c>
      <c r="AJ9" s="150">
        <f>KOR2020ttl!AI2</f>
        <v>7</v>
      </c>
      <c r="AK9" s="150">
        <f>KOR2020ttl!AJ2</f>
        <v>4.0999999999999996</v>
      </c>
      <c r="AL9" s="150">
        <f>KOR2020ttl!AK2</f>
        <v>37.6</v>
      </c>
      <c r="AM9" s="150">
        <f>KOR2020ttl!AL2</f>
        <v>8.1999999999999993</v>
      </c>
      <c r="AN9" s="150">
        <f>KOR2020ttl!AM2</f>
        <v>161.5</v>
      </c>
      <c r="AO9" s="150">
        <f>KOR2020ttl!AN2</f>
        <v>17</v>
      </c>
      <c r="AP9" s="150">
        <f>KOR2020ttl!AO2</f>
        <v>234.7</v>
      </c>
      <c r="AQ9" s="150">
        <f>KOR2020ttl!AP2</f>
        <v>355</v>
      </c>
      <c r="AR9" s="150">
        <f>KOR2020ttl!AQ2</f>
        <v>1016.7</v>
      </c>
      <c r="AS9" s="150">
        <f>KOR2020ttl!AR2</f>
        <v>108.4</v>
      </c>
      <c r="AT9" s="150">
        <f>KOR2020ttl!AS2</f>
        <v>52.8</v>
      </c>
      <c r="AU9" s="150">
        <f>KOR2020ttl!AT2</f>
        <v>0</v>
      </c>
      <c r="AV9" s="150">
        <f>KOR2020ttl!AU2</f>
        <v>13393.9</v>
      </c>
      <c r="AW9" s="150">
        <f>KOR2020ttl!AV2</f>
        <v>77.099999999999994</v>
      </c>
      <c r="AX9" s="150">
        <f>KOR2020ttl!AW2</f>
        <v>1.5</v>
      </c>
      <c r="AY9" s="150">
        <f>KOR2020ttl!AX2</f>
        <v>342.8</v>
      </c>
      <c r="AZ9" s="150">
        <f>KOR2020ttl!AY2</f>
        <v>298</v>
      </c>
      <c r="BA9" s="150">
        <f>KOR2020ttl!AZ2</f>
        <v>102.7</v>
      </c>
      <c r="BB9" s="150">
        <f>KOR2020ttl!BA2</f>
        <v>54.1</v>
      </c>
      <c r="BC9" s="150">
        <f>KOR2020ttl!BB2</f>
        <v>435.8</v>
      </c>
      <c r="BD9" s="150">
        <f>KOR2020ttl!BC2</f>
        <v>-6524.3</v>
      </c>
      <c r="BE9" s="151">
        <f>SUM(C9:AU9)</f>
        <v>36651.899999999994</v>
      </c>
      <c r="BF9" s="151">
        <f>SUM(C9:BC9)</f>
        <v>51357.799999999996</v>
      </c>
      <c r="BG9" s="97" t="s">
        <v>89</v>
      </c>
    </row>
    <row r="10" spans="1:59" x14ac:dyDescent="0.3">
      <c r="A10" s="133" t="str">
        <f>KOR2020ttl!A3</f>
        <v>TTL_A03</v>
      </c>
      <c r="B10" s="132" t="s">
        <v>175</v>
      </c>
      <c r="C10" s="150">
        <f>KOR2020ttl!B3</f>
        <v>7.7</v>
      </c>
      <c r="D10" s="150">
        <f>KOR2020ttl!C3</f>
        <v>153.6</v>
      </c>
      <c r="E10" s="150">
        <f>KOR2020ttl!D3</f>
        <v>0</v>
      </c>
      <c r="F10" s="150">
        <f>KOR2020ttl!E3</f>
        <v>0.2</v>
      </c>
      <c r="G10" s="150">
        <f>KOR2020ttl!F3</f>
        <v>0</v>
      </c>
      <c r="H10" s="150">
        <f>KOR2020ttl!G3</f>
        <v>1747.5</v>
      </c>
      <c r="I10" s="150">
        <f>KOR2020ttl!H3</f>
        <v>5.6</v>
      </c>
      <c r="J10" s="150">
        <f>KOR2020ttl!I3</f>
        <v>0.4</v>
      </c>
      <c r="K10" s="150">
        <f>KOR2020ttl!J3</f>
        <v>1.1000000000000001</v>
      </c>
      <c r="L10" s="150">
        <f>KOR2020ttl!K3</f>
        <v>1.4</v>
      </c>
      <c r="M10" s="150">
        <f>KOR2020ttl!L3</f>
        <v>7.5</v>
      </c>
      <c r="N10" s="150">
        <f>KOR2020ttl!M3</f>
        <v>2.6</v>
      </c>
      <c r="O10" s="150">
        <f>KOR2020ttl!N3</f>
        <v>3.4</v>
      </c>
      <c r="P10" s="150">
        <f>KOR2020ttl!O3</f>
        <v>1.2</v>
      </c>
      <c r="Q10" s="150">
        <f>KOR2020ttl!P3</f>
        <v>3.8</v>
      </c>
      <c r="R10" s="150">
        <f>KOR2020ttl!Q3</f>
        <v>3.5</v>
      </c>
      <c r="S10" s="150">
        <f>KOR2020ttl!R3</f>
        <v>8.5</v>
      </c>
      <c r="T10" s="150">
        <f>KOR2020ttl!S3</f>
        <v>3.8</v>
      </c>
      <c r="U10" s="150">
        <f>KOR2020ttl!T3</f>
        <v>4.9000000000000004</v>
      </c>
      <c r="V10" s="150">
        <f>KOR2020ttl!U3</f>
        <v>3.5</v>
      </c>
      <c r="W10" s="150">
        <f>KOR2020ttl!V3</f>
        <v>4.0999999999999996</v>
      </c>
      <c r="X10" s="150">
        <f>KOR2020ttl!W3</f>
        <v>6.6</v>
      </c>
      <c r="Y10" s="150">
        <f>KOR2020ttl!X3</f>
        <v>1</v>
      </c>
      <c r="Z10" s="150">
        <f>KOR2020ttl!Y3</f>
        <v>0.6</v>
      </c>
      <c r="AA10" s="150">
        <f>KOR2020ttl!Z3</f>
        <v>3.2</v>
      </c>
      <c r="AB10" s="150">
        <f>KOR2020ttl!AA3</f>
        <v>11.1</v>
      </c>
      <c r="AC10" s="150">
        <f>KOR2020ttl!AB3</f>
        <v>0.7</v>
      </c>
      <c r="AD10" s="150">
        <f>KOR2020ttl!AC3</f>
        <v>1</v>
      </c>
      <c r="AE10" s="150">
        <f>KOR2020ttl!AD3</f>
        <v>0.5</v>
      </c>
      <c r="AF10" s="150">
        <f>KOR2020ttl!AE3</f>
        <v>0.6</v>
      </c>
      <c r="AG10" s="150">
        <f>KOR2020ttl!AF3</f>
        <v>0.1</v>
      </c>
      <c r="AH10" s="150">
        <f>KOR2020ttl!AG3</f>
        <v>2280.8000000000002</v>
      </c>
      <c r="AI10" s="150">
        <f>KOR2020ttl!AH3</f>
        <v>1.2</v>
      </c>
      <c r="AJ10" s="150">
        <f>KOR2020ttl!AI3</f>
        <v>0.9</v>
      </c>
      <c r="AK10" s="150">
        <f>KOR2020ttl!AJ3</f>
        <v>0.6</v>
      </c>
      <c r="AL10" s="150">
        <f>KOR2020ttl!AK3</f>
        <v>2</v>
      </c>
      <c r="AM10" s="150">
        <f>KOR2020ttl!AL3</f>
        <v>1.5</v>
      </c>
      <c r="AN10" s="150">
        <f>KOR2020ttl!AM3</f>
        <v>19</v>
      </c>
      <c r="AO10" s="150">
        <f>KOR2020ttl!AN3</f>
        <v>2</v>
      </c>
      <c r="AP10" s="150">
        <f>KOR2020ttl!AO3</f>
        <v>71.2</v>
      </c>
      <c r="AQ10" s="150">
        <f>KOR2020ttl!AP3</f>
        <v>165.3</v>
      </c>
      <c r="AR10" s="150">
        <f>KOR2020ttl!AQ3</f>
        <v>179.4</v>
      </c>
      <c r="AS10" s="150">
        <f>KOR2020ttl!AR3</f>
        <v>16.600000000000001</v>
      </c>
      <c r="AT10" s="150">
        <f>KOR2020ttl!AS3</f>
        <v>5.6</v>
      </c>
      <c r="AU10" s="150">
        <f>KOR2020ttl!AT3</f>
        <v>0</v>
      </c>
      <c r="AV10" s="150">
        <f>KOR2020ttl!AU3</f>
        <v>2579.5</v>
      </c>
      <c r="AW10" s="150">
        <f>KOR2020ttl!AV3</f>
        <v>14.9</v>
      </c>
      <c r="AX10" s="150">
        <f>KOR2020ttl!AW3</f>
        <v>0.5</v>
      </c>
      <c r="AY10" s="150">
        <f>KOR2020ttl!AX3</f>
        <v>3</v>
      </c>
      <c r="AZ10" s="150">
        <f>KOR2020ttl!AY3</f>
        <v>41.7</v>
      </c>
      <c r="BA10" s="150">
        <f>KOR2020ttl!AZ3</f>
        <v>7.2</v>
      </c>
      <c r="BB10" s="150">
        <f>KOR2020ttl!BA3</f>
        <v>4.2</v>
      </c>
      <c r="BC10" s="150">
        <f>KOR2020ttl!BB3</f>
        <v>273.8</v>
      </c>
      <c r="BD10" s="150">
        <f>KOR2020ttl!BC3</f>
        <v>-685.8</v>
      </c>
      <c r="BE10" s="151">
        <f t="shared" ref="BE10:BE59" si="0">SUM(C10:AU10)</f>
        <v>4735.8</v>
      </c>
      <c r="BF10" s="151">
        <f t="shared" ref="BF10:BF59" si="1">SUM(C10:BC10)</f>
        <v>7660.5999999999995</v>
      </c>
      <c r="BG10" s="97" t="s">
        <v>673</v>
      </c>
    </row>
    <row r="11" spans="1:59" x14ac:dyDescent="0.3">
      <c r="A11" s="133" t="str">
        <f>KOR2020ttl!A4</f>
        <v>TTL_B05_06</v>
      </c>
      <c r="B11" s="132" t="s">
        <v>175</v>
      </c>
      <c r="C11" s="150">
        <f>KOR2020ttl!B4</f>
        <v>3.8</v>
      </c>
      <c r="D11" s="150">
        <f>KOR2020ttl!C4</f>
        <v>5.4</v>
      </c>
      <c r="E11" s="150">
        <f>KOR2020ttl!D4</f>
        <v>0</v>
      </c>
      <c r="F11" s="150">
        <f>KOR2020ttl!E4</f>
        <v>3</v>
      </c>
      <c r="G11" s="150">
        <f>KOR2020ttl!F4</f>
        <v>0.1</v>
      </c>
      <c r="H11" s="150">
        <f>KOR2020ttl!G4</f>
        <v>5.4</v>
      </c>
      <c r="I11" s="150">
        <f>KOR2020ttl!H4</f>
        <v>7.1</v>
      </c>
      <c r="J11" s="150">
        <f>KOR2020ttl!I4</f>
        <v>0.5</v>
      </c>
      <c r="K11" s="150">
        <f>KOR2020ttl!J4</f>
        <v>2.5</v>
      </c>
      <c r="L11" s="150">
        <f>KOR2020ttl!K4</f>
        <v>42473.3</v>
      </c>
      <c r="M11" s="150">
        <f>KOR2020ttl!L4</f>
        <v>2496.6</v>
      </c>
      <c r="N11" s="150">
        <f>KOR2020ttl!M4</f>
        <v>1.6</v>
      </c>
      <c r="O11" s="150">
        <f>KOR2020ttl!N4</f>
        <v>8.4</v>
      </c>
      <c r="P11" s="150">
        <f>KOR2020ttl!O4</f>
        <v>147.30000000000001</v>
      </c>
      <c r="Q11" s="150">
        <f>KOR2020ttl!P4</f>
        <v>3197.6</v>
      </c>
      <c r="R11" s="150">
        <f>KOR2020ttl!Q4</f>
        <v>10.6</v>
      </c>
      <c r="S11" s="150">
        <f>KOR2020ttl!R4</f>
        <v>7.9</v>
      </c>
      <c r="T11" s="150">
        <f>KOR2020ttl!S4</f>
        <v>6.5</v>
      </c>
      <c r="U11" s="150">
        <f>KOR2020ttl!T4</f>
        <v>15.3</v>
      </c>
      <c r="V11" s="150">
        <f>KOR2020ttl!U4</f>
        <v>7.6</v>
      </c>
      <c r="W11" s="150">
        <f>KOR2020ttl!V4</f>
        <v>6.1</v>
      </c>
      <c r="X11" s="150">
        <f>KOR2020ttl!W4</f>
        <v>1.8</v>
      </c>
      <c r="Y11" s="150">
        <f>KOR2020ttl!X4</f>
        <v>20179.599999999999</v>
      </c>
      <c r="Z11" s="150">
        <f>KOR2020ttl!Y4</f>
        <v>167.3</v>
      </c>
      <c r="AA11" s="150">
        <f>KOR2020ttl!Z4</f>
        <v>19.3</v>
      </c>
      <c r="AB11" s="150">
        <f>KOR2020ttl!AA4</f>
        <v>60.5</v>
      </c>
      <c r="AC11" s="150">
        <f>KOR2020ttl!AB4</f>
        <v>77.7</v>
      </c>
      <c r="AD11" s="150">
        <f>KOR2020ttl!AC4</f>
        <v>18</v>
      </c>
      <c r="AE11" s="150">
        <f>KOR2020ttl!AD4</f>
        <v>37.9</v>
      </c>
      <c r="AF11" s="150">
        <f>KOR2020ttl!AE4</f>
        <v>4.5</v>
      </c>
      <c r="AG11" s="150">
        <f>KOR2020ttl!AF4</f>
        <v>7.2</v>
      </c>
      <c r="AH11" s="150">
        <f>KOR2020ttl!AG4</f>
        <v>12.8</v>
      </c>
      <c r="AI11" s="150">
        <f>KOR2020ttl!AH4</f>
        <v>1.7</v>
      </c>
      <c r="AJ11" s="150">
        <f>KOR2020ttl!AI4</f>
        <v>1.3</v>
      </c>
      <c r="AK11" s="150">
        <f>KOR2020ttl!AJ4</f>
        <v>1</v>
      </c>
      <c r="AL11" s="150">
        <f>KOR2020ttl!AK4</f>
        <v>3.3</v>
      </c>
      <c r="AM11" s="150">
        <f>KOR2020ttl!AL4</f>
        <v>6</v>
      </c>
      <c r="AN11" s="150">
        <f>KOR2020ttl!AM4</f>
        <v>29.6</v>
      </c>
      <c r="AO11" s="150">
        <f>KOR2020ttl!AN4</f>
        <v>5.2</v>
      </c>
      <c r="AP11" s="150">
        <f>KOR2020ttl!AO4</f>
        <v>15.5</v>
      </c>
      <c r="AQ11" s="150">
        <f>KOR2020ttl!AP4</f>
        <v>14.4</v>
      </c>
      <c r="AR11" s="150">
        <f>KOR2020ttl!AQ4</f>
        <v>17.2</v>
      </c>
      <c r="AS11" s="150">
        <f>KOR2020ttl!AR4</f>
        <v>3.4</v>
      </c>
      <c r="AT11" s="150">
        <f>KOR2020ttl!AS4</f>
        <v>5.9</v>
      </c>
      <c r="AU11" s="150">
        <f>KOR2020ttl!AT4</f>
        <v>0</v>
      </c>
      <c r="AV11" s="150">
        <f>KOR2020ttl!AU4</f>
        <v>112.5</v>
      </c>
      <c r="AW11" s="150">
        <f>KOR2020ttl!AV4</f>
        <v>0.1</v>
      </c>
      <c r="AX11" s="150">
        <f>KOR2020ttl!AW4</f>
        <v>0.3</v>
      </c>
      <c r="AY11" s="150">
        <f>KOR2020ttl!AX4</f>
        <v>25.6</v>
      </c>
      <c r="AZ11" s="150">
        <f>KOR2020ttl!AY4</f>
        <v>290.39999999999998</v>
      </c>
      <c r="BA11" s="150">
        <f>KOR2020ttl!AZ4</f>
        <v>6.2</v>
      </c>
      <c r="BB11" s="150">
        <f>KOR2020ttl!BA4</f>
        <v>0</v>
      </c>
      <c r="BC11" s="150">
        <f>KOR2020ttl!BB4</f>
        <v>12.1</v>
      </c>
      <c r="BD11" s="150">
        <f>KOR2020ttl!BC4</f>
        <v>-69225.3</v>
      </c>
      <c r="BE11" s="151">
        <f t="shared" si="0"/>
        <v>69097.699999999983</v>
      </c>
      <c r="BF11" s="151">
        <f t="shared" si="1"/>
        <v>69544.899999999994</v>
      </c>
      <c r="BG11" s="98" t="s">
        <v>90</v>
      </c>
    </row>
    <row r="12" spans="1:59" x14ac:dyDescent="0.3">
      <c r="A12" s="133" t="str">
        <f>KOR2020ttl!A5</f>
        <v>TTL_B07_08</v>
      </c>
      <c r="B12" s="132" t="s">
        <v>175</v>
      </c>
      <c r="C12" s="150">
        <f>KOR2020ttl!B5</f>
        <v>3.9</v>
      </c>
      <c r="D12" s="150">
        <f>KOR2020ttl!C5</f>
        <v>0.4</v>
      </c>
      <c r="E12" s="150">
        <f>KOR2020ttl!D5</f>
        <v>0</v>
      </c>
      <c r="F12" s="150">
        <f>KOR2020ttl!E5</f>
        <v>4.4000000000000004</v>
      </c>
      <c r="G12" s="150">
        <f>KOR2020ttl!F5</f>
        <v>0.3</v>
      </c>
      <c r="H12" s="150">
        <f>KOR2020ttl!G5</f>
        <v>23.7</v>
      </c>
      <c r="I12" s="150">
        <f>KOR2020ttl!H5</f>
        <v>10</v>
      </c>
      <c r="J12" s="150">
        <f>KOR2020ttl!I5</f>
        <v>0.8</v>
      </c>
      <c r="K12" s="150">
        <f>KOR2020ttl!J5</f>
        <v>21.1</v>
      </c>
      <c r="L12" s="150">
        <f>KOR2020ttl!K5</f>
        <v>36.9</v>
      </c>
      <c r="M12" s="150">
        <f>KOR2020ttl!L5</f>
        <v>595.4</v>
      </c>
      <c r="N12" s="150">
        <f>KOR2020ttl!M5</f>
        <v>6.4</v>
      </c>
      <c r="O12" s="150">
        <f>KOR2020ttl!N5</f>
        <v>43.3</v>
      </c>
      <c r="P12" s="150">
        <f>KOR2020ttl!O5</f>
        <v>2103.9</v>
      </c>
      <c r="Q12" s="150">
        <f>KOR2020ttl!P5</f>
        <v>12564.7</v>
      </c>
      <c r="R12" s="150">
        <f>KOR2020ttl!Q5</f>
        <v>42.7</v>
      </c>
      <c r="S12" s="150">
        <f>KOR2020ttl!R5</f>
        <v>37.5</v>
      </c>
      <c r="T12" s="150">
        <f>KOR2020ttl!S5</f>
        <v>23.1</v>
      </c>
      <c r="U12" s="150">
        <f>KOR2020ttl!T5</f>
        <v>26.6</v>
      </c>
      <c r="V12" s="150">
        <f>KOR2020ttl!U5</f>
        <v>25</v>
      </c>
      <c r="W12" s="150">
        <f>KOR2020ttl!V5</f>
        <v>9.1</v>
      </c>
      <c r="X12" s="150">
        <f>KOR2020ttl!W5</f>
        <v>7.5</v>
      </c>
      <c r="Y12" s="150">
        <f>KOR2020ttl!X5</f>
        <v>47.6</v>
      </c>
      <c r="Z12" s="150">
        <f>KOR2020ttl!Y5</f>
        <v>11.2</v>
      </c>
      <c r="AA12" s="150">
        <f>KOR2020ttl!Z5</f>
        <v>247.1</v>
      </c>
      <c r="AB12" s="150">
        <f>KOR2020ttl!AA5</f>
        <v>7.7</v>
      </c>
      <c r="AC12" s="150">
        <f>KOR2020ttl!AB5</f>
        <v>1</v>
      </c>
      <c r="AD12" s="150">
        <f>KOR2020ttl!AC5</f>
        <v>0.8</v>
      </c>
      <c r="AE12" s="150">
        <f>KOR2020ttl!AD5</f>
        <v>0.6</v>
      </c>
      <c r="AF12" s="150">
        <f>KOR2020ttl!AE5</f>
        <v>0.9</v>
      </c>
      <c r="AG12" s="150">
        <f>KOR2020ttl!AF5</f>
        <v>0.1</v>
      </c>
      <c r="AH12" s="150">
        <f>KOR2020ttl!AG5</f>
        <v>7</v>
      </c>
      <c r="AI12" s="150">
        <f>KOR2020ttl!AH5</f>
        <v>0.9</v>
      </c>
      <c r="AJ12" s="150">
        <f>KOR2020ttl!AI5</f>
        <v>1.6</v>
      </c>
      <c r="AK12" s="150">
        <f>KOR2020ttl!AJ5</f>
        <v>0.4</v>
      </c>
      <c r="AL12" s="150">
        <f>KOR2020ttl!AK5</f>
        <v>1.4</v>
      </c>
      <c r="AM12" s="150">
        <f>KOR2020ttl!AL5</f>
        <v>1.1000000000000001</v>
      </c>
      <c r="AN12" s="150">
        <f>KOR2020ttl!AM5</f>
        <v>10.1</v>
      </c>
      <c r="AO12" s="150">
        <f>KOR2020ttl!AN5</f>
        <v>4.8</v>
      </c>
      <c r="AP12" s="150">
        <f>KOR2020ttl!AO5</f>
        <v>6.5</v>
      </c>
      <c r="AQ12" s="150">
        <f>KOR2020ttl!AP5</f>
        <v>1.5</v>
      </c>
      <c r="AR12" s="150">
        <f>KOR2020ttl!AQ5</f>
        <v>9.3000000000000007</v>
      </c>
      <c r="AS12" s="150">
        <f>KOR2020ttl!AR5</f>
        <v>1.8</v>
      </c>
      <c r="AT12" s="150">
        <f>KOR2020ttl!AS5</f>
        <v>4.2</v>
      </c>
      <c r="AU12" s="150">
        <f>KOR2020ttl!AT5</f>
        <v>0</v>
      </c>
      <c r="AV12" s="150">
        <f>KOR2020ttl!AU5</f>
        <v>30.8</v>
      </c>
      <c r="AW12" s="150">
        <f>KOR2020ttl!AV5</f>
        <v>0.2</v>
      </c>
      <c r="AX12" s="150">
        <f>KOR2020ttl!AW5</f>
        <v>0.3</v>
      </c>
      <c r="AY12" s="150">
        <f>KOR2020ttl!AX5</f>
        <v>13.3</v>
      </c>
      <c r="AZ12" s="150">
        <f>KOR2020ttl!AY5</f>
        <v>78.900000000000006</v>
      </c>
      <c r="BA12" s="150">
        <f>KOR2020ttl!AZ5</f>
        <v>12.1</v>
      </c>
      <c r="BB12" s="150">
        <f>KOR2020ttl!BA5</f>
        <v>0.1</v>
      </c>
      <c r="BC12" s="150">
        <f>KOR2020ttl!BB5</f>
        <v>61.5</v>
      </c>
      <c r="BD12" s="150">
        <f>KOR2020ttl!BC5</f>
        <v>-12871.8</v>
      </c>
      <c r="BE12" s="151">
        <f t="shared" si="0"/>
        <v>15954.300000000003</v>
      </c>
      <c r="BF12" s="151">
        <f t="shared" si="1"/>
        <v>16151.500000000002</v>
      </c>
      <c r="BG12" s="97" t="s">
        <v>92</v>
      </c>
    </row>
    <row r="13" spans="1:59" x14ac:dyDescent="0.3">
      <c r="A13" s="133" t="str">
        <f>KOR2020ttl!A6</f>
        <v>TTL_B09</v>
      </c>
      <c r="B13" s="132" t="s">
        <v>175</v>
      </c>
      <c r="C13" s="150">
        <f>KOR2020ttl!B6</f>
        <v>0.2</v>
      </c>
      <c r="D13" s="150">
        <f>KOR2020ttl!C6</f>
        <v>0.2</v>
      </c>
      <c r="E13" s="150">
        <f>KOR2020ttl!D6</f>
        <v>0</v>
      </c>
      <c r="F13" s="150">
        <f>KOR2020ttl!E6</f>
        <v>0.9</v>
      </c>
      <c r="G13" s="150">
        <f>KOR2020ttl!F6</f>
        <v>0</v>
      </c>
      <c r="H13" s="150">
        <f>KOR2020ttl!G6</f>
        <v>0.7</v>
      </c>
      <c r="I13" s="150">
        <f>KOR2020ttl!H6</f>
        <v>0.2</v>
      </c>
      <c r="J13" s="150">
        <f>KOR2020ttl!I6</f>
        <v>0.1</v>
      </c>
      <c r="K13" s="150">
        <f>KOR2020ttl!J6</f>
        <v>0.3</v>
      </c>
      <c r="L13" s="150">
        <f>KOR2020ttl!K6</f>
        <v>42.8</v>
      </c>
      <c r="M13" s="150">
        <f>KOR2020ttl!L6</f>
        <v>4.0999999999999996</v>
      </c>
      <c r="N13" s="150">
        <f>KOR2020ttl!M6</f>
        <v>0.1</v>
      </c>
      <c r="O13" s="150">
        <f>KOR2020ttl!N6</f>
        <v>0.5</v>
      </c>
      <c r="P13" s="150">
        <f>KOR2020ttl!O6</f>
        <v>1.8</v>
      </c>
      <c r="Q13" s="150">
        <f>KOR2020ttl!P6</f>
        <v>3.7</v>
      </c>
      <c r="R13" s="150">
        <f>KOR2020ttl!Q6</f>
        <v>1.4</v>
      </c>
      <c r="S13" s="150">
        <f>KOR2020ttl!R6</f>
        <v>0.9</v>
      </c>
      <c r="T13" s="150">
        <f>KOR2020ttl!S6</f>
        <v>0.5</v>
      </c>
      <c r="U13" s="150">
        <f>KOR2020ttl!T6</f>
        <v>1.2</v>
      </c>
      <c r="V13" s="150">
        <f>KOR2020ttl!U6</f>
        <v>1</v>
      </c>
      <c r="W13" s="150">
        <f>KOR2020ttl!V6</f>
        <v>0.5</v>
      </c>
      <c r="X13" s="150">
        <f>KOR2020ttl!W6</f>
        <v>0.2</v>
      </c>
      <c r="Y13" s="150">
        <f>KOR2020ttl!X6</f>
        <v>7.6</v>
      </c>
      <c r="Z13" s="150">
        <f>KOR2020ttl!Y6</f>
        <v>0.2</v>
      </c>
      <c r="AA13" s="150">
        <f>KOR2020ttl!Z6</f>
        <v>4.5999999999999996</v>
      </c>
      <c r="AB13" s="150">
        <f>KOR2020ttl!AA6</f>
        <v>2.4</v>
      </c>
      <c r="AC13" s="150">
        <f>KOR2020ttl!AB6</f>
        <v>1</v>
      </c>
      <c r="AD13" s="150">
        <f>KOR2020ttl!AC6</f>
        <v>0.8</v>
      </c>
      <c r="AE13" s="150">
        <f>KOR2020ttl!AD6</f>
        <v>0.5</v>
      </c>
      <c r="AF13" s="150">
        <f>KOR2020ttl!AE6</f>
        <v>0.4</v>
      </c>
      <c r="AG13" s="150">
        <f>KOR2020ttl!AF6</f>
        <v>0.1</v>
      </c>
      <c r="AH13" s="150">
        <f>KOR2020ttl!AG6</f>
        <v>0.5</v>
      </c>
      <c r="AI13" s="150">
        <f>KOR2020ttl!AH6</f>
        <v>0.2</v>
      </c>
      <c r="AJ13" s="150">
        <f>KOR2020ttl!AI6</f>
        <v>0.1</v>
      </c>
      <c r="AK13" s="150">
        <f>KOR2020ttl!AJ6</f>
        <v>0.1</v>
      </c>
      <c r="AL13" s="150">
        <f>KOR2020ttl!AK6</f>
        <v>0.4</v>
      </c>
      <c r="AM13" s="150">
        <f>KOR2020ttl!AL6</f>
        <v>0.3</v>
      </c>
      <c r="AN13" s="150">
        <f>KOR2020ttl!AM6</f>
        <v>1</v>
      </c>
      <c r="AO13" s="150">
        <f>KOR2020ttl!AN6</f>
        <v>0.5</v>
      </c>
      <c r="AP13" s="150">
        <f>KOR2020ttl!AO6</f>
        <v>0.5</v>
      </c>
      <c r="AQ13" s="150">
        <f>KOR2020ttl!AP6</f>
        <v>0.2</v>
      </c>
      <c r="AR13" s="150">
        <f>KOR2020ttl!AQ6</f>
        <v>0.4</v>
      </c>
      <c r="AS13" s="150">
        <f>KOR2020ttl!AR6</f>
        <v>0.1</v>
      </c>
      <c r="AT13" s="150">
        <f>KOR2020ttl!AS6</f>
        <v>0.2</v>
      </c>
      <c r="AU13" s="150">
        <f>KOR2020ttl!AT6</f>
        <v>0</v>
      </c>
      <c r="AV13" s="150">
        <f>KOR2020ttl!AU6</f>
        <v>2.8</v>
      </c>
      <c r="AW13" s="150">
        <f>KOR2020ttl!AV6</f>
        <v>0</v>
      </c>
      <c r="AX13" s="150">
        <f>KOR2020ttl!AW6</f>
        <v>0.1</v>
      </c>
      <c r="AY13" s="150">
        <f>KOR2020ttl!AX6</f>
        <v>1.9</v>
      </c>
      <c r="AZ13" s="150">
        <f>KOR2020ttl!AY6</f>
        <v>0.3</v>
      </c>
      <c r="BA13" s="150">
        <f>KOR2020ttl!AZ6</f>
        <v>1.2</v>
      </c>
      <c r="BB13" s="150">
        <f>KOR2020ttl!BA6</f>
        <v>0</v>
      </c>
      <c r="BC13" s="150">
        <f>KOR2020ttl!BB6</f>
        <v>14.8</v>
      </c>
      <c r="BD13" s="150">
        <f>KOR2020ttl!BC6</f>
        <v>-79.7</v>
      </c>
      <c r="BE13" s="151">
        <f t="shared" si="0"/>
        <v>83.4</v>
      </c>
      <c r="BF13" s="151">
        <f t="shared" si="1"/>
        <v>104.5</v>
      </c>
      <c r="BG13" s="97"/>
    </row>
    <row r="14" spans="1:59" x14ac:dyDescent="0.3">
      <c r="A14" s="133" t="str">
        <f>KOR2020ttl!A7</f>
        <v>TTL_C10T12</v>
      </c>
      <c r="B14" s="132" t="s">
        <v>175</v>
      </c>
      <c r="C14" s="150">
        <f>KOR2020ttl!B7</f>
        <v>6482.1</v>
      </c>
      <c r="D14" s="150">
        <f>KOR2020ttl!C7</f>
        <v>346.6</v>
      </c>
      <c r="E14" s="150">
        <f>KOR2020ttl!D7</f>
        <v>0.8</v>
      </c>
      <c r="F14" s="150">
        <f>KOR2020ttl!E7</f>
        <v>11.3</v>
      </c>
      <c r="G14" s="150">
        <f>KOR2020ttl!F7</f>
        <v>0</v>
      </c>
      <c r="H14" s="150">
        <f>KOR2020ttl!G7</f>
        <v>16822.900000000001</v>
      </c>
      <c r="I14" s="150">
        <f>KOR2020ttl!H7</f>
        <v>943.8</v>
      </c>
      <c r="J14" s="150">
        <f>KOR2020ttl!I7</f>
        <v>26.2</v>
      </c>
      <c r="K14" s="150">
        <f>KOR2020ttl!J7</f>
        <v>101.3</v>
      </c>
      <c r="L14" s="150">
        <f>KOR2020ttl!K7</f>
        <v>140.30000000000001</v>
      </c>
      <c r="M14" s="150">
        <f>KOR2020ttl!L7</f>
        <v>962.6</v>
      </c>
      <c r="N14" s="150">
        <f>KOR2020ttl!M7</f>
        <v>230.4</v>
      </c>
      <c r="O14" s="150">
        <f>KOR2020ttl!N7</f>
        <v>203.5</v>
      </c>
      <c r="P14" s="150">
        <f>KOR2020ttl!O7</f>
        <v>76.3</v>
      </c>
      <c r="Q14" s="150">
        <f>KOR2020ttl!P7</f>
        <v>229.6</v>
      </c>
      <c r="R14" s="150">
        <f>KOR2020ttl!Q7</f>
        <v>226.8</v>
      </c>
      <c r="S14" s="150">
        <f>KOR2020ttl!R7</f>
        <v>395.5</v>
      </c>
      <c r="T14" s="150">
        <f>KOR2020ttl!S7</f>
        <v>175.9</v>
      </c>
      <c r="U14" s="150">
        <f>KOR2020ttl!T7</f>
        <v>301.8</v>
      </c>
      <c r="V14" s="150">
        <f>KOR2020ttl!U7</f>
        <v>201.6</v>
      </c>
      <c r="W14" s="150">
        <f>KOR2020ttl!V7</f>
        <v>170.3</v>
      </c>
      <c r="X14" s="150">
        <f>KOR2020ttl!W7</f>
        <v>70.7</v>
      </c>
      <c r="Y14" s="150">
        <f>KOR2020ttl!X7</f>
        <v>69.099999999999994</v>
      </c>
      <c r="Z14" s="150">
        <f>KOR2020ttl!Y7</f>
        <v>22.5</v>
      </c>
      <c r="AA14" s="150">
        <f>KOR2020ttl!Z7</f>
        <v>160.9</v>
      </c>
      <c r="AB14" s="150">
        <f>KOR2020ttl!AA7</f>
        <v>1208.7</v>
      </c>
      <c r="AC14" s="150">
        <f>KOR2020ttl!AB7</f>
        <v>33.200000000000003</v>
      </c>
      <c r="AD14" s="150">
        <f>KOR2020ttl!AC7</f>
        <v>35.9</v>
      </c>
      <c r="AE14" s="150">
        <f>KOR2020ttl!AD7</f>
        <v>40.799999999999997</v>
      </c>
      <c r="AF14" s="150">
        <f>KOR2020ttl!AE7</f>
        <v>122.7</v>
      </c>
      <c r="AG14" s="150">
        <f>KOR2020ttl!AF7</f>
        <v>7.5</v>
      </c>
      <c r="AH14" s="150">
        <f>KOR2020ttl!AG7</f>
        <v>31844.3</v>
      </c>
      <c r="AI14" s="150">
        <f>KOR2020ttl!AH7</f>
        <v>99.4</v>
      </c>
      <c r="AJ14" s="150">
        <f>KOR2020ttl!AI7</f>
        <v>48.2</v>
      </c>
      <c r="AK14" s="150">
        <f>KOR2020ttl!AJ7</f>
        <v>43</v>
      </c>
      <c r="AL14" s="150">
        <f>KOR2020ttl!AK7</f>
        <v>233.9</v>
      </c>
      <c r="AM14" s="150">
        <f>KOR2020ttl!AL7</f>
        <v>26.6</v>
      </c>
      <c r="AN14" s="150">
        <f>KOR2020ttl!AM7</f>
        <v>1019.9</v>
      </c>
      <c r="AO14" s="150">
        <f>KOR2020ttl!AN7</f>
        <v>244.4</v>
      </c>
      <c r="AP14" s="150">
        <f>KOR2020ttl!AO7</f>
        <v>744.3</v>
      </c>
      <c r="AQ14" s="150">
        <f>KOR2020ttl!AP7</f>
        <v>1698.9</v>
      </c>
      <c r="AR14" s="150">
        <f>KOR2020ttl!AQ7</f>
        <v>2345.4</v>
      </c>
      <c r="AS14" s="150">
        <f>KOR2020ttl!AR7</f>
        <v>1375.5</v>
      </c>
      <c r="AT14" s="150">
        <f>KOR2020ttl!AS7</f>
        <v>338.9</v>
      </c>
      <c r="AU14" s="150">
        <f>KOR2020ttl!AT7</f>
        <v>0</v>
      </c>
      <c r="AV14" s="150">
        <f>KOR2020ttl!AU7</f>
        <v>45646.5</v>
      </c>
      <c r="AW14" s="150">
        <f>KOR2020ttl!AV7</f>
        <v>190.1</v>
      </c>
      <c r="AX14" s="150">
        <f>KOR2020ttl!AW7</f>
        <v>1107.7</v>
      </c>
      <c r="AY14" s="150">
        <f>KOR2020ttl!AX7</f>
        <v>121.3</v>
      </c>
      <c r="AZ14" s="150">
        <f>KOR2020ttl!AY7</f>
        <v>661</v>
      </c>
      <c r="BA14" s="150">
        <f>KOR2020ttl!AZ7</f>
        <v>370</v>
      </c>
      <c r="BB14" s="150">
        <f>KOR2020ttl!BA7</f>
        <v>203.2</v>
      </c>
      <c r="BC14" s="150">
        <f>KOR2020ttl!BB7</f>
        <v>4754.3999999999996</v>
      </c>
      <c r="BD14" s="150">
        <f>KOR2020ttl!BC7</f>
        <v>-17183.5</v>
      </c>
      <c r="BE14" s="151">
        <f t="shared" si="0"/>
        <v>69884.299999999988</v>
      </c>
      <c r="BF14" s="151">
        <f t="shared" si="1"/>
        <v>122938.49999999999</v>
      </c>
      <c r="BG14" s="97" t="s">
        <v>93</v>
      </c>
    </row>
    <row r="15" spans="1:59" x14ac:dyDescent="0.3">
      <c r="A15" s="133" t="str">
        <f>KOR2020ttl!A8</f>
        <v>TTL_C13T15</v>
      </c>
      <c r="B15" s="132" t="s">
        <v>175</v>
      </c>
      <c r="C15" s="150">
        <f>KOR2020ttl!B8</f>
        <v>188</v>
      </c>
      <c r="D15" s="150">
        <f>KOR2020ttl!C8</f>
        <v>474.8</v>
      </c>
      <c r="E15" s="150">
        <f>KOR2020ttl!D8</f>
        <v>1.9</v>
      </c>
      <c r="F15" s="150">
        <f>KOR2020ttl!E8</f>
        <v>21.3</v>
      </c>
      <c r="G15" s="150">
        <f>KOR2020ttl!F8</f>
        <v>0.1</v>
      </c>
      <c r="H15" s="150">
        <f>KOR2020ttl!G8</f>
        <v>488.8</v>
      </c>
      <c r="I15" s="150">
        <f>KOR2020ttl!H8</f>
        <v>16691.099999999999</v>
      </c>
      <c r="J15" s="150">
        <f>KOR2020ttl!I8</f>
        <v>70.8</v>
      </c>
      <c r="K15" s="150">
        <f>KOR2020ttl!J8</f>
        <v>456</v>
      </c>
      <c r="L15" s="150">
        <f>KOR2020ttl!K8</f>
        <v>191</v>
      </c>
      <c r="M15" s="150">
        <f>KOR2020ttl!L8</f>
        <v>470.4</v>
      </c>
      <c r="N15" s="150">
        <f>KOR2020ttl!M8</f>
        <v>125.9</v>
      </c>
      <c r="O15" s="150">
        <f>KOR2020ttl!N8</f>
        <v>1645</v>
      </c>
      <c r="P15" s="150">
        <f>KOR2020ttl!O8</f>
        <v>273.89999999999998</v>
      </c>
      <c r="Q15" s="150">
        <f>KOR2020ttl!P8</f>
        <v>624.1</v>
      </c>
      <c r="R15" s="150">
        <f>KOR2020ttl!Q8</f>
        <v>739.5</v>
      </c>
      <c r="S15" s="150">
        <f>KOR2020ttl!R8</f>
        <v>1107.5999999999999</v>
      </c>
      <c r="T15" s="150">
        <f>KOR2020ttl!S8</f>
        <v>526.6</v>
      </c>
      <c r="U15" s="150">
        <f>KOR2020ttl!T8</f>
        <v>710.5</v>
      </c>
      <c r="V15" s="150">
        <f>KOR2020ttl!U8</f>
        <v>1223.9000000000001</v>
      </c>
      <c r="W15" s="150">
        <f>KOR2020ttl!V8</f>
        <v>608.29999999999995</v>
      </c>
      <c r="X15" s="150">
        <f>KOR2020ttl!W8</f>
        <v>1428.4</v>
      </c>
      <c r="Y15" s="150">
        <f>KOR2020ttl!X8</f>
        <v>180.9</v>
      </c>
      <c r="Z15" s="150">
        <f>KOR2020ttl!Y8</f>
        <v>128.30000000000001</v>
      </c>
      <c r="AA15" s="150">
        <f>KOR2020ttl!Z8</f>
        <v>457.9</v>
      </c>
      <c r="AB15" s="150">
        <f>KOR2020ttl!AA8</f>
        <v>2374.3000000000002</v>
      </c>
      <c r="AC15" s="150">
        <f>KOR2020ttl!AB8</f>
        <v>405.9</v>
      </c>
      <c r="AD15" s="150">
        <f>KOR2020ttl!AC8</f>
        <v>45.6</v>
      </c>
      <c r="AE15" s="150">
        <f>KOR2020ttl!AD8</f>
        <v>4.8</v>
      </c>
      <c r="AF15" s="150">
        <f>KOR2020ttl!AE8</f>
        <v>819.7</v>
      </c>
      <c r="AG15" s="150">
        <f>KOR2020ttl!AF8</f>
        <v>70.400000000000006</v>
      </c>
      <c r="AH15" s="150">
        <f>KOR2020ttl!AG8</f>
        <v>994.2</v>
      </c>
      <c r="AI15" s="150">
        <f>KOR2020ttl!AH8</f>
        <v>158.1</v>
      </c>
      <c r="AJ15" s="150">
        <f>KOR2020ttl!AI8</f>
        <v>74</v>
      </c>
      <c r="AK15" s="150">
        <f>KOR2020ttl!AJ8</f>
        <v>30</v>
      </c>
      <c r="AL15" s="150">
        <f>KOR2020ttl!AK8</f>
        <v>451.4</v>
      </c>
      <c r="AM15" s="150">
        <f>KOR2020ttl!AL8</f>
        <v>106.4</v>
      </c>
      <c r="AN15" s="150">
        <f>KOR2020ttl!AM8</f>
        <v>769.3</v>
      </c>
      <c r="AO15" s="150">
        <f>KOR2020ttl!AN8</f>
        <v>741</v>
      </c>
      <c r="AP15" s="150">
        <f>KOR2020ttl!AO8</f>
        <v>1061.5</v>
      </c>
      <c r="AQ15" s="150">
        <f>KOR2020ttl!AP8</f>
        <v>329.6</v>
      </c>
      <c r="AR15" s="150">
        <f>KOR2020ttl!AQ8</f>
        <v>1296.7</v>
      </c>
      <c r="AS15" s="150">
        <f>KOR2020ttl!AR8</f>
        <v>547.1</v>
      </c>
      <c r="AT15" s="150">
        <f>KOR2020ttl!AS8</f>
        <v>816.7</v>
      </c>
      <c r="AU15" s="150">
        <f>KOR2020ttl!AT8</f>
        <v>0</v>
      </c>
      <c r="AV15" s="150">
        <f>KOR2020ttl!AU8</f>
        <v>30535.200000000001</v>
      </c>
      <c r="AW15" s="150">
        <f>KOR2020ttl!AV8</f>
        <v>83.6</v>
      </c>
      <c r="AX15" s="150">
        <f>KOR2020ttl!AW8</f>
        <v>2</v>
      </c>
      <c r="AY15" s="150">
        <f>KOR2020ttl!AX8</f>
        <v>263.5</v>
      </c>
      <c r="AZ15" s="150">
        <f>KOR2020ttl!AY8</f>
        <v>454.8</v>
      </c>
      <c r="BA15" s="150">
        <f>KOR2020ttl!AZ8</f>
        <v>166.4</v>
      </c>
      <c r="BB15" s="150">
        <f>KOR2020ttl!BA8</f>
        <v>138.80000000000001</v>
      </c>
      <c r="BC15" s="150">
        <f>KOR2020ttl!BB8</f>
        <v>7446.2</v>
      </c>
      <c r="BD15" s="150">
        <f>KOR2020ttl!BC8</f>
        <v>-17717.599999999999</v>
      </c>
      <c r="BE15" s="151">
        <f t="shared" si="0"/>
        <v>39931.699999999997</v>
      </c>
      <c r="BF15" s="151">
        <f t="shared" si="1"/>
        <v>79022.2</v>
      </c>
      <c r="BG15" s="97" t="s">
        <v>94</v>
      </c>
    </row>
    <row r="16" spans="1:59" x14ac:dyDescent="0.3">
      <c r="A16" s="133" t="str">
        <f>KOR2020ttl!A9</f>
        <v>TTL_C16</v>
      </c>
      <c r="B16" s="132" t="s">
        <v>175</v>
      </c>
      <c r="C16" s="150">
        <f>KOR2020ttl!B9</f>
        <v>46.1</v>
      </c>
      <c r="D16" s="150">
        <f>KOR2020ttl!C9</f>
        <v>177.6</v>
      </c>
      <c r="E16" s="150">
        <f>KOR2020ttl!D9</f>
        <v>0.7</v>
      </c>
      <c r="F16" s="150">
        <f>KOR2020ttl!E9</f>
        <v>2.9</v>
      </c>
      <c r="G16" s="150">
        <f>KOR2020ttl!F9</f>
        <v>0</v>
      </c>
      <c r="H16" s="150">
        <f>KOR2020ttl!G9</f>
        <v>89.2</v>
      </c>
      <c r="I16" s="150">
        <f>KOR2020ttl!H9</f>
        <v>56.3</v>
      </c>
      <c r="J16" s="150">
        <f>KOR2020ttl!I9</f>
        <v>1260.4000000000001</v>
      </c>
      <c r="K16" s="150">
        <f>KOR2020ttl!J9</f>
        <v>47.9</v>
      </c>
      <c r="L16" s="150">
        <f>KOR2020ttl!K9</f>
        <v>23.9</v>
      </c>
      <c r="M16" s="150">
        <f>KOR2020ttl!L9</f>
        <v>50.7</v>
      </c>
      <c r="N16" s="150">
        <f>KOR2020ttl!M9</f>
        <v>5.5</v>
      </c>
      <c r="O16" s="150">
        <f>KOR2020ttl!N9</f>
        <v>41</v>
      </c>
      <c r="P16" s="150">
        <f>KOR2020ttl!O9</f>
        <v>99.7</v>
      </c>
      <c r="Q16" s="150">
        <f>KOR2020ttl!P9</f>
        <v>134.30000000000001</v>
      </c>
      <c r="R16" s="150">
        <f>KOR2020ttl!Q9</f>
        <v>183.2</v>
      </c>
      <c r="S16" s="150">
        <f>KOR2020ttl!R9</f>
        <v>57.5</v>
      </c>
      <c r="T16" s="150">
        <f>KOR2020ttl!S9</f>
        <v>74.3</v>
      </c>
      <c r="U16" s="150">
        <f>KOR2020ttl!T9</f>
        <v>128.30000000000001</v>
      </c>
      <c r="V16" s="150">
        <f>KOR2020ttl!U9</f>
        <v>86.5</v>
      </c>
      <c r="W16" s="150">
        <f>KOR2020ttl!V9</f>
        <v>32.299999999999997</v>
      </c>
      <c r="X16" s="150">
        <f>KOR2020ttl!W9</f>
        <v>1051.7</v>
      </c>
      <c r="Y16" s="150">
        <f>KOR2020ttl!X9</f>
        <v>266.5</v>
      </c>
      <c r="Z16" s="150">
        <f>KOR2020ttl!Y9</f>
        <v>7.4</v>
      </c>
      <c r="AA16" s="150">
        <f>KOR2020ttl!Z9</f>
        <v>3545.7</v>
      </c>
      <c r="AB16" s="150">
        <f>KOR2020ttl!AA9</f>
        <v>225.7</v>
      </c>
      <c r="AC16" s="150">
        <f>KOR2020ttl!AB9</f>
        <v>6.4</v>
      </c>
      <c r="AD16" s="150">
        <f>KOR2020ttl!AC9</f>
        <v>2</v>
      </c>
      <c r="AE16" s="150">
        <f>KOR2020ttl!AD9</f>
        <v>0.4</v>
      </c>
      <c r="AF16" s="150">
        <f>KOR2020ttl!AE9</f>
        <v>489.4</v>
      </c>
      <c r="AG16" s="150">
        <f>KOR2020ttl!AF9</f>
        <v>1.5</v>
      </c>
      <c r="AH16" s="150">
        <f>KOR2020ttl!AG9</f>
        <v>194.6</v>
      </c>
      <c r="AI16" s="150">
        <f>KOR2020ttl!AH9</f>
        <v>4.5999999999999996</v>
      </c>
      <c r="AJ16" s="150">
        <f>KOR2020ttl!AI9</f>
        <v>3.1</v>
      </c>
      <c r="AK16" s="150">
        <f>KOR2020ttl!AJ9</f>
        <v>2.2000000000000002</v>
      </c>
      <c r="AL16" s="150">
        <f>KOR2020ttl!AK9</f>
        <v>2.8</v>
      </c>
      <c r="AM16" s="150">
        <f>KOR2020ttl!AL9</f>
        <v>2.2000000000000002</v>
      </c>
      <c r="AN16" s="150">
        <f>KOR2020ttl!AM9</f>
        <v>14.1</v>
      </c>
      <c r="AO16" s="150">
        <f>KOR2020ttl!AN9</f>
        <v>28.6</v>
      </c>
      <c r="AP16" s="150">
        <f>KOR2020ttl!AO9</f>
        <v>5.5</v>
      </c>
      <c r="AQ16" s="150">
        <f>KOR2020ttl!AP9</f>
        <v>40.5</v>
      </c>
      <c r="AR16" s="150">
        <f>KOR2020ttl!AQ9</f>
        <v>55.8</v>
      </c>
      <c r="AS16" s="150">
        <f>KOR2020ttl!AR9</f>
        <v>25</v>
      </c>
      <c r="AT16" s="150">
        <f>KOR2020ttl!AS9</f>
        <v>24.7</v>
      </c>
      <c r="AU16" s="150">
        <f>KOR2020ttl!AT9</f>
        <v>0</v>
      </c>
      <c r="AV16" s="150">
        <f>KOR2020ttl!AU9</f>
        <v>179.8</v>
      </c>
      <c r="AW16" s="150">
        <f>KOR2020ttl!AV9</f>
        <v>14.1</v>
      </c>
      <c r="AX16" s="150">
        <f>KOR2020ttl!AW9</f>
        <v>0.3</v>
      </c>
      <c r="AY16" s="150">
        <f>KOR2020ttl!AX9</f>
        <v>26.3</v>
      </c>
      <c r="AZ16" s="150">
        <f>KOR2020ttl!AY9</f>
        <v>53.2</v>
      </c>
      <c r="BA16" s="150">
        <f>KOR2020ttl!AZ9</f>
        <v>16.899999999999999</v>
      </c>
      <c r="BB16" s="150">
        <f>KOR2020ttl!BA9</f>
        <v>7.5</v>
      </c>
      <c r="BC16" s="150">
        <f>KOR2020ttl!BB9</f>
        <v>80.5</v>
      </c>
      <c r="BD16" s="150">
        <f>KOR2020ttl!BC9</f>
        <v>-2064.9</v>
      </c>
      <c r="BE16" s="151">
        <f t="shared" si="0"/>
        <v>8598.7000000000025</v>
      </c>
      <c r="BF16" s="151">
        <f t="shared" si="1"/>
        <v>8977.3000000000011</v>
      </c>
      <c r="BG16" s="97" t="s">
        <v>95</v>
      </c>
    </row>
    <row r="17" spans="1:59" x14ac:dyDescent="0.3">
      <c r="A17" s="133" t="str">
        <f>KOR2020ttl!A10</f>
        <v>TTL_C17_18</v>
      </c>
      <c r="B17" s="132" t="s">
        <v>175</v>
      </c>
      <c r="C17" s="150">
        <f>KOR2020ttl!B10</f>
        <v>284.5</v>
      </c>
      <c r="D17" s="150">
        <f>KOR2020ttl!C10</f>
        <v>18.899999999999999</v>
      </c>
      <c r="E17" s="150">
        <f>KOR2020ttl!D10</f>
        <v>0.3</v>
      </c>
      <c r="F17" s="150">
        <f>KOR2020ttl!E10</f>
        <v>7.3</v>
      </c>
      <c r="G17" s="150">
        <f>KOR2020ttl!F10</f>
        <v>0</v>
      </c>
      <c r="H17" s="150">
        <f>KOR2020ttl!G10</f>
        <v>1984.2</v>
      </c>
      <c r="I17" s="150">
        <f>KOR2020ttl!H10</f>
        <v>668.4</v>
      </c>
      <c r="J17" s="150">
        <f>KOR2020ttl!I10</f>
        <v>101.2</v>
      </c>
      <c r="K17" s="150">
        <f>KOR2020ttl!J10</f>
        <v>9072.2999999999993</v>
      </c>
      <c r="L17" s="150">
        <f>KOR2020ttl!K10</f>
        <v>178.5</v>
      </c>
      <c r="M17" s="150">
        <f>KOR2020ttl!L10</f>
        <v>783</v>
      </c>
      <c r="N17" s="150">
        <f>KOR2020ttl!M10</f>
        <v>302.10000000000002</v>
      </c>
      <c r="O17" s="150">
        <f>KOR2020ttl!N10</f>
        <v>470.2</v>
      </c>
      <c r="P17" s="150">
        <f>KOR2020ttl!O10</f>
        <v>282.10000000000002</v>
      </c>
      <c r="Q17" s="150">
        <f>KOR2020ttl!P10</f>
        <v>210</v>
      </c>
      <c r="R17" s="150">
        <f>KOR2020ttl!Q10</f>
        <v>489.5</v>
      </c>
      <c r="S17" s="150">
        <f>KOR2020ttl!R10</f>
        <v>508.7</v>
      </c>
      <c r="T17" s="150">
        <f>KOR2020ttl!S10</f>
        <v>575.6</v>
      </c>
      <c r="U17" s="150">
        <f>KOR2020ttl!T10</f>
        <v>297.8</v>
      </c>
      <c r="V17" s="150">
        <f>KOR2020ttl!U10</f>
        <v>219.5</v>
      </c>
      <c r="W17" s="150">
        <f>KOR2020ttl!V10</f>
        <v>86.6</v>
      </c>
      <c r="X17" s="150">
        <f>KOR2020ttl!W10</f>
        <v>288.2</v>
      </c>
      <c r="Y17" s="150">
        <f>KOR2020ttl!X10</f>
        <v>39.1</v>
      </c>
      <c r="Z17" s="150">
        <f>KOR2020ttl!Y10</f>
        <v>35.700000000000003</v>
      </c>
      <c r="AA17" s="150">
        <f>KOR2020ttl!Z10</f>
        <v>443.7</v>
      </c>
      <c r="AB17" s="150">
        <f>KOR2020ttl!AA10</f>
        <v>3411.3</v>
      </c>
      <c r="AC17" s="150">
        <f>KOR2020ttl!AB10</f>
        <v>48.6</v>
      </c>
      <c r="AD17" s="150">
        <f>KOR2020ttl!AC10</f>
        <v>18.899999999999999</v>
      </c>
      <c r="AE17" s="150">
        <f>KOR2020ttl!AD10</f>
        <v>4.9000000000000004</v>
      </c>
      <c r="AF17" s="150">
        <f>KOR2020ttl!AE10</f>
        <v>293.39999999999998</v>
      </c>
      <c r="AG17" s="150">
        <f>KOR2020ttl!AF10</f>
        <v>159.6</v>
      </c>
      <c r="AH17" s="150">
        <f>KOR2020ttl!AG10</f>
        <v>633.79999999999995</v>
      </c>
      <c r="AI17" s="150">
        <f>KOR2020ttl!AH10</f>
        <v>1210.5</v>
      </c>
      <c r="AJ17" s="150">
        <f>KOR2020ttl!AI10</f>
        <v>116.8</v>
      </c>
      <c r="AK17" s="150">
        <f>KOR2020ttl!AJ10</f>
        <v>215.8</v>
      </c>
      <c r="AL17" s="150">
        <f>KOR2020ttl!AK10</f>
        <v>1257.5999999999999</v>
      </c>
      <c r="AM17" s="150">
        <f>KOR2020ttl!AL10</f>
        <v>98.8</v>
      </c>
      <c r="AN17" s="150">
        <f>KOR2020ttl!AM10</f>
        <v>2876.3</v>
      </c>
      <c r="AO17" s="150">
        <f>KOR2020ttl!AN10</f>
        <v>314.89999999999998</v>
      </c>
      <c r="AP17" s="150">
        <f>KOR2020ttl!AO10</f>
        <v>673.6</v>
      </c>
      <c r="AQ17" s="150">
        <f>KOR2020ttl!AP10</f>
        <v>631.1</v>
      </c>
      <c r="AR17" s="150">
        <f>KOR2020ttl!AQ10</f>
        <v>583</v>
      </c>
      <c r="AS17" s="150">
        <f>KOR2020ttl!AR10</f>
        <v>331.9</v>
      </c>
      <c r="AT17" s="150">
        <f>KOR2020ttl!AS10</f>
        <v>426.8</v>
      </c>
      <c r="AU17" s="150">
        <f>KOR2020ttl!AT10</f>
        <v>0</v>
      </c>
      <c r="AV17" s="150">
        <f>KOR2020ttl!AU10</f>
        <v>1121.5</v>
      </c>
      <c r="AW17" s="150">
        <f>KOR2020ttl!AV10</f>
        <v>30.8</v>
      </c>
      <c r="AX17" s="150">
        <f>KOR2020ttl!AW10</f>
        <v>1</v>
      </c>
      <c r="AY17" s="150">
        <f>KOR2020ttl!AX10</f>
        <v>86.2</v>
      </c>
      <c r="AZ17" s="150">
        <f>KOR2020ttl!AY10</f>
        <v>178.7</v>
      </c>
      <c r="BA17" s="150">
        <f>KOR2020ttl!AZ10</f>
        <v>45.8</v>
      </c>
      <c r="BB17" s="150">
        <f>KOR2020ttl!BA10</f>
        <v>28.9</v>
      </c>
      <c r="BC17" s="150">
        <f>KOR2020ttl!BB10</f>
        <v>2781</v>
      </c>
      <c r="BD17" s="150">
        <f>KOR2020ttl!BC10</f>
        <v>-3001</v>
      </c>
      <c r="BE17" s="151">
        <f t="shared" si="0"/>
        <v>30654.999999999993</v>
      </c>
      <c r="BF17" s="151">
        <f t="shared" si="1"/>
        <v>34928.899999999994</v>
      </c>
      <c r="BG17" s="97" t="s">
        <v>96</v>
      </c>
    </row>
    <row r="18" spans="1:59" x14ac:dyDescent="0.3">
      <c r="A18" s="133" t="str">
        <f>KOR2020ttl!A11</f>
        <v>TTL_C19</v>
      </c>
      <c r="B18" s="132" t="s">
        <v>175</v>
      </c>
      <c r="C18" s="150">
        <f>KOR2020ttl!B11</f>
        <v>537.79999999999995</v>
      </c>
      <c r="D18" s="150">
        <f>KOR2020ttl!C11</f>
        <v>537.4</v>
      </c>
      <c r="E18" s="150">
        <f>KOR2020ttl!D11</f>
        <v>0.6</v>
      </c>
      <c r="F18" s="150">
        <f>KOR2020ttl!E11</f>
        <v>105</v>
      </c>
      <c r="G18" s="150">
        <f>KOR2020ttl!F11</f>
        <v>0.8</v>
      </c>
      <c r="H18" s="150">
        <f>KOR2020ttl!G11</f>
        <v>325.60000000000002</v>
      </c>
      <c r="I18" s="150">
        <f>KOR2020ttl!H11</f>
        <v>458.6</v>
      </c>
      <c r="J18" s="150">
        <f>KOR2020ttl!I11</f>
        <v>50.7</v>
      </c>
      <c r="K18" s="150">
        <f>KOR2020ttl!J11</f>
        <v>234.7</v>
      </c>
      <c r="L18" s="150">
        <f>KOR2020ttl!K11</f>
        <v>13290.5</v>
      </c>
      <c r="M18" s="150">
        <f>KOR2020ttl!L11</f>
        <v>16401.2</v>
      </c>
      <c r="N18" s="150">
        <f>KOR2020ttl!M11</f>
        <v>180.8</v>
      </c>
      <c r="O18" s="150">
        <f>KOR2020ttl!N11</f>
        <v>1502.7</v>
      </c>
      <c r="P18" s="150">
        <f>KOR2020ttl!O11</f>
        <v>1318.1</v>
      </c>
      <c r="Q18" s="150">
        <f>KOR2020ttl!P11</f>
        <v>634.29999999999995</v>
      </c>
      <c r="R18" s="150">
        <f>KOR2020ttl!Q11</f>
        <v>663.1</v>
      </c>
      <c r="S18" s="150">
        <f>KOR2020ttl!R11</f>
        <v>946</v>
      </c>
      <c r="T18" s="150">
        <f>KOR2020ttl!S11</f>
        <v>503.8</v>
      </c>
      <c r="U18" s="150">
        <f>KOR2020ttl!T11</f>
        <v>403</v>
      </c>
      <c r="V18" s="150">
        <f>KOR2020ttl!U11</f>
        <v>529.1</v>
      </c>
      <c r="W18" s="150">
        <f>KOR2020ttl!V11</f>
        <v>362.9</v>
      </c>
      <c r="X18" s="150">
        <f>KOR2020ttl!W11</f>
        <v>133.9</v>
      </c>
      <c r="Y18" s="150">
        <f>KOR2020ttl!X11</f>
        <v>2929</v>
      </c>
      <c r="Z18" s="150">
        <f>KOR2020ttl!Y11</f>
        <v>244.3</v>
      </c>
      <c r="AA18" s="150">
        <f>KOR2020ttl!Z11</f>
        <v>1531.9</v>
      </c>
      <c r="AB18" s="150">
        <f>KOR2020ttl!AA11</f>
        <v>4985.1000000000004</v>
      </c>
      <c r="AC18" s="150">
        <f>KOR2020ttl!AB11</f>
        <v>7817.1</v>
      </c>
      <c r="AD18" s="150">
        <f>KOR2020ttl!AC11</f>
        <v>1491.7</v>
      </c>
      <c r="AE18" s="150">
        <f>KOR2020ttl!AD11</f>
        <v>3798</v>
      </c>
      <c r="AF18" s="150">
        <f>KOR2020ttl!AE11</f>
        <v>409.3</v>
      </c>
      <c r="AG18" s="150">
        <f>KOR2020ttl!AF11</f>
        <v>725.6</v>
      </c>
      <c r="AH18" s="150">
        <f>KOR2020ttl!AG11</f>
        <v>1253.5999999999999</v>
      </c>
      <c r="AI18" s="150">
        <f>KOR2020ttl!AH11</f>
        <v>160.4</v>
      </c>
      <c r="AJ18" s="150">
        <f>KOR2020ttl!AI11</f>
        <v>104.1</v>
      </c>
      <c r="AK18" s="150">
        <f>KOR2020ttl!AJ11</f>
        <v>78.8</v>
      </c>
      <c r="AL18" s="150">
        <f>KOR2020ttl!AK11</f>
        <v>267.60000000000002</v>
      </c>
      <c r="AM18" s="150">
        <f>KOR2020ttl!AL11</f>
        <v>412.9</v>
      </c>
      <c r="AN18" s="150">
        <f>KOR2020ttl!AM11</f>
        <v>2172.3000000000002</v>
      </c>
      <c r="AO18" s="150">
        <f>KOR2020ttl!AN11</f>
        <v>471.6</v>
      </c>
      <c r="AP18" s="150">
        <f>KOR2020ttl!AO11</f>
        <v>1482</v>
      </c>
      <c r="AQ18" s="150">
        <f>KOR2020ttl!AP11</f>
        <v>1323.5</v>
      </c>
      <c r="AR18" s="150">
        <f>KOR2020ttl!AQ11</f>
        <v>1695.1</v>
      </c>
      <c r="AS18" s="150">
        <f>KOR2020ttl!AR11</f>
        <v>339.3</v>
      </c>
      <c r="AT18" s="150">
        <f>KOR2020ttl!AS11</f>
        <v>714.8</v>
      </c>
      <c r="AU18" s="150">
        <f>KOR2020ttl!AT11</f>
        <v>0</v>
      </c>
      <c r="AV18" s="150">
        <f>KOR2020ttl!AU11</f>
        <v>11406</v>
      </c>
      <c r="AW18" s="150">
        <f>KOR2020ttl!AV11</f>
        <v>3.6</v>
      </c>
      <c r="AX18" s="150">
        <f>KOR2020ttl!AW11</f>
        <v>0.8</v>
      </c>
      <c r="AY18" s="150">
        <f>KOR2020ttl!AX11</f>
        <v>51.1</v>
      </c>
      <c r="AZ18" s="150">
        <f>KOR2020ttl!AY11</f>
        <v>591.79999999999995</v>
      </c>
      <c r="BA18" s="150">
        <f>KOR2020ttl!AZ11</f>
        <v>127.6</v>
      </c>
      <c r="BB18" s="150">
        <f>KOR2020ttl!BA11</f>
        <v>95</v>
      </c>
      <c r="BC18" s="150">
        <f>KOR2020ttl!BB11</f>
        <v>35254.199999999997</v>
      </c>
      <c r="BD18" s="150">
        <f>KOR2020ttl!BC11</f>
        <v>-17591.7</v>
      </c>
      <c r="BE18" s="151">
        <f t="shared" si="0"/>
        <v>73528.60000000002</v>
      </c>
      <c r="BF18" s="151">
        <f t="shared" si="1"/>
        <v>121058.70000000004</v>
      </c>
      <c r="BG18" s="97" t="s">
        <v>97</v>
      </c>
    </row>
    <row r="19" spans="1:59" x14ac:dyDescent="0.3">
      <c r="A19" s="133" t="str">
        <f>KOR2020ttl!A12</f>
        <v>TTL_C20</v>
      </c>
      <c r="B19" s="132" t="s">
        <v>175</v>
      </c>
      <c r="C19" s="150">
        <f>KOR2020ttl!B12</f>
        <v>2628.7</v>
      </c>
      <c r="D19" s="150">
        <f>KOR2020ttl!C12</f>
        <v>49.3</v>
      </c>
      <c r="E19" s="150">
        <f>KOR2020ttl!D12</f>
        <v>1.8</v>
      </c>
      <c r="F19" s="150">
        <f>KOR2020ttl!E12</f>
        <v>90.3</v>
      </c>
      <c r="G19" s="150">
        <f>KOR2020ttl!F12</f>
        <v>0.5</v>
      </c>
      <c r="H19" s="150">
        <f>KOR2020ttl!G12</f>
        <v>720.2</v>
      </c>
      <c r="I19" s="150">
        <f>KOR2020ttl!H12</f>
        <v>3232.2</v>
      </c>
      <c r="J19" s="150">
        <f>KOR2020ttl!I12</f>
        <v>404</v>
      </c>
      <c r="K19" s="150">
        <f>KOR2020ttl!J12</f>
        <v>1330.5</v>
      </c>
      <c r="L19" s="150">
        <f>KOR2020ttl!K12</f>
        <v>3697.5</v>
      </c>
      <c r="M19" s="150">
        <f>KOR2020ttl!L12</f>
        <v>34652.699999999997</v>
      </c>
      <c r="N19" s="150">
        <f>KOR2020ttl!M12</f>
        <v>1272.3</v>
      </c>
      <c r="O19" s="150">
        <f>KOR2020ttl!N12</f>
        <v>13964.6</v>
      </c>
      <c r="P19" s="150">
        <f>KOR2020ttl!O12</f>
        <v>1204</v>
      </c>
      <c r="Q19" s="150">
        <f>KOR2020ttl!P12</f>
        <v>1486.6</v>
      </c>
      <c r="R19" s="150">
        <f>KOR2020ttl!Q12</f>
        <v>2360.9</v>
      </c>
      <c r="S19" s="150">
        <f>KOR2020ttl!R12</f>
        <v>7609.9</v>
      </c>
      <c r="T19" s="150">
        <f>KOR2020ttl!S12</f>
        <v>2888.7</v>
      </c>
      <c r="U19" s="150">
        <f>KOR2020ttl!T12</f>
        <v>1170.4000000000001</v>
      </c>
      <c r="V19" s="150">
        <f>KOR2020ttl!U12</f>
        <v>1913.8</v>
      </c>
      <c r="W19" s="150">
        <f>KOR2020ttl!V12</f>
        <v>534.20000000000005</v>
      </c>
      <c r="X19" s="150">
        <f>KOR2020ttl!W12</f>
        <v>717.6</v>
      </c>
      <c r="Y19" s="150">
        <f>KOR2020ttl!X12</f>
        <v>1933.8</v>
      </c>
      <c r="Z19" s="150">
        <f>KOR2020ttl!Y12</f>
        <v>318.10000000000002</v>
      </c>
      <c r="AA19" s="150">
        <f>KOR2020ttl!Z12</f>
        <v>1885.6</v>
      </c>
      <c r="AB19" s="150">
        <f>KOR2020ttl!AA12</f>
        <v>1173.2</v>
      </c>
      <c r="AC19" s="150">
        <f>KOR2020ttl!AB12</f>
        <v>499.7</v>
      </c>
      <c r="AD19" s="150">
        <f>KOR2020ttl!AC12</f>
        <v>88.8</v>
      </c>
      <c r="AE19" s="150">
        <f>KOR2020ttl!AD12</f>
        <v>146.69999999999999</v>
      </c>
      <c r="AF19" s="150">
        <f>KOR2020ttl!AE12</f>
        <v>163.6</v>
      </c>
      <c r="AG19" s="150">
        <f>KOR2020ttl!AF12</f>
        <v>33.299999999999997</v>
      </c>
      <c r="AH19" s="150">
        <f>KOR2020ttl!AG12</f>
        <v>687.3</v>
      </c>
      <c r="AI19" s="150">
        <f>KOR2020ttl!AH12</f>
        <v>353</v>
      </c>
      <c r="AJ19" s="150">
        <f>KOR2020ttl!AI12</f>
        <v>49.1</v>
      </c>
      <c r="AK19" s="150">
        <f>KOR2020ttl!AJ12</f>
        <v>62.8</v>
      </c>
      <c r="AL19" s="150">
        <f>KOR2020ttl!AK12</f>
        <v>145.69999999999999</v>
      </c>
      <c r="AM19" s="150">
        <f>KOR2020ttl!AL12</f>
        <v>84.3</v>
      </c>
      <c r="AN19" s="150">
        <f>KOR2020ttl!AM12</f>
        <v>2486</v>
      </c>
      <c r="AO19" s="150">
        <f>KOR2020ttl!AN12</f>
        <v>906.2</v>
      </c>
      <c r="AP19" s="150">
        <f>KOR2020ttl!AO12</f>
        <v>410.1</v>
      </c>
      <c r="AQ19" s="150">
        <f>KOR2020ttl!AP12</f>
        <v>371.3</v>
      </c>
      <c r="AR19" s="150">
        <f>KOR2020ttl!AQ12</f>
        <v>2076.4</v>
      </c>
      <c r="AS19" s="150">
        <f>KOR2020ttl!AR12</f>
        <v>447.1</v>
      </c>
      <c r="AT19" s="150">
        <f>KOR2020ttl!AS12</f>
        <v>2113.5</v>
      </c>
      <c r="AU19" s="150">
        <f>KOR2020ttl!AT12</f>
        <v>0</v>
      </c>
      <c r="AV19" s="150">
        <f>KOR2020ttl!AU12</f>
        <v>10366</v>
      </c>
      <c r="AW19" s="150">
        <f>KOR2020ttl!AV12</f>
        <v>46.1</v>
      </c>
      <c r="AX19" s="150">
        <f>KOR2020ttl!AW12</f>
        <v>19.8</v>
      </c>
      <c r="AY19" s="150">
        <f>KOR2020ttl!AX12</f>
        <v>193.6</v>
      </c>
      <c r="AZ19" s="150">
        <f>KOR2020ttl!AY12</f>
        <v>742.1</v>
      </c>
      <c r="BA19" s="150">
        <f>KOR2020ttl!AZ12</f>
        <v>51.1</v>
      </c>
      <c r="BB19" s="150">
        <f>KOR2020ttl!BA12</f>
        <v>35.4</v>
      </c>
      <c r="BC19" s="150">
        <f>KOR2020ttl!BB12</f>
        <v>51808.1</v>
      </c>
      <c r="BD19" s="150">
        <f>KOR2020ttl!BC12</f>
        <v>-28171.8</v>
      </c>
      <c r="BE19" s="151">
        <f t="shared" si="0"/>
        <v>98366.300000000017</v>
      </c>
      <c r="BF19" s="151">
        <f t="shared" si="1"/>
        <v>161628.50000000003</v>
      </c>
      <c r="BG19" s="97" t="s">
        <v>98</v>
      </c>
    </row>
    <row r="20" spans="1:59" x14ac:dyDescent="0.3">
      <c r="A20" s="133" t="str">
        <f>KOR2020ttl!A13</f>
        <v>TTL_C21</v>
      </c>
      <c r="B20" s="132" t="s">
        <v>175</v>
      </c>
      <c r="C20" s="150">
        <f>KOR2020ttl!B13</f>
        <v>71.900000000000006</v>
      </c>
      <c r="D20" s="150">
        <f>KOR2020ttl!C13</f>
        <v>15.3</v>
      </c>
      <c r="E20" s="150">
        <f>KOR2020ttl!D13</f>
        <v>0.3</v>
      </c>
      <c r="F20" s="150">
        <f>KOR2020ttl!E13</f>
        <v>2</v>
      </c>
      <c r="G20" s="150">
        <f>KOR2020ttl!F13</f>
        <v>0</v>
      </c>
      <c r="H20" s="150">
        <f>KOR2020ttl!G13</f>
        <v>152.5</v>
      </c>
      <c r="I20" s="150">
        <f>KOR2020ttl!H13</f>
        <v>188</v>
      </c>
      <c r="J20" s="150">
        <f>KOR2020ttl!I13</f>
        <v>9.3000000000000007</v>
      </c>
      <c r="K20" s="150">
        <f>KOR2020ttl!J13</f>
        <v>26.3</v>
      </c>
      <c r="L20" s="150">
        <f>KOR2020ttl!K13</f>
        <v>33.9</v>
      </c>
      <c r="M20" s="150">
        <f>KOR2020ttl!L13</f>
        <v>151.9</v>
      </c>
      <c r="N20" s="150">
        <f>KOR2020ttl!M13</f>
        <v>1248</v>
      </c>
      <c r="O20" s="150">
        <f>KOR2020ttl!N13</f>
        <v>85.2</v>
      </c>
      <c r="P20" s="150">
        <f>KOR2020ttl!O13</f>
        <v>21.7</v>
      </c>
      <c r="Q20" s="150">
        <f>KOR2020ttl!P13</f>
        <v>70.3</v>
      </c>
      <c r="R20" s="150">
        <f>KOR2020ttl!Q13</f>
        <v>74</v>
      </c>
      <c r="S20" s="150">
        <f>KOR2020ttl!R13</f>
        <v>167.2</v>
      </c>
      <c r="T20" s="150">
        <f>KOR2020ttl!S13</f>
        <v>62.1</v>
      </c>
      <c r="U20" s="150">
        <f>KOR2020ttl!T13</f>
        <v>100.5</v>
      </c>
      <c r="V20" s="150">
        <f>KOR2020ttl!U13</f>
        <v>69.7</v>
      </c>
      <c r="W20" s="150">
        <f>KOR2020ttl!V13</f>
        <v>63.4</v>
      </c>
      <c r="X20" s="150">
        <f>KOR2020ttl!W13</f>
        <v>28.3</v>
      </c>
      <c r="Y20" s="150">
        <f>KOR2020ttl!X13</f>
        <v>17.2</v>
      </c>
      <c r="Z20" s="150">
        <f>KOR2020ttl!Y13</f>
        <v>19.7</v>
      </c>
      <c r="AA20" s="150">
        <f>KOR2020ttl!Z13</f>
        <v>33.700000000000003</v>
      </c>
      <c r="AB20" s="150">
        <f>KOR2020ttl!AA13</f>
        <v>355.8</v>
      </c>
      <c r="AC20" s="150">
        <f>KOR2020ttl!AB13</f>
        <v>5.0999999999999996</v>
      </c>
      <c r="AD20" s="150">
        <f>KOR2020ttl!AC13</f>
        <v>3.3</v>
      </c>
      <c r="AE20" s="150">
        <f>KOR2020ttl!AD13</f>
        <v>4.8</v>
      </c>
      <c r="AF20" s="150">
        <f>KOR2020ttl!AE13</f>
        <v>6</v>
      </c>
      <c r="AG20" s="150">
        <f>KOR2020ttl!AF13</f>
        <v>1.5</v>
      </c>
      <c r="AH20" s="150">
        <f>KOR2020ttl!AG13</f>
        <v>51.6</v>
      </c>
      <c r="AI20" s="150">
        <f>KOR2020ttl!AH13</f>
        <v>6.3</v>
      </c>
      <c r="AJ20" s="150">
        <f>KOR2020ttl!AI13</f>
        <v>12.2</v>
      </c>
      <c r="AK20" s="150">
        <f>KOR2020ttl!AJ13</f>
        <v>4.5999999999999996</v>
      </c>
      <c r="AL20" s="150">
        <f>KOR2020ttl!AK13</f>
        <v>13.1</v>
      </c>
      <c r="AM20" s="150">
        <f>KOR2020ttl!AL13</f>
        <v>7.8</v>
      </c>
      <c r="AN20" s="150">
        <f>KOR2020ttl!AM13</f>
        <v>493.5</v>
      </c>
      <c r="AO20" s="150">
        <f>KOR2020ttl!AN13</f>
        <v>23.8</v>
      </c>
      <c r="AP20" s="150">
        <f>KOR2020ttl!AO13</f>
        <v>162.1</v>
      </c>
      <c r="AQ20" s="150">
        <f>KOR2020ttl!AP13</f>
        <v>69</v>
      </c>
      <c r="AR20" s="150">
        <f>KOR2020ttl!AQ13</f>
        <v>15395.7</v>
      </c>
      <c r="AS20" s="150">
        <f>KOR2020ttl!AR13</f>
        <v>13.3</v>
      </c>
      <c r="AT20" s="150">
        <f>KOR2020ttl!AS13</f>
        <v>22.4</v>
      </c>
      <c r="AU20" s="150">
        <f>KOR2020ttl!AT13</f>
        <v>0</v>
      </c>
      <c r="AV20" s="150">
        <f>KOR2020ttl!AU13</f>
        <v>1479.4</v>
      </c>
      <c r="AW20" s="150">
        <f>KOR2020ttl!AV13</f>
        <v>39.6</v>
      </c>
      <c r="AX20" s="150">
        <f>KOR2020ttl!AW13</f>
        <v>1655.4</v>
      </c>
      <c r="AY20" s="150">
        <f>KOR2020ttl!AX13</f>
        <v>244.1</v>
      </c>
      <c r="AZ20" s="150">
        <f>KOR2020ttl!AY13</f>
        <v>114.3</v>
      </c>
      <c r="BA20" s="150">
        <f>KOR2020ttl!AZ13</f>
        <v>38.700000000000003</v>
      </c>
      <c r="BB20" s="150">
        <f>KOR2020ttl!BA13</f>
        <v>23.6</v>
      </c>
      <c r="BC20" s="150">
        <f>KOR2020ttl!BB13</f>
        <v>2571</v>
      </c>
      <c r="BD20" s="150">
        <f>KOR2020ttl!BC13</f>
        <v>-4996.2</v>
      </c>
      <c r="BE20" s="151">
        <f t="shared" si="0"/>
        <v>19364.300000000003</v>
      </c>
      <c r="BF20" s="151">
        <f t="shared" si="1"/>
        <v>25530.400000000001</v>
      </c>
      <c r="BG20" s="97" t="s">
        <v>674</v>
      </c>
    </row>
    <row r="21" spans="1:59" x14ac:dyDescent="0.3">
      <c r="A21" s="133" t="str">
        <f>KOR2020ttl!A14</f>
        <v>TTL_C22</v>
      </c>
      <c r="B21" s="132" t="s">
        <v>175</v>
      </c>
      <c r="C21" s="150">
        <f>KOR2020ttl!B14</f>
        <v>403.3</v>
      </c>
      <c r="D21" s="150">
        <f>KOR2020ttl!C14</f>
        <v>163.5</v>
      </c>
      <c r="E21" s="150">
        <f>KOR2020ttl!D14</f>
        <v>2.2999999999999998</v>
      </c>
      <c r="F21" s="150">
        <f>KOR2020ttl!E14</f>
        <v>28.9</v>
      </c>
      <c r="G21" s="150">
        <f>KOR2020ttl!F14</f>
        <v>0.1</v>
      </c>
      <c r="H21" s="150">
        <f>KOR2020ttl!G14</f>
        <v>2416.4</v>
      </c>
      <c r="I21" s="150">
        <f>KOR2020ttl!H14</f>
        <v>1615.9</v>
      </c>
      <c r="J21" s="150">
        <f>KOR2020ttl!I14</f>
        <v>100.6</v>
      </c>
      <c r="K21" s="150">
        <f>KOR2020ttl!J14</f>
        <v>396.1</v>
      </c>
      <c r="L21" s="150">
        <f>KOR2020ttl!K14</f>
        <v>247.9</v>
      </c>
      <c r="M21" s="150">
        <f>KOR2020ttl!L14</f>
        <v>1835.3</v>
      </c>
      <c r="N21" s="150">
        <f>KOR2020ttl!M14</f>
        <v>301.10000000000002</v>
      </c>
      <c r="O21" s="150">
        <f>KOR2020ttl!N14</f>
        <v>5928</v>
      </c>
      <c r="P21" s="150">
        <f>KOR2020ttl!O14</f>
        <v>455.4</v>
      </c>
      <c r="Q21" s="150">
        <f>KOR2020ttl!P14</f>
        <v>607</v>
      </c>
      <c r="R21" s="150">
        <f>KOR2020ttl!Q14</f>
        <v>1629</v>
      </c>
      <c r="S21" s="150">
        <f>KOR2020ttl!R14</f>
        <v>5666.9</v>
      </c>
      <c r="T21" s="150">
        <f>KOR2020ttl!S14</f>
        <v>3927.2</v>
      </c>
      <c r="U21" s="150">
        <f>KOR2020ttl!T14</f>
        <v>3230.2</v>
      </c>
      <c r="V21" s="150">
        <f>KOR2020ttl!U14</f>
        <v>10670.1</v>
      </c>
      <c r="W21" s="150">
        <f>KOR2020ttl!V14</f>
        <v>751.1</v>
      </c>
      <c r="X21" s="150">
        <f>KOR2020ttl!W14</f>
        <v>1740.8</v>
      </c>
      <c r="Y21" s="150">
        <f>KOR2020ttl!X14</f>
        <v>396.2</v>
      </c>
      <c r="Z21" s="150">
        <f>KOR2020ttl!Y14</f>
        <v>96.8</v>
      </c>
      <c r="AA21" s="150">
        <f>KOR2020ttl!Z14</f>
        <v>7288.4</v>
      </c>
      <c r="AB21" s="150">
        <f>KOR2020ttl!AA14</f>
        <v>2196.5</v>
      </c>
      <c r="AC21" s="150">
        <f>KOR2020ttl!AB14</f>
        <v>643.9</v>
      </c>
      <c r="AD21" s="150">
        <f>KOR2020ttl!AC14</f>
        <v>28.7</v>
      </c>
      <c r="AE21" s="150">
        <f>KOR2020ttl!AD14</f>
        <v>28.9</v>
      </c>
      <c r="AF21" s="150">
        <f>KOR2020ttl!AE14</f>
        <v>477.6</v>
      </c>
      <c r="AG21" s="150">
        <f>KOR2020ttl!AF14</f>
        <v>198.9</v>
      </c>
      <c r="AH21" s="150">
        <f>KOR2020ttl!AG14</f>
        <v>1420.3</v>
      </c>
      <c r="AI21" s="150">
        <f>KOR2020ttl!AH14</f>
        <v>106.7</v>
      </c>
      <c r="AJ21" s="150">
        <f>KOR2020ttl!AI14</f>
        <v>34.4</v>
      </c>
      <c r="AK21" s="150">
        <f>KOR2020ttl!AJ14</f>
        <v>33.200000000000003</v>
      </c>
      <c r="AL21" s="150">
        <f>KOR2020ttl!AK14</f>
        <v>106.5</v>
      </c>
      <c r="AM21" s="150">
        <f>KOR2020ttl!AL14</f>
        <v>63.4</v>
      </c>
      <c r="AN21" s="150">
        <f>KOR2020ttl!AM14</f>
        <v>2159.6999999999998</v>
      </c>
      <c r="AO21" s="150">
        <f>KOR2020ttl!AN14</f>
        <v>421.3</v>
      </c>
      <c r="AP21" s="150">
        <f>KOR2020ttl!AO14</f>
        <v>154.5</v>
      </c>
      <c r="AQ21" s="150">
        <f>KOR2020ttl!AP14</f>
        <v>251.3</v>
      </c>
      <c r="AR21" s="150">
        <f>KOR2020ttl!AQ14</f>
        <v>420.4</v>
      </c>
      <c r="AS21" s="150">
        <f>KOR2020ttl!AR14</f>
        <v>120</v>
      </c>
      <c r="AT21" s="150">
        <f>KOR2020ttl!AS14</f>
        <v>1018</v>
      </c>
      <c r="AU21" s="150">
        <f>KOR2020ttl!AT14</f>
        <v>0</v>
      </c>
      <c r="AV21" s="150">
        <f>KOR2020ttl!AU14</f>
        <v>821.8</v>
      </c>
      <c r="AW21" s="150">
        <f>KOR2020ttl!AV14</f>
        <v>2.7</v>
      </c>
      <c r="AX21" s="150">
        <f>KOR2020ttl!AW14</f>
        <v>2.6</v>
      </c>
      <c r="AY21" s="150">
        <f>KOR2020ttl!AX14</f>
        <v>321.3</v>
      </c>
      <c r="AZ21" s="150">
        <f>KOR2020ttl!AY14</f>
        <v>383.5</v>
      </c>
      <c r="BA21" s="150">
        <f>KOR2020ttl!AZ14</f>
        <v>3.2</v>
      </c>
      <c r="BB21" s="150">
        <f>KOR2020ttl!BA14</f>
        <v>2.7</v>
      </c>
      <c r="BC21" s="150">
        <f>KOR2020ttl!BB14</f>
        <v>14047.6</v>
      </c>
      <c r="BD21" s="150">
        <f>KOR2020ttl!BC14</f>
        <v>-6471.5</v>
      </c>
      <c r="BE21" s="151">
        <f t="shared" si="0"/>
        <v>59782.700000000012</v>
      </c>
      <c r="BF21" s="151">
        <f t="shared" si="1"/>
        <v>75368.100000000006</v>
      </c>
      <c r="BG21" s="97" t="s">
        <v>99</v>
      </c>
    </row>
    <row r="22" spans="1:59" x14ac:dyDescent="0.3">
      <c r="A22" s="133" t="str">
        <f>KOR2020ttl!A15</f>
        <v>TTL_C23</v>
      </c>
      <c r="B22" s="132" t="s">
        <v>175</v>
      </c>
      <c r="C22" s="150">
        <f>KOR2020ttl!B15</f>
        <v>22.8</v>
      </c>
      <c r="D22" s="150">
        <f>KOR2020ttl!C15</f>
        <v>3.5</v>
      </c>
      <c r="E22" s="150">
        <f>KOR2020ttl!D15</f>
        <v>0.2</v>
      </c>
      <c r="F22" s="150">
        <f>KOR2020ttl!E15</f>
        <v>16.399999999999999</v>
      </c>
      <c r="G22" s="150">
        <f>KOR2020ttl!F15</f>
        <v>0.2</v>
      </c>
      <c r="H22" s="150">
        <f>KOR2020ttl!G15</f>
        <v>574.29999999999995</v>
      </c>
      <c r="I22" s="150">
        <f>KOR2020ttl!H15</f>
        <v>138.5</v>
      </c>
      <c r="J22" s="150">
        <f>KOR2020ttl!I15</f>
        <v>24.8</v>
      </c>
      <c r="K22" s="150">
        <f>KOR2020ttl!J15</f>
        <v>114.7</v>
      </c>
      <c r="L22" s="150">
        <f>KOR2020ttl!K15</f>
        <v>124.7</v>
      </c>
      <c r="M22" s="150">
        <f>KOR2020ttl!L15</f>
        <v>662.6</v>
      </c>
      <c r="N22" s="150">
        <f>KOR2020ttl!M15</f>
        <v>247.9</v>
      </c>
      <c r="O22" s="150">
        <f>KOR2020ttl!N15</f>
        <v>238.2</v>
      </c>
      <c r="P22" s="150">
        <f>KOR2020ttl!O15</f>
        <v>5308.8</v>
      </c>
      <c r="Q22" s="150">
        <f>KOR2020ttl!P15</f>
        <v>2374.9</v>
      </c>
      <c r="R22" s="150">
        <f>KOR2020ttl!Q15</f>
        <v>434.8</v>
      </c>
      <c r="S22" s="150">
        <f>KOR2020ttl!R15</f>
        <v>2258.8000000000002</v>
      </c>
      <c r="T22" s="150">
        <f>KOR2020ttl!S15</f>
        <v>1014.9</v>
      </c>
      <c r="U22" s="150">
        <f>KOR2020ttl!T15</f>
        <v>409.3</v>
      </c>
      <c r="V22" s="150">
        <f>KOR2020ttl!U15</f>
        <v>981.5</v>
      </c>
      <c r="W22" s="150">
        <f>KOR2020ttl!V15</f>
        <v>196.6</v>
      </c>
      <c r="X22" s="150">
        <f>KOR2020ttl!W15</f>
        <v>177.2</v>
      </c>
      <c r="Y22" s="150">
        <f>KOR2020ttl!X15</f>
        <v>60.1</v>
      </c>
      <c r="Z22" s="150">
        <f>KOR2020ttl!Y15</f>
        <v>66.900000000000006</v>
      </c>
      <c r="AA22" s="150">
        <f>KOR2020ttl!Z15</f>
        <v>18324.2</v>
      </c>
      <c r="AB22" s="150">
        <f>KOR2020ttl!AA15</f>
        <v>105.8</v>
      </c>
      <c r="AC22" s="150">
        <f>KOR2020ttl!AB15</f>
        <v>37.4</v>
      </c>
      <c r="AD22" s="150">
        <f>KOR2020ttl!AC15</f>
        <v>11.9</v>
      </c>
      <c r="AE22" s="150">
        <f>KOR2020ttl!AD15</f>
        <v>6.5</v>
      </c>
      <c r="AF22" s="150">
        <f>KOR2020ttl!AE15</f>
        <v>48.1</v>
      </c>
      <c r="AG22" s="150">
        <f>KOR2020ttl!AF15</f>
        <v>1</v>
      </c>
      <c r="AH22" s="150">
        <f>KOR2020ttl!AG15</f>
        <v>316.5</v>
      </c>
      <c r="AI22" s="150">
        <f>KOR2020ttl!AH15</f>
        <v>6.4</v>
      </c>
      <c r="AJ22" s="150">
        <f>KOR2020ttl!AI15</f>
        <v>13.2</v>
      </c>
      <c r="AK22" s="150">
        <f>KOR2020ttl!AJ15</f>
        <v>4.2</v>
      </c>
      <c r="AL22" s="150">
        <f>KOR2020ttl!AK15</f>
        <v>14.1</v>
      </c>
      <c r="AM22" s="150">
        <f>KOR2020ttl!AL15</f>
        <v>58.7</v>
      </c>
      <c r="AN22" s="150">
        <f>KOR2020ttl!AM15</f>
        <v>186.8</v>
      </c>
      <c r="AO22" s="150">
        <f>KOR2020ttl!AN15</f>
        <v>69.099999999999994</v>
      </c>
      <c r="AP22" s="150">
        <f>KOR2020ttl!AO15</f>
        <v>102.9</v>
      </c>
      <c r="AQ22" s="150">
        <f>KOR2020ttl!AP15</f>
        <v>74.400000000000006</v>
      </c>
      <c r="AR22" s="150">
        <f>KOR2020ttl!AQ15</f>
        <v>111.2</v>
      </c>
      <c r="AS22" s="150">
        <f>KOR2020ttl!AR15</f>
        <v>128.5</v>
      </c>
      <c r="AT22" s="150">
        <f>KOR2020ttl!AS15</f>
        <v>72.5</v>
      </c>
      <c r="AU22" s="150">
        <f>KOR2020ttl!AT15</f>
        <v>0</v>
      </c>
      <c r="AV22" s="150">
        <f>KOR2020ttl!AU15</f>
        <v>201.4</v>
      </c>
      <c r="AW22" s="150">
        <f>KOR2020ttl!AV15</f>
        <v>1.3</v>
      </c>
      <c r="AX22" s="150">
        <f>KOR2020ttl!AW15</f>
        <v>1.7</v>
      </c>
      <c r="AY22" s="150">
        <f>KOR2020ttl!AX15</f>
        <v>97.3</v>
      </c>
      <c r="AZ22" s="150">
        <f>KOR2020ttl!AY15</f>
        <v>204.7</v>
      </c>
      <c r="BA22" s="150">
        <f>KOR2020ttl!AZ15</f>
        <v>2.8</v>
      </c>
      <c r="BB22" s="150">
        <f>KOR2020ttl!BA15</f>
        <v>0.7</v>
      </c>
      <c r="BC22" s="150">
        <f>KOR2020ttl!BB15</f>
        <v>3536.1</v>
      </c>
      <c r="BD22" s="150">
        <f>KOR2020ttl!BC15</f>
        <v>-4511.2</v>
      </c>
      <c r="BE22" s="151">
        <f t="shared" si="0"/>
        <v>35146</v>
      </c>
      <c r="BF22" s="151">
        <f t="shared" si="1"/>
        <v>39192</v>
      </c>
      <c r="BG22" s="98" t="s">
        <v>100</v>
      </c>
    </row>
    <row r="23" spans="1:59" x14ac:dyDescent="0.3">
      <c r="A23" s="133" t="str">
        <f>KOR2020ttl!A16</f>
        <v>TTL_C24</v>
      </c>
      <c r="B23" s="132" t="s">
        <v>175</v>
      </c>
      <c r="C23" s="150">
        <f>KOR2020ttl!B16</f>
        <v>60.1</v>
      </c>
      <c r="D23" s="150">
        <f>KOR2020ttl!C16</f>
        <v>13.6</v>
      </c>
      <c r="E23" s="150">
        <f>KOR2020ttl!D16</f>
        <v>2.6</v>
      </c>
      <c r="F23" s="150">
        <f>KOR2020ttl!E16</f>
        <v>8.1</v>
      </c>
      <c r="G23" s="150">
        <f>KOR2020ttl!F16</f>
        <v>0.3</v>
      </c>
      <c r="H23" s="150">
        <f>KOR2020ttl!G16</f>
        <v>194.6</v>
      </c>
      <c r="I23" s="150">
        <f>KOR2020ttl!H16</f>
        <v>163.69999999999999</v>
      </c>
      <c r="J23" s="150">
        <f>KOR2020ttl!I16</f>
        <v>37.6</v>
      </c>
      <c r="K23" s="150">
        <f>KOR2020ttl!J16</f>
        <v>72.599999999999994</v>
      </c>
      <c r="L23" s="150">
        <f>KOR2020ttl!K16</f>
        <v>503</v>
      </c>
      <c r="M23" s="150">
        <f>KOR2020ttl!L16</f>
        <v>1559.1</v>
      </c>
      <c r="N23" s="150">
        <f>KOR2020ttl!M16</f>
        <v>146.30000000000001</v>
      </c>
      <c r="O23" s="150">
        <f>KOR2020ttl!N16</f>
        <v>795.9</v>
      </c>
      <c r="P23" s="150">
        <f>KOR2020ttl!O16</f>
        <v>586.6</v>
      </c>
      <c r="Q23" s="150">
        <f>KOR2020ttl!P16</f>
        <v>38222.9</v>
      </c>
      <c r="R23" s="150">
        <f>KOR2020ttl!Q16</f>
        <v>14392.4</v>
      </c>
      <c r="S23" s="150">
        <f>KOR2020ttl!R16</f>
        <v>4607.7</v>
      </c>
      <c r="T23" s="150">
        <f>KOR2020ttl!S16</f>
        <v>8084</v>
      </c>
      <c r="U23" s="150">
        <f>KOR2020ttl!T16</f>
        <v>8571.1</v>
      </c>
      <c r="V23" s="150">
        <f>KOR2020ttl!U16</f>
        <v>9100.5</v>
      </c>
      <c r="W23" s="150">
        <f>KOR2020ttl!V16</f>
        <v>4408.8</v>
      </c>
      <c r="X23" s="150">
        <f>KOR2020ttl!W16</f>
        <v>1384.3</v>
      </c>
      <c r="Y23" s="150">
        <f>KOR2020ttl!X16</f>
        <v>611.70000000000005</v>
      </c>
      <c r="Z23" s="150">
        <f>KOR2020ttl!Y16</f>
        <v>175.6</v>
      </c>
      <c r="AA23" s="150">
        <f>KOR2020ttl!Z16</f>
        <v>13715</v>
      </c>
      <c r="AB23" s="150">
        <f>KOR2020ttl!AA16</f>
        <v>233.9</v>
      </c>
      <c r="AC23" s="150">
        <f>KOR2020ttl!AB16</f>
        <v>85.8</v>
      </c>
      <c r="AD23" s="150">
        <f>KOR2020ttl!AC16</f>
        <v>12.5</v>
      </c>
      <c r="AE23" s="150">
        <f>KOR2020ttl!AD16</f>
        <v>88</v>
      </c>
      <c r="AF23" s="150">
        <f>KOR2020ttl!AE16</f>
        <v>96.4</v>
      </c>
      <c r="AG23" s="150">
        <f>KOR2020ttl!AF16</f>
        <v>7.2</v>
      </c>
      <c r="AH23" s="150">
        <f>KOR2020ttl!AG16</f>
        <v>163.5</v>
      </c>
      <c r="AI23" s="150">
        <f>KOR2020ttl!AH16</f>
        <v>21.5</v>
      </c>
      <c r="AJ23" s="150">
        <f>KOR2020ttl!AI16</f>
        <v>39.200000000000003</v>
      </c>
      <c r="AK23" s="150">
        <f>KOR2020ttl!AJ16</f>
        <v>14.7</v>
      </c>
      <c r="AL23" s="150">
        <f>KOR2020ttl!AK16</f>
        <v>52.8</v>
      </c>
      <c r="AM23" s="150">
        <f>KOR2020ttl!AL16</f>
        <v>44.6</v>
      </c>
      <c r="AN23" s="150">
        <f>KOR2020ttl!AM16</f>
        <v>647.4</v>
      </c>
      <c r="AO23" s="150">
        <f>KOR2020ttl!AN16</f>
        <v>55.6</v>
      </c>
      <c r="AP23" s="150">
        <f>KOR2020ttl!AO16</f>
        <v>120.9</v>
      </c>
      <c r="AQ23" s="150">
        <f>KOR2020ttl!AP16</f>
        <v>125.9</v>
      </c>
      <c r="AR23" s="150">
        <f>KOR2020ttl!AQ16</f>
        <v>352.8</v>
      </c>
      <c r="AS23" s="150">
        <f>KOR2020ttl!AR16</f>
        <v>54.7</v>
      </c>
      <c r="AT23" s="150">
        <f>KOR2020ttl!AS16</f>
        <v>105.9</v>
      </c>
      <c r="AU23" s="150">
        <f>KOR2020ttl!AT16</f>
        <v>0</v>
      </c>
      <c r="AV23" s="150">
        <f>KOR2020ttl!AU16</f>
        <v>769.1</v>
      </c>
      <c r="AW23" s="150">
        <f>KOR2020ttl!AV16</f>
        <v>4.0999999999999996</v>
      </c>
      <c r="AX23" s="150">
        <f>KOR2020ttl!AW16</f>
        <v>1.1000000000000001</v>
      </c>
      <c r="AY23" s="150">
        <f>KOR2020ttl!AX16</f>
        <v>730.4</v>
      </c>
      <c r="AZ23" s="150">
        <f>KOR2020ttl!AY16</f>
        <v>537.1</v>
      </c>
      <c r="BA23" s="150">
        <f>KOR2020ttl!AZ16</f>
        <v>1.9</v>
      </c>
      <c r="BB23" s="150">
        <f>KOR2020ttl!BA16</f>
        <v>2.7</v>
      </c>
      <c r="BC23" s="150">
        <f>KOR2020ttl!BB16</f>
        <v>34505.4</v>
      </c>
      <c r="BD23" s="150">
        <f>KOR2020ttl!BC16</f>
        <v>-25697.9</v>
      </c>
      <c r="BE23" s="151">
        <f t="shared" si="0"/>
        <v>109741.4</v>
      </c>
      <c r="BF23" s="151">
        <f t="shared" si="1"/>
        <v>146293.20000000001</v>
      </c>
      <c r="BG23" s="98" t="s">
        <v>102</v>
      </c>
    </row>
    <row r="24" spans="1:59" x14ac:dyDescent="0.3">
      <c r="A24" s="133" t="str">
        <f>KOR2020ttl!A17</f>
        <v>TTL_C25</v>
      </c>
      <c r="B24" s="132" t="s">
        <v>175</v>
      </c>
      <c r="C24" s="150">
        <f>KOR2020ttl!B17</f>
        <v>56</v>
      </c>
      <c r="D24" s="150">
        <f>KOR2020ttl!C17</f>
        <v>18.899999999999999</v>
      </c>
      <c r="E24" s="150">
        <f>KOR2020ttl!D17</f>
        <v>10.199999999999999</v>
      </c>
      <c r="F24" s="150">
        <f>KOR2020ttl!E17</f>
        <v>48.4</v>
      </c>
      <c r="G24" s="150">
        <f>KOR2020ttl!F17</f>
        <v>0.6</v>
      </c>
      <c r="H24" s="150">
        <f>KOR2020ttl!G17</f>
        <v>1411.1</v>
      </c>
      <c r="I24" s="150">
        <f>KOR2020ttl!H17</f>
        <v>738.2</v>
      </c>
      <c r="J24" s="150">
        <f>KOR2020ttl!I17</f>
        <v>201.2</v>
      </c>
      <c r="K24" s="150">
        <f>KOR2020ttl!J17</f>
        <v>144.6</v>
      </c>
      <c r="L24" s="150">
        <f>KOR2020ttl!K17</f>
        <v>1645.8</v>
      </c>
      <c r="M24" s="150">
        <f>KOR2020ttl!L17</f>
        <v>981.1</v>
      </c>
      <c r="N24" s="150">
        <f>KOR2020ttl!M17</f>
        <v>160.4</v>
      </c>
      <c r="O24" s="150">
        <f>KOR2020ttl!N17</f>
        <v>850.6</v>
      </c>
      <c r="P24" s="150">
        <f>KOR2020ttl!O17</f>
        <v>546.5</v>
      </c>
      <c r="Q24" s="150">
        <f>KOR2020ttl!P17</f>
        <v>1707.9</v>
      </c>
      <c r="R24" s="150">
        <f>KOR2020ttl!Q17</f>
        <v>11583.2</v>
      </c>
      <c r="S24" s="150">
        <f>KOR2020ttl!R17</f>
        <v>2486</v>
      </c>
      <c r="T24" s="150">
        <f>KOR2020ttl!S17</f>
        <v>2877.8</v>
      </c>
      <c r="U24" s="150">
        <f>KOR2020ttl!T17</f>
        <v>10498.9</v>
      </c>
      <c r="V24" s="150">
        <f>KOR2020ttl!U17</f>
        <v>7714.8</v>
      </c>
      <c r="W24" s="150">
        <f>KOR2020ttl!V17</f>
        <v>4697.1000000000004</v>
      </c>
      <c r="X24" s="150">
        <f>KOR2020ttl!W17</f>
        <v>1405.6</v>
      </c>
      <c r="Y24" s="150">
        <f>KOR2020ttl!X17</f>
        <v>972.6</v>
      </c>
      <c r="Z24" s="150">
        <f>KOR2020ttl!Y17</f>
        <v>104.7</v>
      </c>
      <c r="AA24" s="150">
        <f>KOR2020ttl!Z17</f>
        <v>18544.7</v>
      </c>
      <c r="AB24" s="150">
        <f>KOR2020ttl!AA17</f>
        <v>508.7</v>
      </c>
      <c r="AC24" s="150">
        <f>KOR2020ttl!AB17</f>
        <v>218.9</v>
      </c>
      <c r="AD24" s="150">
        <f>KOR2020ttl!AC17</f>
        <v>54.5</v>
      </c>
      <c r="AE24" s="150">
        <f>KOR2020ttl!AD17</f>
        <v>47.9</v>
      </c>
      <c r="AF24" s="150">
        <f>KOR2020ttl!AE17</f>
        <v>424.1</v>
      </c>
      <c r="AG24" s="150">
        <f>KOR2020ttl!AF17</f>
        <v>22.7</v>
      </c>
      <c r="AH24" s="150">
        <f>KOR2020ttl!AG17</f>
        <v>831.4</v>
      </c>
      <c r="AI24" s="150">
        <f>KOR2020ttl!AH17</f>
        <v>64.099999999999994</v>
      </c>
      <c r="AJ24" s="150">
        <f>KOR2020ttl!AI17</f>
        <v>43</v>
      </c>
      <c r="AK24" s="150">
        <f>KOR2020ttl!AJ17</f>
        <v>61.7</v>
      </c>
      <c r="AL24" s="150">
        <f>KOR2020ttl!AK17</f>
        <v>209.6</v>
      </c>
      <c r="AM24" s="150">
        <f>KOR2020ttl!AL17</f>
        <v>77.7</v>
      </c>
      <c r="AN24" s="150">
        <f>KOR2020ttl!AM17</f>
        <v>782.1</v>
      </c>
      <c r="AO24" s="150">
        <f>KOR2020ttl!AN17</f>
        <v>391.3</v>
      </c>
      <c r="AP24" s="150">
        <f>KOR2020ttl!AO17</f>
        <v>594.4</v>
      </c>
      <c r="AQ24" s="150">
        <f>KOR2020ttl!AP17</f>
        <v>270.10000000000002</v>
      </c>
      <c r="AR24" s="150">
        <f>KOR2020ttl!AQ17</f>
        <v>333.4</v>
      </c>
      <c r="AS24" s="150">
        <f>KOR2020ttl!AR17</f>
        <v>228.5</v>
      </c>
      <c r="AT24" s="150">
        <f>KOR2020ttl!AS17</f>
        <v>655.29999999999995</v>
      </c>
      <c r="AU24" s="150">
        <f>KOR2020ttl!AT17</f>
        <v>0</v>
      </c>
      <c r="AV24" s="150">
        <f>KOR2020ttl!AU17</f>
        <v>1450.6</v>
      </c>
      <c r="AW24" s="150">
        <f>KOR2020ttl!AV17</f>
        <v>22</v>
      </c>
      <c r="AX24" s="150">
        <f>KOR2020ttl!AW17</f>
        <v>3.1</v>
      </c>
      <c r="AY24" s="150">
        <f>KOR2020ttl!AX17</f>
        <v>5630.2</v>
      </c>
      <c r="AZ24" s="150">
        <f>KOR2020ttl!AY17</f>
        <v>506.5</v>
      </c>
      <c r="BA24" s="150">
        <f>KOR2020ttl!AZ17</f>
        <v>3.9</v>
      </c>
      <c r="BB24" s="150">
        <f>KOR2020ttl!BA17</f>
        <v>2.7</v>
      </c>
      <c r="BC24" s="150">
        <f>KOR2020ttl!BB17</f>
        <v>8299.7000000000007</v>
      </c>
      <c r="BD24" s="150">
        <f>KOR2020ttl!BC17</f>
        <v>-6403.4</v>
      </c>
      <c r="BE24" s="151">
        <f t="shared" si="0"/>
        <v>75226.299999999988</v>
      </c>
      <c r="BF24" s="151">
        <f t="shared" si="1"/>
        <v>91144.999999999985</v>
      </c>
      <c r="BG24" s="97" t="s">
        <v>104</v>
      </c>
    </row>
    <row r="25" spans="1:59" x14ac:dyDescent="0.3">
      <c r="A25" s="133" t="str">
        <f>KOR2020ttl!A18</f>
        <v>TTL_C26</v>
      </c>
      <c r="B25" s="132" t="s">
        <v>175</v>
      </c>
      <c r="C25" s="150">
        <f>KOR2020ttl!B18</f>
        <v>190</v>
      </c>
      <c r="D25" s="150">
        <f>KOR2020ttl!C18</f>
        <v>41.7</v>
      </c>
      <c r="E25" s="150">
        <f>KOR2020ttl!D18</f>
        <v>2.9</v>
      </c>
      <c r="F25" s="150">
        <f>KOR2020ttl!E18</f>
        <v>24</v>
      </c>
      <c r="G25" s="150">
        <f>KOR2020ttl!F18</f>
        <v>0.2</v>
      </c>
      <c r="H25" s="150">
        <f>KOR2020ttl!G18</f>
        <v>1153.4000000000001</v>
      </c>
      <c r="I25" s="150">
        <f>KOR2020ttl!H18</f>
        <v>2014.3</v>
      </c>
      <c r="J25" s="150">
        <f>KOR2020ttl!I18</f>
        <v>105.4</v>
      </c>
      <c r="K25" s="150">
        <f>KOR2020ttl!J18</f>
        <v>369.9</v>
      </c>
      <c r="L25" s="150">
        <f>KOR2020ttl!K18</f>
        <v>884.1</v>
      </c>
      <c r="M25" s="150">
        <f>KOR2020ttl!L18</f>
        <v>1183.3</v>
      </c>
      <c r="N25" s="150">
        <f>KOR2020ttl!M18</f>
        <v>307.2</v>
      </c>
      <c r="O25" s="150">
        <f>KOR2020ttl!N18</f>
        <v>996.6</v>
      </c>
      <c r="P25" s="150">
        <f>KOR2020ttl!O18</f>
        <v>330.6</v>
      </c>
      <c r="Q25" s="150">
        <f>KOR2020ttl!P18</f>
        <v>1243.5</v>
      </c>
      <c r="R25" s="150">
        <f>KOR2020ttl!Q18</f>
        <v>1406.7</v>
      </c>
      <c r="S25" s="150">
        <f>KOR2020ttl!R18</f>
        <v>68326.8</v>
      </c>
      <c r="T25" s="150">
        <f>KOR2020ttl!S18</f>
        <v>6022.7</v>
      </c>
      <c r="U25" s="150">
        <f>KOR2020ttl!T18</f>
        <v>6736.7</v>
      </c>
      <c r="V25" s="150">
        <f>KOR2020ttl!U18</f>
        <v>6598.7</v>
      </c>
      <c r="W25" s="150">
        <f>KOR2020ttl!V18</f>
        <v>1999.5</v>
      </c>
      <c r="X25" s="150">
        <f>KOR2020ttl!W18</f>
        <v>949.1</v>
      </c>
      <c r="Y25" s="150">
        <f>KOR2020ttl!X18</f>
        <v>1235.3</v>
      </c>
      <c r="Z25" s="150">
        <f>KOR2020ttl!Y18</f>
        <v>191.4</v>
      </c>
      <c r="AA25" s="150">
        <f>KOR2020ttl!Z18</f>
        <v>2267.6</v>
      </c>
      <c r="AB25" s="150">
        <f>KOR2020ttl!AA18</f>
        <v>2636</v>
      </c>
      <c r="AC25" s="150">
        <f>KOR2020ttl!AB18</f>
        <v>235.6</v>
      </c>
      <c r="AD25" s="150">
        <f>KOR2020ttl!AC18</f>
        <v>50.7</v>
      </c>
      <c r="AE25" s="150">
        <f>KOR2020ttl!AD18</f>
        <v>57.7</v>
      </c>
      <c r="AF25" s="150">
        <f>KOR2020ttl!AE18</f>
        <v>348.9</v>
      </c>
      <c r="AG25" s="150">
        <f>KOR2020ttl!AF18</f>
        <v>102.3</v>
      </c>
      <c r="AH25" s="150">
        <f>KOR2020ttl!AG18</f>
        <v>787.7</v>
      </c>
      <c r="AI25" s="150">
        <f>KOR2020ttl!AH18</f>
        <v>1094.5999999999999</v>
      </c>
      <c r="AJ25" s="150">
        <f>KOR2020ttl!AI18</f>
        <v>1698.7</v>
      </c>
      <c r="AK25" s="150">
        <f>KOR2020ttl!AJ18</f>
        <v>2671.1</v>
      </c>
      <c r="AL25" s="150">
        <f>KOR2020ttl!AK18</f>
        <v>827.1</v>
      </c>
      <c r="AM25" s="150">
        <f>KOR2020ttl!AL18</f>
        <v>334</v>
      </c>
      <c r="AN25" s="150">
        <f>KOR2020ttl!AM18</f>
        <v>8458.9</v>
      </c>
      <c r="AO25" s="150">
        <f>KOR2020ttl!AN18</f>
        <v>683.3</v>
      </c>
      <c r="AP25" s="150">
        <f>KOR2020ttl!AO18</f>
        <v>958.7</v>
      </c>
      <c r="AQ25" s="150">
        <f>KOR2020ttl!AP18</f>
        <v>1328.5</v>
      </c>
      <c r="AR25" s="150">
        <f>KOR2020ttl!AQ18</f>
        <v>4810</v>
      </c>
      <c r="AS25" s="150">
        <f>KOR2020ttl!AR18</f>
        <v>248.8</v>
      </c>
      <c r="AT25" s="150">
        <f>KOR2020ttl!AS18</f>
        <v>1646</v>
      </c>
      <c r="AU25" s="150">
        <f>KOR2020ttl!AT18</f>
        <v>0</v>
      </c>
      <c r="AV25" s="150">
        <f>KOR2020ttl!AU18</f>
        <v>23630.799999999999</v>
      </c>
      <c r="AW25" s="150">
        <f>KOR2020ttl!AV18</f>
        <v>62</v>
      </c>
      <c r="AX25" s="150">
        <f>KOR2020ttl!AW18</f>
        <v>33</v>
      </c>
      <c r="AY25" s="150">
        <f>KOR2020ttl!AX18</f>
        <v>26223.9</v>
      </c>
      <c r="AZ25" s="150">
        <f>KOR2020ttl!AY18</f>
        <v>1381.2</v>
      </c>
      <c r="BA25" s="150">
        <f>KOR2020ttl!AZ18</f>
        <v>45.7</v>
      </c>
      <c r="BB25" s="150">
        <f>KOR2020ttl!BA18</f>
        <v>51</v>
      </c>
      <c r="BC25" s="150">
        <f>KOR2020ttl!BB18</f>
        <v>137650.29999999999</v>
      </c>
      <c r="BD25" s="150">
        <f>KOR2020ttl!BC18</f>
        <v>-71282.8</v>
      </c>
      <c r="BE25" s="151">
        <f t="shared" si="0"/>
        <v>133560.20000000001</v>
      </c>
      <c r="BF25" s="151">
        <f t="shared" si="1"/>
        <v>322638.09999999998</v>
      </c>
      <c r="BG25" s="97" t="s">
        <v>105</v>
      </c>
    </row>
    <row r="26" spans="1:59" x14ac:dyDescent="0.3">
      <c r="A26" s="133" t="str">
        <f>KOR2020ttl!A19</f>
        <v>TTL_C27</v>
      </c>
      <c r="B26" s="132" t="s">
        <v>175</v>
      </c>
      <c r="C26" s="150">
        <f>KOR2020ttl!B19</f>
        <v>46</v>
      </c>
      <c r="D26" s="150">
        <f>KOR2020ttl!C19</f>
        <v>78.5</v>
      </c>
      <c r="E26" s="150">
        <f>KOR2020ttl!D19</f>
        <v>3.3</v>
      </c>
      <c r="F26" s="150">
        <f>KOR2020ttl!E19</f>
        <v>21.3</v>
      </c>
      <c r="G26" s="150">
        <f>KOR2020ttl!F19</f>
        <v>0.1</v>
      </c>
      <c r="H26" s="150">
        <f>KOR2020ttl!G19</f>
        <v>266</v>
      </c>
      <c r="I26" s="150">
        <f>KOR2020ttl!H19</f>
        <v>627.79999999999995</v>
      </c>
      <c r="J26" s="150">
        <f>KOR2020ttl!I19</f>
        <v>42.3</v>
      </c>
      <c r="K26" s="150">
        <f>KOR2020ttl!J19</f>
        <v>106.8</v>
      </c>
      <c r="L26" s="150">
        <f>KOR2020ttl!K19</f>
        <v>277.10000000000002</v>
      </c>
      <c r="M26" s="150">
        <f>KOR2020ttl!L19</f>
        <v>350.2</v>
      </c>
      <c r="N26" s="150">
        <f>KOR2020ttl!M19</f>
        <v>71.8</v>
      </c>
      <c r="O26" s="150">
        <f>KOR2020ttl!N19</f>
        <v>385</v>
      </c>
      <c r="P26" s="150">
        <f>KOR2020ttl!O19</f>
        <v>197</v>
      </c>
      <c r="Q26" s="150">
        <f>KOR2020ttl!P19</f>
        <v>797.5</v>
      </c>
      <c r="R26" s="150">
        <f>KOR2020ttl!Q19</f>
        <v>906.1</v>
      </c>
      <c r="S26" s="150">
        <f>KOR2020ttl!R19</f>
        <v>5404.3</v>
      </c>
      <c r="T26" s="150">
        <f>KOR2020ttl!S19</f>
        <v>12533.2</v>
      </c>
      <c r="U26" s="150">
        <f>KOR2020ttl!T19</f>
        <v>4771.1000000000004</v>
      </c>
      <c r="V26" s="150">
        <f>KOR2020ttl!U19</f>
        <v>10461.4</v>
      </c>
      <c r="W26" s="150">
        <f>KOR2020ttl!V19</f>
        <v>1511.4</v>
      </c>
      <c r="X26" s="150">
        <f>KOR2020ttl!W19</f>
        <v>814.9</v>
      </c>
      <c r="Y26" s="150">
        <f>KOR2020ttl!X19</f>
        <v>1752.3</v>
      </c>
      <c r="Z26" s="150">
        <f>KOR2020ttl!Y19</f>
        <v>136.30000000000001</v>
      </c>
      <c r="AA26" s="150">
        <f>KOR2020ttl!Z19</f>
        <v>8947.1</v>
      </c>
      <c r="AB26" s="150">
        <f>KOR2020ttl!AA19</f>
        <v>663.7</v>
      </c>
      <c r="AC26" s="150">
        <f>KOR2020ttl!AB19</f>
        <v>1121.5999999999999</v>
      </c>
      <c r="AD26" s="150">
        <f>KOR2020ttl!AC19</f>
        <v>45.3</v>
      </c>
      <c r="AE26" s="150">
        <f>KOR2020ttl!AD19</f>
        <v>33.6</v>
      </c>
      <c r="AF26" s="150">
        <f>KOR2020ttl!AE19</f>
        <v>451.9</v>
      </c>
      <c r="AG26" s="150">
        <f>KOR2020ttl!AF19</f>
        <v>111</v>
      </c>
      <c r="AH26" s="150">
        <f>KOR2020ttl!AG19</f>
        <v>739.8</v>
      </c>
      <c r="AI26" s="150">
        <f>KOR2020ttl!AH19</f>
        <v>227.8</v>
      </c>
      <c r="AJ26" s="150">
        <f>KOR2020ttl!AI19</f>
        <v>700.6</v>
      </c>
      <c r="AK26" s="150">
        <f>KOR2020ttl!AJ19</f>
        <v>181.3</v>
      </c>
      <c r="AL26" s="150">
        <f>KOR2020ttl!AK19</f>
        <v>275.39999999999998</v>
      </c>
      <c r="AM26" s="150">
        <f>KOR2020ttl!AL19</f>
        <v>253.9</v>
      </c>
      <c r="AN26" s="150">
        <f>KOR2020ttl!AM19</f>
        <v>2086.9</v>
      </c>
      <c r="AO26" s="150">
        <f>KOR2020ttl!AN19</f>
        <v>472.7</v>
      </c>
      <c r="AP26" s="150">
        <f>KOR2020ttl!AO19</f>
        <v>463.7</v>
      </c>
      <c r="AQ26" s="150">
        <f>KOR2020ttl!AP19</f>
        <v>405.4</v>
      </c>
      <c r="AR26" s="150">
        <f>KOR2020ttl!AQ19</f>
        <v>463</v>
      </c>
      <c r="AS26" s="150">
        <f>KOR2020ttl!AR19</f>
        <v>266.60000000000002</v>
      </c>
      <c r="AT26" s="150">
        <f>KOR2020ttl!AS19</f>
        <v>1309.5</v>
      </c>
      <c r="AU26" s="150">
        <f>KOR2020ttl!AT19</f>
        <v>0</v>
      </c>
      <c r="AV26" s="150">
        <f>KOR2020ttl!AU19</f>
        <v>7216.1</v>
      </c>
      <c r="AW26" s="150">
        <f>KOR2020ttl!AV19</f>
        <v>37.1</v>
      </c>
      <c r="AX26" s="150">
        <f>KOR2020ttl!AW19</f>
        <v>2.9</v>
      </c>
      <c r="AY26" s="150">
        <f>KOR2020ttl!AX19</f>
        <v>7788.5</v>
      </c>
      <c r="AZ26" s="150">
        <f>KOR2020ttl!AY19</f>
        <v>466.9</v>
      </c>
      <c r="BA26" s="150">
        <f>KOR2020ttl!AZ19</f>
        <v>18.899999999999999</v>
      </c>
      <c r="BB26" s="150">
        <f>KOR2020ttl!BA19</f>
        <v>19.7</v>
      </c>
      <c r="BC26" s="150">
        <f>KOR2020ttl!BB19</f>
        <v>22013.3</v>
      </c>
      <c r="BD26" s="150">
        <f>KOR2020ttl!BC19</f>
        <v>-13538.7</v>
      </c>
      <c r="BE26" s="151">
        <f t="shared" si="0"/>
        <v>60782.500000000015</v>
      </c>
      <c r="BF26" s="151">
        <f t="shared" si="1"/>
        <v>98345.900000000009</v>
      </c>
      <c r="BG26" s="97" t="s">
        <v>106</v>
      </c>
    </row>
    <row r="27" spans="1:59" x14ac:dyDescent="0.3">
      <c r="A27" s="133" t="str">
        <f>KOR2020ttl!A20</f>
        <v>TTL_C28</v>
      </c>
      <c r="B27" s="132" t="s">
        <v>175</v>
      </c>
      <c r="C27" s="150">
        <f>KOR2020ttl!B20</f>
        <v>124.2</v>
      </c>
      <c r="D27" s="150">
        <f>KOR2020ttl!C20</f>
        <v>72.2</v>
      </c>
      <c r="E27" s="150">
        <f>KOR2020ttl!D20</f>
        <v>6.7</v>
      </c>
      <c r="F27" s="150">
        <f>KOR2020ttl!E20</f>
        <v>70.5</v>
      </c>
      <c r="G27" s="150">
        <f>KOR2020ttl!F20</f>
        <v>0.8</v>
      </c>
      <c r="H27" s="150">
        <f>KOR2020ttl!G20</f>
        <v>521.5</v>
      </c>
      <c r="I27" s="150">
        <f>KOR2020ttl!H20</f>
        <v>956.8</v>
      </c>
      <c r="J27" s="150">
        <f>KOR2020ttl!I20</f>
        <v>54.6</v>
      </c>
      <c r="K27" s="150">
        <f>KOR2020ttl!J20</f>
        <v>157.4</v>
      </c>
      <c r="L27" s="150">
        <f>KOR2020ttl!K20</f>
        <v>1302.0999999999999</v>
      </c>
      <c r="M27" s="150">
        <f>KOR2020ttl!L20</f>
        <v>569.5</v>
      </c>
      <c r="N27" s="150">
        <f>KOR2020ttl!M20</f>
        <v>104.9</v>
      </c>
      <c r="O27" s="150">
        <f>KOR2020ttl!N20</f>
        <v>2172.1</v>
      </c>
      <c r="P27" s="150">
        <f>KOR2020ttl!O20</f>
        <v>376.4</v>
      </c>
      <c r="Q27" s="150">
        <f>KOR2020ttl!P20</f>
        <v>1327.5</v>
      </c>
      <c r="R27" s="150">
        <f>KOR2020ttl!Q20</f>
        <v>2532.3000000000002</v>
      </c>
      <c r="S27" s="150">
        <f>KOR2020ttl!R20</f>
        <v>2366.3000000000002</v>
      </c>
      <c r="T27" s="150">
        <f>KOR2020ttl!S20</f>
        <v>2206.8000000000002</v>
      </c>
      <c r="U27" s="150">
        <f>KOR2020ttl!T20</f>
        <v>20196.3</v>
      </c>
      <c r="V27" s="150">
        <f>KOR2020ttl!U20</f>
        <v>3848.2</v>
      </c>
      <c r="W27" s="150">
        <f>KOR2020ttl!V20</f>
        <v>3302.1</v>
      </c>
      <c r="X27" s="150">
        <f>KOR2020ttl!W20</f>
        <v>954.2</v>
      </c>
      <c r="Y27" s="150">
        <f>KOR2020ttl!X20</f>
        <v>584.20000000000005</v>
      </c>
      <c r="Z27" s="150">
        <f>KOR2020ttl!Y20</f>
        <v>428.1</v>
      </c>
      <c r="AA27" s="150">
        <f>KOR2020ttl!Z20</f>
        <v>5935.7</v>
      </c>
      <c r="AB27" s="150">
        <f>KOR2020ttl!AA20</f>
        <v>625.6</v>
      </c>
      <c r="AC27" s="150">
        <f>KOR2020ttl!AB20</f>
        <v>109</v>
      </c>
      <c r="AD27" s="150">
        <f>KOR2020ttl!AC20</f>
        <v>139.30000000000001</v>
      </c>
      <c r="AE27" s="150">
        <f>KOR2020ttl!AD20</f>
        <v>209.4</v>
      </c>
      <c r="AF27" s="150">
        <f>KOR2020ttl!AE20</f>
        <v>180.8</v>
      </c>
      <c r="AG27" s="150">
        <f>KOR2020ttl!AF20</f>
        <v>13.3</v>
      </c>
      <c r="AH27" s="150">
        <f>KOR2020ttl!AG20</f>
        <v>188.8</v>
      </c>
      <c r="AI27" s="150">
        <f>KOR2020ttl!AH20</f>
        <v>44.2</v>
      </c>
      <c r="AJ27" s="150">
        <f>KOR2020ttl!AI20</f>
        <v>57.4</v>
      </c>
      <c r="AK27" s="150">
        <f>KOR2020ttl!AJ20</f>
        <v>54.3</v>
      </c>
      <c r="AL27" s="150">
        <f>KOR2020ttl!AK20</f>
        <v>133</v>
      </c>
      <c r="AM27" s="150">
        <f>KOR2020ttl!AL20</f>
        <v>121.4</v>
      </c>
      <c r="AN27" s="150">
        <f>KOR2020ttl!AM20</f>
        <v>1074.5999999999999</v>
      </c>
      <c r="AO27" s="150">
        <f>KOR2020ttl!AN20</f>
        <v>210.8</v>
      </c>
      <c r="AP27" s="150">
        <f>KOR2020ttl!AO20</f>
        <v>298.89999999999998</v>
      </c>
      <c r="AQ27" s="150">
        <f>KOR2020ttl!AP20</f>
        <v>323</v>
      </c>
      <c r="AR27" s="150">
        <f>KOR2020ttl!AQ20</f>
        <v>360.3</v>
      </c>
      <c r="AS27" s="150">
        <f>KOR2020ttl!AR20</f>
        <v>65.2</v>
      </c>
      <c r="AT27" s="150">
        <f>KOR2020ttl!AS20</f>
        <v>208.3</v>
      </c>
      <c r="AU27" s="150">
        <f>KOR2020ttl!AT20</f>
        <v>0</v>
      </c>
      <c r="AV27" s="150">
        <f>KOR2020ttl!AU20</f>
        <v>2868.2</v>
      </c>
      <c r="AW27" s="150">
        <f>KOR2020ttl!AV20</f>
        <v>21.5</v>
      </c>
      <c r="AX27" s="150">
        <f>KOR2020ttl!AW20</f>
        <v>6.3</v>
      </c>
      <c r="AY27" s="150">
        <f>KOR2020ttl!AX20</f>
        <v>40412.699999999997</v>
      </c>
      <c r="AZ27" s="150">
        <f>KOR2020ttl!AY20</f>
        <v>653.29999999999995</v>
      </c>
      <c r="BA27" s="150">
        <f>KOR2020ttl!AZ20</f>
        <v>2.8</v>
      </c>
      <c r="BB27" s="150">
        <f>KOR2020ttl!BA20</f>
        <v>2.2999999999999998</v>
      </c>
      <c r="BC27" s="150">
        <f>KOR2020ttl!BB20</f>
        <v>43135.1</v>
      </c>
      <c r="BD27" s="150">
        <f>KOR2020ttl!BC20</f>
        <v>-22865</v>
      </c>
      <c r="BE27" s="151">
        <f t="shared" si="0"/>
        <v>54589</v>
      </c>
      <c r="BF27" s="151">
        <f t="shared" si="1"/>
        <v>141691.20000000001</v>
      </c>
      <c r="BG27" s="97" t="s">
        <v>107</v>
      </c>
    </row>
    <row r="28" spans="1:59" x14ac:dyDescent="0.3">
      <c r="A28" s="133" t="str">
        <f>KOR2020ttl!A21</f>
        <v>TTL_C29</v>
      </c>
      <c r="B28" s="132" t="s">
        <v>175</v>
      </c>
      <c r="C28" s="150">
        <f>KOR2020ttl!B21</f>
        <v>50.5</v>
      </c>
      <c r="D28" s="150">
        <f>KOR2020ttl!C21</f>
        <v>25.3</v>
      </c>
      <c r="E28" s="150">
        <f>KOR2020ttl!D21</f>
        <v>1.9</v>
      </c>
      <c r="F28" s="150">
        <f>KOR2020ttl!E21</f>
        <v>33.9</v>
      </c>
      <c r="G28" s="150">
        <f>KOR2020ttl!F21</f>
        <v>0.1</v>
      </c>
      <c r="H28" s="150">
        <f>KOR2020ttl!G21</f>
        <v>280.5</v>
      </c>
      <c r="I28" s="150">
        <f>KOR2020ttl!H21</f>
        <v>627.70000000000005</v>
      </c>
      <c r="J28" s="150">
        <f>KOR2020ttl!I21</f>
        <v>39.9</v>
      </c>
      <c r="K28" s="150">
        <f>KOR2020ttl!J21</f>
        <v>108.6</v>
      </c>
      <c r="L28" s="150">
        <f>KOR2020ttl!K21</f>
        <v>224.3</v>
      </c>
      <c r="M28" s="150">
        <f>KOR2020ttl!L21</f>
        <v>292.7</v>
      </c>
      <c r="N28" s="150">
        <f>KOR2020ttl!M21</f>
        <v>79.5</v>
      </c>
      <c r="O28" s="150">
        <f>KOR2020ttl!N21</f>
        <v>451.9</v>
      </c>
      <c r="P28" s="150">
        <f>KOR2020ttl!O21</f>
        <v>277.89999999999998</v>
      </c>
      <c r="Q28" s="150">
        <f>KOR2020ttl!P21</f>
        <v>549</v>
      </c>
      <c r="R28" s="150">
        <f>KOR2020ttl!Q21</f>
        <v>603.9</v>
      </c>
      <c r="S28" s="150">
        <f>KOR2020ttl!R21</f>
        <v>1239.5999999999999</v>
      </c>
      <c r="T28" s="150">
        <f>KOR2020ttl!S21</f>
        <v>1889.4</v>
      </c>
      <c r="U28" s="150">
        <f>KOR2020ttl!T21</f>
        <v>2053.4</v>
      </c>
      <c r="V28" s="150">
        <f>KOR2020ttl!U21</f>
        <v>51068.800000000003</v>
      </c>
      <c r="W28" s="150">
        <f>KOR2020ttl!V21</f>
        <v>501.7</v>
      </c>
      <c r="X28" s="150">
        <f>KOR2020ttl!W21</f>
        <v>200.9</v>
      </c>
      <c r="Y28" s="150">
        <f>KOR2020ttl!X21</f>
        <v>283.10000000000002</v>
      </c>
      <c r="Z28" s="150">
        <f>KOR2020ttl!Y21</f>
        <v>172.9</v>
      </c>
      <c r="AA28" s="150">
        <f>KOR2020ttl!Z21</f>
        <v>1309</v>
      </c>
      <c r="AB28" s="150">
        <f>KOR2020ttl!AA21</f>
        <v>513.70000000000005</v>
      </c>
      <c r="AC28" s="150">
        <f>KOR2020ttl!AB21</f>
        <v>3596.8</v>
      </c>
      <c r="AD28" s="150">
        <f>KOR2020ttl!AC21</f>
        <v>18.899999999999999</v>
      </c>
      <c r="AE28" s="150">
        <f>KOR2020ttl!AD21</f>
        <v>12.6</v>
      </c>
      <c r="AF28" s="150">
        <f>KOR2020ttl!AE21</f>
        <v>951.7</v>
      </c>
      <c r="AG28" s="150">
        <f>KOR2020ttl!AF21</f>
        <v>487.1</v>
      </c>
      <c r="AH28" s="150">
        <f>KOR2020ttl!AG21</f>
        <v>162</v>
      </c>
      <c r="AI28" s="150">
        <f>KOR2020ttl!AH21</f>
        <v>97.8</v>
      </c>
      <c r="AJ28" s="150">
        <f>KOR2020ttl!AI21</f>
        <v>119.4</v>
      </c>
      <c r="AK28" s="150">
        <f>KOR2020ttl!AJ21</f>
        <v>56</v>
      </c>
      <c r="AL28" s="150">
        <f>KOR2020ttl!AK21</f>
        <v>114</v>
      </c>
      <c r="AM28" s="150">
        <f>KOR2020ttl!AL21</f>
        <v>52.3</v>
      </c>
      <c r="AN28" s="150">
        <f>KOR2020ttl!AM21</f>
        <v>1509.3</v>
      </c>
      <c r="AO28" s="150">
        <f>KOR2020ttl!AN21</f>
        <v>382.9</v>
      </c>
      <c r="AP28" s="150">
        <f>KOR2020ttl!AO21</f>
        <v>484.5</v>
      </c>
      <c r="AQ28" s="150">
        <f>KOR2020ttl!AP21</f>
        <v>147.5</v>
      </c>
      <c r="AR28" s="150">
        <f>KOR2020ttl!AQ21</f>
        <v>368.1</v>
      </c>
      <c r="AS28" s="150">
        <f>KOR2020ttl!AR21</f>
        <v>132.30000000000001</v>
      </c>
      <c r="AT28" s="150">
        <f>KOR2020ttl!AS21</f>
        <v>4825.3999999999996</v>
      </c>
      <c r="AU28" s="150">
        <f>KOR2020ttl!AT21</f>
        <v>0</v>
      </c>
      <c r="AV28" s="150">
        <f>KOR2020ttl!AU21</f>
        <v>25898.2</v>
      </c>
      <c r="AW28" s="150">
        <f>KOR2020ttl!AV21</f>
        <v>17.2</v>
      </c>
      <c r="AX28" s="150">
        <f>KOR2020ttl!AW21</f>
        <v>9.5</v>
      </c>
      <c r="AY28" s="150">
        <f>KOR2020ttl!AX21</f>
        <v>18961.3</v>
      </c>
      <c r="AZ28" s="150">
        <f>KOR2020ttl!AY21</f>
        <v>911.3</v>
      </c>
      <c r="BA28" s="150">
        <f>KOR2020ttl!AZ21</f>
        <v>29.1</v>
      </c>
      <c r="BB28" s="150">
        <f>KOR2020ttl!BA21</f>
        <v>34.299999999999997</v>
      </c>
      <c r="BC28" s="150">
        <f>KOR2020ttl!BB21</f>
        <v>58274.7</v>
      </c>
      <c r="BD28" s="150">
        <f>KOR2020ttl!BC21</f>
        <v>-13256.1</v>
      </c>
      <c r="BE28" s="151">
        <f t="shared" si="0"/>
        <v>76398.7</v>
      </c>
      <c r="BF28" s="151">
        <f t="shared" si="1"/>
        <v>180534.3</v>
      </c>
      <c r="BG28" s="97" t="s">
        <v>108</v>
      </c>
    </row>
    <row r="29" spans="1:59" x14ac:dyDescent="0.3">
      <c r="A29" s="133" t="str">
        <f>KOR2020ttl!A22</f>
        <v>TTL_C30</v>
      </c>
      <c r="B29" s="132" t="s">
        <v>175</v>
      </c>
      <c r="C29" s="150">
        <f>KOR2020ttl!B22</f>
        <v>13.6</v>
      </c>
      <c r="D29" s="150">
        <f>KOR2020ttl!C22</f>
        <v>279</v>
      </c>
      <c r="E29" s="150">
        <f>KOR2020ttl!D22</f>
        <v>3.5</v>
      </c>
      <c r="F29" s="150">
        <f>KOR2020ttl!E22</f>
        <v>51.2</v>
      </c>
      <c r="G29" s="150">
        <f>KOR2020ttl!F22</f>
        <v>0</v>
      </c>
      <c r="H29" s="150">
        <f>KOR2020ttl!G22</f>
        <v>234.6</v>
      </c>
      <c r="I29" s="150">
        <f>KOR2020ttl!H22</f>
        <v>635.29999999999995</v>
      </c>
      <c r="J29" s="150">
        <f>KOR2020ttl!I22</f>
        <v>30.8</v>
      </c>
      <c r="K29" s="150">
        <f>KOR2020ttl!J22</f>
        <v>70.599999999999994</v>
      </c>
      <c r="L29" s="150">
        <f>KOR2020ttl!K22</f>
        <v>87.6</v>
      </c>
      <c r="M29" s="150">
        <f>KOR2020ttl!L22</f>
        <v>159.80000000000001</v>
      </c>
      <c r="N29" s="150">
        <f>KOR2020ttl!M22</f>
        <v>46.6</v>
      </c>
      <c r="O29" s="150">
        <f>KOR2020ttl!N22</f>
        <v>197.2</v>
      </c>
      <c r="P29" s="150">
        <f>KOR2020ttl!O22</f>
        <v>78.5</v>
      </c>
      <c r="Q29" s="150">
        <f>KOR2020ttl!P22</f>
        <v>240.3</v>
      </c>
      <c r="R29" s="150">
        <f>KOR2020ttl!Q22</f>
        <v>497.6</v>
      </c>
      <c r="S29" s="150">
        <f>KOR2020ttl!R22</f>
        <v>445.8</v>
      </c>
      <c r="T29" s="150">
        <f>KOR2020ttl!S22</f>
        <v>250.3</v>
      </c>
      <c r="U29" s="150">
        <f>KOR2020ttl!T22</f>
        <v>639.4</v>
      </c>
      <c r="V29" s="150">
        <f>KOR2020ttl!U22</f>
        <v>375.7</v>
      </c>
      <c r="W29" s="150">
        <f>KOR2020ttl!V22</f>
        <v>3853</v>
      </c>
      <c r="X29" s="150">
        <f>KOR2020ttl!W22</f>
        <v>122.8</v>
      </c>
      <c r="Y29" s="150">
        <f>KOR2020ttl!X22</f>
        <v>52.6</v>
      </c>
      <c r="Z29" s="150">
        <f>KOR2020ttl!Y22</f>
        <v>16.5</v>
      </c>
      <c r="AA29" s="150">
        <f>KOR2020ttl!Z22</f>
        <v>483.8</v>
      </c>
      <c r="AB29" s="150">
        <f>KOR2020ttl!AA22</f>
        <v>72.400000000000006</v>
      </c>
      <c r="AC29" s="150">
        <f>KOR2020ttl!AB22</f>
        <v>427.2</v>
      </c>
      <c r="AD29" s="150">
        <f>KOR2020ttl!AC22</f>
        <v>1200.5999999999999</v>
      </c>
      <c r="AE29" s="150">
        <f>KOR2020ttl!AD22</f>
        <v>1576.6</v>
      </c>
      <c r="AF29" s="150">
        <f>KOR2020ttl!AE22</f>
        <v>54.2</v>
      </c>
      <c r="AG29" s="150">
        <f>KOR2020ttl!AF22</f>
        <v>12.4</v>
      </c>
      <c r="AH29" s="150">
        <f>KOR2020ttl!AG22</f>
        <v>31.3</v>
      </c>
      <c r="AI29" s="150">
        <f>KOR2020ttl!AH22</f>
        <v>9.4</v>
      </c>
      <c r="AJ29" s="150">
        <f>KOR2020ttl!AI22</f>
        <v>11.2</v>
      </c>
      <c r="AK29" s="150">
        <f>KOR2020ttl!AJ22</f>
        <v>6</v>
      </c>
      <c r="AL29" s="150">
        <f>KOR2020ttl!AK22</f>
        <v>19.899999999999999</v>
      </c>
      <c r="AM29" s="150">
        <f>KOR2020ttl!AL22</f>
        <v>5.5</v>
      </c>
      <c r="AN29" s="150">
        <f>KOR2020ttl!AM22</f>
        <v>217</v>
      </c>
      <c r="AO29" s="150">
        <f>KOR2020ttl!AN22</f>
        <v>104.3</v>
      </c>
      <c r="AP29" s="150">
        <f>KOR2020ttl!AO22</f>
        <v>2830.2</v>
      </c>
      <c r="AQ29" s="150">
        <f>KOR2020ttl!AP22</f>
        <v>41.1</v>
      </c>
      <c r="AR29" s="150">
        <f>KOR2020ttl!AQ22</f>
        <v>161.6</v>
      </c>
      <c r="AS29" s="150">
        <f>KOR2020ttl!AR22</f>
        <v>13.9</v>
      </c>
      <c r="AT29" s="150">
        <f>KOR2020ttl!AS22</f>
        <v>59.5</v>
      </c>
      <c r="AU29" s="150">
        <f>KOR2020ttl!AT22</f>
        <v>0</v>
      </c>
      <c r="AV29" s="150">
        <f>KOR2020ttl!AU22</f>
        <v>577.29999999999995</v>
      </c>
      <c r="AW29" s="150">
        <f>KOR2020ttl!AV22</f>
        <v>0.8</v>
      </c>
      <c r="AX29" s="150">
        <f>KOR2020ttl!AW22</f>
        <v>0.5</v>
      </c>
      <c r="AY29" s="150">
        <f>KOR2020ttl!AX22</f>
        <v>14085</v>
      </c>
      <c r="AZ29" s="150">
        <f>KOR2020ttl!AY22</f>
        <v>280.7</v>
      </c>
      <c r="BA29" s="150">
        <f>KOR2020ttl!AZ22</f>
        <v>0.4</v>
      </c>
      <c r="BB29" s="150">
        <f>KOR2020ttl!BA22</f>
        <v>0.2</v>
      </c>
      <c r="BC29" s="150">
        <f>KOR2020ttl!BB22</f>
        <v>18291.5</v>
      </c>
      <c r="BD29" s="150">
        <f>KOR2020ttl!BC22</f>
        <v>-7978.8</v>
      </c>
      <c r="BE29" s="151">
        <f t="shared" si="0"/>
        <v>15720.4</v>
      </c>
      <c r="BF29" s="151">
        <f t="shared" si="1"/>
        <v>48956.800000000003</v>
      </c>
      <c r="BG29" s="97" t="s">
        <v>109</v>
      </c>
    </row>
    <row r="30" spans="1:59" x14ac:dyDescent="0.3">
      <c r="A30" s="133" t="str">
        <f>KOR2020ttl!A23</f>
        <v>TTL_C31T33</v>
      </c>
      <c r="B30" s="132" t="s">
        <v>175</v>
      </c>
      <c r="C30" s="150">
        <f>KOR2020ttl!B23</f>
        <v>54.2</v>
      </c>
      <c r="D30" s="150">
        <f>KOR2020ttl!C23</f>
        <v>33.6</v>
      </c>
      <c r="E30" s="150">
        <f>KOR2020ttl!D23</f>
        <v>4.4000000000000004</v>
      </c>
      <c r="F30" s="150">
        <f>KOR2020ttl!E23</f>
        <v>29.1</v>
      </c>
      <c r="G30" s="150">
        <f>KOR2020ttl!F23</f>
        <v>0.2</v>
      </c>
      <c r="H30" s="150">
        <f>KOR2020ttl!G23</f>
        <v>1184.5</v>
      </c>
      <c r="I30" s="150">
        <f>KOR2020ttl!H23</f>
        <v>3478.1</v>
      </c>
      <c r="J30" s="150">
        <f>KOR2020ttl!I23</f>
        <v>139.30000000000001</v>
      </c>
      <c r="K30" s="150">
        <f>KOR2020ttl!J23</f>
        <v>349.9</v>
      </c>
      <c r="L30" s="150">
        <f>KOR2020ttl!K23</f>
        <v>201</v>
      </c>
      <c r="M30" s="150">
        <f>KOR2020ttl!L23</f>
        <v>715</v>
      </c>
      <c r="N30" s="150">
        <f>KOR2020ttl!M23</f>
        <v>215.6</v>
      </c>
      <c r="O30" s="150">
        <f>KOR2020ttl!N23</f>
        <v>872.6</v>
      </c>
      <c r="P30" s="150">
        <f>KOR2020ttl!O23</f>
        <v>308.2</v>
      </c>
      <c r="Q30" s="150">
        <f>KOR2020ttl!P23</f>
        <v>1032.5</v>
      </c>
      <c r="R30" s="150">
        <f>KOR2020ttl!Q23</f>
        <v>1144</v>
      </c>
      <c r="S30" s="150">
        <f>KOR2020ttl!R23</f>
        <v>1970.5</v>
      </c>
      <c r="T30" s="150">
        <f>KOR2020ttl!S23</f>
        <v>865.1</v>
      </c>
      <c r="U30" s="150">
        <f>KOR2020ttl!T23</f>
        <v>1595</v>
      </c>
      <c r="V30" s="150">
        <f>KOR2020ttl!U23</f>
        <v>923.2</v>
      </c>
      <c r="W30" s="150">
        <f>KOR2020ttl!V23</f>
        <v>1080.9000000000001</v>
      </c>
      <c r="X30" s="150">
        <f>KOR2020ttl!W23</f>
        <v>1127.4000000000001</v>
      </c>
      <c r="Y30" s="150">
        <f>KOR2020ttl!X23</f>
        <v>133.4</v>
      </c>
      <c r="Z30" s="150">
        <f>KOR2020ttl!Y23</f>
        <v>76.3</v>
      </c>
      <c r="AA30" s="150">
        <f>KOR2020ttl!Z23</f>
        <v>1911.7</v>
      </c>
      <c r="AB30" s="150">
        <f>KOR2020ttl!AA23</f>
        <v>710.2</v>
      </c>
      <c r="AC30" s="150">
        <f>KOR2020ttl!AB23</f>
        <v>57.3</v>
      </c>
      <c r="AD30" s="150">
        <f>KOR2020ttl!AC23</f>
        <v>9.9</v>
      </c>
      <c r="AE30" s="150">
        <f>KOR2020ttl!AD23</f>
        <v>5.6</v>
      </c>
      <c r="AF30" s="150">
        <f>KOR2020ttl!AE23</f>
        <v>116.5</v>
      </c>
      <c r="AG30" s="150">
        <f>KOR2020ttl!AF23</f>
        <v>35.1</v>
      </c>
      <c r="AH30" s="150">
        <f>KOR2020ttl!AG23</f>
        <v>1014.6</v>
      </c>
      <c r="AI30" s="150">
        <f>KOR2020ttl!AH23</f>
        <v>194.8</v>
      </c>
      <c r="AJ30" s="150">
        <f>KOR2020ttl!AI23</f>
        <v>79.3</v>
      </c>
      <c r="AK30" s="150">
        <f>KOR2020ttl!AJ23</f>
        <v>103</v>
      </c>
      <c r="AL30" s="150">
        <f>KOR2020ttl!AK23</f>
        <v>372.8</v>
      </c>
      <c r="AM30" s="150">
        <f>KOR2020ttl!AL23</f>
        <v>493.4</v>
      </c>
      <c r="AN30" s="150">
        <f>KOR2020ttl!AM23</f>
        <v>1166.7</v>
      </c>
      <c r="AO30" s="150">
        <f>KOR2020ttl!AN23</f>
        <v>524.79999999999995</v>
      </c>
      <c r="AP30" s="150">
        <f>KOR2020ttl!AO23</f>
        <v>683.4</v>
      </c>
      <c r="AQ30" s="150">
        <f>KOR2020ttl!AP23</f>
        <v>1832.8</v>
      </c>
      <c r="AR30" s="150">
        <f>KOR2020ttl!AQ23</f>
        <v>1168</v>
      </c>
      <c r="AS30" s="150">
        <f>KOR2020ttl!AR23</f>
        <v>689.3</v>
      </c>
      <c r="AT30" s="150">
        <f>KOR2020ttl!AS23</f>
        <v>294.2</v>
      </c>
      <c r="AU30" s="150">
        <f>KOR2020ttl!AT23</f>
        <v>0</v>
      </c>
      <c r="AV30" s="150">
        <f>KOR2020ttl!AU23</f>
        <v>7461.6</v>
      </c>
      <c r="AW30" s="150">
        <f>KOR2020ttl!AV23</f>
        <v>20.5</v>
      </c>
      <c r="AX30" s="150">
        <f>KOR2020ttl!AW23</f>
        <v>3.5</v>
      </c>
      <c r="AY30" s="150">
        <f>KOR2020ttl!AX23</f>
        <v>2808.9</v>
      </c>
      <c r="AZ30" s="150">
        <f>KOR2020ttl!AY23</f>
        <v>17.899999999999999</v>
      </c>
      <c r="BA30" s="150">
        <f>KOR2020ttl!AZ23</f>
        <v>163</v>
      </c>
      <c r="BB30" s="150">
        <f>KOR2020ttl!BA23</f>
        <v>103.1</v>
      </c>
      <c r="BC30" s="150">
        <f>KOR2020ttl!BB23</f>
        <v>2407.5</v>
      </c>
      <c r="BD30" s="150">
        <f>KOR2020ttl!BC23</f>
        <v>-13313.6</v>
      </c>
      <c r="BE30" s="151">
        <f t="shared" si="0"/>
        <v>28997.4</v>
      </c>
      <c r="BF30" s="151">
        <f t="shared" si="1"/>
        <v>41983.4</v>
      </c>
      <c r="BG30" s="97" t="s">
        <v>110</v>
      </c>
    </row>
    <row r="31" spans="1:59" x14ac:dyDescent="0.3">
      <c r="A31" s="133" t="str">
        <f>KOR2020ttl!A24</f>
        <v>TTL_D</v>
      </c>
      <c r="B31" s="132" t="s">
        <v>175</v>
      </c>
      <c r="C31" s="150">
        <f>KOR2020ttl!B24</f>
        <v>498</v>
      </c>
      <c r="D31" s="150">
        <f>KOR2020ttl!C24</f>
        <v>114.8</v>
      </c>
      <c r="E31" s="150">
        <f>KOR2020ttl!D24</f>
        <v>3.1</v>
      </c>
      <c r="F31" s="150">
        <f>KOR2020ttl!E24</f>
        <v>77.900000000000006</v>
      </c>
      <c r="G31" s="150">
        <f>KOR2020ttl!F24</f>
        <v>0.4</v>
      </c>
      <c r="H31" s="150">
        <f>KOR2020ttl!G24</f>
        <v>931.4</v>
      </c>
      <c r="I31" s="150">
        <f>KOR2020ttl!H24</f>
        <v>647</v>
      </c>
      <c r="J31" s="150">
        <f>KOR2020ttl!I24</f>
        <v>123.5</v>
      </c>
      <c r="K31" s="150">
        <f>KOR2020ttl!J24</f>
        <v>927.4</v>
      </c>
      <c r="L31" s="150">
        <f>KOR2020ttl!K24</f>
        <v>2847.8</v>
      </c>
      <c r="M31" s="150">
        <f>KOR2020ttl!L24</f>
        <v>3655.7</v>
      </c>
      <c r="N31" s="150">
        <f>KOR2020ttl!M24</f>
        <v>146.30000000000001</v>
      </c>
      <c r="O31" s="150">
        <f>KOR2020ttl!N24</f>
        <v>1066.0999999999999</v>
      </c>
      <c r="P31" s="150">
        <f>KOR2020ttl!O24</f>
        <v>1187.5</v>
      </c>
      <c r="Q31" s="150">
        <f>KOR2020ttl!P24</f>
        <v>6033.9</v>
      </c>
      <c r="R31" s="150">
        <f>KOR2020ttl!Q24</f>
        <v>1319.2</v>
      </c>
      <c r="S31" s="150">
        <f>KOR2020ttl!R24</f>
        <v>2168.1</v>
      </c>
      <c r="T31" s="150">
        <f>KOR2020ttl!S24</f>
        <v>643.29999999999995</v>
      </c>
      <c r="U31" s="150">
        <f>KOR2020ttl!T24</f>
        <v>874.4</v>
      </c>
      <c r="V31" s="150">
        <f>KOR2020ttl!U24</f>
        <v>921.8</v>
      </c>
      <c r="W31" s="150">
        <f>KOR2020ttl!V24</f>
        <v>223.8</v>
      </c>
      <c r="X31" s="150">
        <f>KOR2020ttl!W24</f>
        <v>205.7</v>
      </c>
      <c r="Y31" s="150">
        <f>KOR2020ttl!X24</f>
        <v>12953.5</v>
      </c>
      <c r="Z31" s="150">
        <f>KOR2020ttl!Y24</f>
        <v>747.9</v>
      </c>
      <c r="AA31" s="150">
        <f>KOR2020ttl!Z24</f>
        <v>741.1</v>
      </c>
      <c r="AB31" s="150">
        <f>KOR2020ttl!AA24</f>
        <v>3334</v>
      </c>
      <c r="AC31" s="150">
        <f>KOR2020ttl!AB24</f>
        <v>877.8</v>
      </c>
      <c r="AD31" s="150">
        <f>KOR2020ttl!AC24</f>
        <v>25.9</v>
      </c>
      <c r="AE31" s="150">
        <f>KOR2020ttl!AD24</f>
        <v>18.600000000000001</v>
      </c>
      <c r="AF31" s="150">
        <f>KOR2020ttl!AE24</f>
        <v>788.7</v>
      </c>
      <c r="AG31" s="150">
        <f>KOR2020ttl!AF24</f>
        <v>30.1</v>
      </c>
      <c r="AH31" s="150">
        <f>KOR2020ttl!AG24</f>
        <v>1915.7</v>
      </c>
      <c r="AI31" s="150">
        <f>KOR2020ttl!AH24</f>
        <v>304.3</v>
      </c>
      <c r="AJ31" s="150">
        <f>KOR2020ttl!AI24</f>
        <v>467.7</v>
      </c>
      <c r="AK31" s="150">
        <f>KOR2020ttl!AJ24</f>
        <v>181.9</v>
      </c>
      <c r="AL31" s="150">
        <f>KOR2020ttl!AK24</f>
        <v>880.6</v>
      </c>
      <c r="AM31" s="150">
        <f>KOR2020ttl!AL24</f>
        <v>899.3</v>
      </c>
      <c r="AN31" s="150">
        <f>KOR2020ttl!AM24</f>
        <v>8518.6</v>
      </c>
      <c r="AO31" s="150">
        <f>KOR2020ttl!AN24</f>
        <v>393.8</v>
      </c>
      <c r="AP31" s="150">
        <f>KOR2020ttl!AO24</f>
        <v>1263.2</v>
      </c>
      <c r="AQ31" s="150">
        <f>KOR2020ttl!AP24</f>
        <v>2643.7</v>
      </c>
      <c r="AR31" s="150">
        <f>KOR2020ttl!AQ24</f>
        <v>2792.7</v>
      </c>
      <c r="AS31" s="150">
        <f>KOR2020ttl!AR24</f>
        <v>850.3</v>
      </c>
      <c r="AT31" s="150">
        <f>KOR2020ttl!AS24</f>
        <v>553.79999999999995</v>
      </c>
      <c r="AU31" s="150">
        <f>KOR2020ttl!AT24</f>
        <v>0</v>
      </c>
      <c r="AV31" s="150">
        <f>KOR2020ttl!AU24</f>
        <v>12687</v>
      </c>
      <c r="AW31" s="150">
        <f>KOR2020ttl!AV24</f>
        <v>49.4</v>
      </c>
      <c r="AX31" s="150">
        <f>KOR2020ttl!AW24</f>
        <v>1.2</v>
      </c>
      <c r="AY31" s="150">
        <f>KOR2020ttl!AX24</f>
        <v>161.1</v>
      </c>
      <c r="AZ31" s="150">
        <f>KOR2020ttl!AY24</f>
        <v>0.6</v>
      </c>
      <c r="BA31" s="150">
        <f>KOR2020ttl!AZ24</f>
        <v>3.9</v>
      </c>
      <c r="BB31" s="150">
        <f>KOR2020ttl!BA24</f>
        <v>2.8</v>
      </c>
      <c r="BC31" s="150">
        <f>KOR2020ttl!BB24</f>
        <v>4.2</v>
      </c>
      <c r="BD31" s="150">
        <f>KOR2020ttl!BC24</f>
        <v>-191.4</v>
      </c>
      <c r="BE31" s="151">
        <f t="shared" si="0"/>
        <v>65800.299999999988</v>
      </c>
      <c r="BF31" s="151">
        <f t="shared" si="1"/>
        <v>78710.499999999985</v>
      </c>
      <c r="BG31" s="98" t="s">
        <v>111</v>
      </c>
    </row>
    <row r="32" spans="1:59" x14ac:dyDescent="0.3">
      <c r="A32" s="133" t="str">
        <f>KOR2020ttl!A25</f>
        <v>TTL_E</v>
      </c>
      <c r="B32" s="132" t="s">
        <v>175</v>
      </c>
      <c r="C32" s="150">
        <f>KOR2020ttl!B25</f>
        <v>61.1</v>
      </c>
      <c r="D32" s="150">
        <f>KOR2020ttl!C25</f>
        <v>22.9</v>
      </c>
      <c r="E32" s="150">
        <f>KOR2020ttl!D25</f>
        <v>0.2</v>
      </c>
      <c r="F32" s="150">
        <f>KOR2020ttl!E25</f>
        <v>11.7</v>
      </c>
      <c r="G32" s="150">
        <f>KOR2020ttl!F25</f>
        <v>0.1</v>
      </c>
      <c r="H32" s="150">
        <f>KOR2020ttl!G25</f>
        <v>300.89999999999998</v>
      </c>
      <c r="I32" s="150">
        <f>KOR2020ttl!H25</f>
        <v>148.5</v>
      </c>
      <c r="J32" s="150">
        <f>KOR2020ttl!I25</f>
        <v>18.3</v>
      </c>
      <c r="K32" s="150">
        <f>KOR2020ttl!J25</f>
        <v>303</v>
      </c>
      <c r="L32" s="150">
        <f>KOR2020ttl!K25</f>
        <v>124.9</v>
      </c>
      <c r="M32" s="150">
        <f>KOR2020ttl!L25</f>
        <v>596.5</v>
      </c>
      <c r="N32" s="150">
        <f>KOR2020ttl!M25</f>
        <v>27.9</v>
      </c>
      <c r="O32" s="150">
        <f>KOR2020ttl!N25</f>
        <v>633.4</v>
      </c>
      <c r="P32" s="150">
        <f>KOR2020ttl!O25</f>
        <v>248.9</v>
      </c>
      <c r="Q32" s="150">
        <f>KOR2020ttl!P25</f>
        <v>2120.6</v>
      </c>
      <c r="R32" s="150">
        <f>KOR2020ttl!Q25</f>
        <v>357.3</v>
      </c>
      <c r="S32" s="150">
        <f>KOR2020ttl!R25</f>
        <v>93</v>
      </c>
      <c r="T32" s="150">
        <f>KOR2020ttl!S25</f>
        <v>103.9</v>
      </c>
      <c r="U32" s="150">
        <f>KOR2020ttl!T25</f>
        <v>331.2</v>
      </c>
      <c r="V32" s="150">
        <f>KOR2020ttl!U25</f>
        <v>105.1</v>
      </c>
      <c r="W32" s="150">
        <f>KOR2020ttl!V25</f>
        <v>27</v>
      </c>
      <c r="X32" s="150">
        <f>KOR2020ttl!W25</f>
        <v>49.3</v>
      </c>
      <c r="Y32" s="150">
        <f>KOR2020ttl!X25</f>
        <v>188.7</v>
      </c>
      <c r="Z32" s="150">
        <f>KOR2020ttl!Y25</f>
        <v>553.20000000000005</v>
      </c>
      <c r="AA32" s="150">
        <f>KOR2020ttl!Z25</f>
        <v>156.80000000000001</v>
      </c>
      <c r="AB32" s="150">
        <f>KOR2020ttl!AA25</f>
        <v>176.2</v>
      </c>
      <c r="AC32" s="150">
        <f>KOR2020ttl!AB25</f>
        <v>151.6</v>
      </c>
      <c r="AD32" s="150">
        <f>KOR2020ttl!AC25</f>
        <v>4.3</v>
      </c>
      <c r="AE32" s="150">
        <f>KOR2020ttl!AD25</f>
        <v>1</v>
      </c>
      <c r="AF32" s="150">
        <f>KOR2020ttl!AE25</f>
        <v>118.9</v>
      </c>
      <c r="AG32" s="150">
        <f>KOR2020ttl!AF25</f>
        <v>3.2</v>
      </c>
      <c r="AH32" s="150">
        <f>KOR2020ttl!AG25</f>
        <v>1463.5</v>
      </c>
      <c r="AI32" s="150">
        <f>KOR2020ttl!AH25</f>
        <v>73.900000000000006</v>
      </c>
      <c r="AJ32" s="150">
        <f>KOR2020ttl!AI25</f>
        <v>79</v>
      </c>
      <c r="AK32" s="150">
        <f>KOR2020ttl!AJ25</f>
        <v>26.8</v>
      </c>
      <c r="AL32" s="150">
        <f>KOR2020ttl!AK25</f>
        <v>218</v>
      </c>
      <c r="AM32" s="150">
        <f>KOR2020ttl!AL25</f>
        <v>562.1</v>
      </c>
      <c r="AN32" s="150">
        <f>KOR2020ttl!AM25</f>
        <v>503.3</v>
      </c>
      <c r="AO32" s="150">
        <f>KOR2020ttl!AN25</f>
        <v>188</v>
      </c>
      <c r="AP32" s="150">
        <f>KOR2020ttl!AO25</f>
        <v>414.2</v>
      </c>
      <c r="AQ32" s="150">
        <f>KOR2020ttl!AP25</f>
        <v>536</v>
      </c>
      <c r="AR32" s="150">
        <f>KOR2020ttl!AQ25</f>
        <v>1325.7</v>
      </c>
      <c r="AS32" s="150">
        <f>KOR2020ttl!AR25</f>
        <v>178.5</v>
      </c>
      <c r="AT32" s="150">
        <f>KOR2020ttl!AS25</f>
        <v>254.9</v>
      </c>
      <c r="AU32" s="150">
        <f>KOR2020ttl!AT25</f>
        <v>0</v>
      </c>
      <c r="AV32" s="150">
        <f>KOR2020ttl!AU25</f>
        <v>3534.8</v>
      </c>
      <c r="AW32" s="150">
        <f>KOR2020ttl!AV25</f>
        <v>383.7</v>
      </c>
      <c r="AX32" s="150">
        <f>KOR2020ttl!AW25</f>
        <v>878.9</v>
      </c>
      <c r="AY32" s="150">
        <f>KOR2020ttl!AX25</f>
        <v>15.3</v>
      </c>
      <c r="AZ32" s="150">
        <f>KOR2020ttl!AY25</f>
        <v>0.7</v>
      </c>
      <c r="BA32" s="150">
        <f>KOR2020ttl!AZ25</f>
        <v>1.5</v>
      </c>
      <c r="BB32" s="150">
        <f>KOR2020ttl!BA25</f>
        <v>0.2</v>
      </c>
      <c r="BC32" s="150">
        <f>KOR2020ttl!BB25</f>
        <v>11</v>
      </c>
      <c r="BD32" s="150">
        <f>KOR2020ttl!BC25</f>
        <v>-68</v>
      </c>
      <c r="BE32" s="151">
        <f t="shared" si="0"/>
        <v>12863.499999999998</v>
      </c>
      <c r="BF32" s="151">
        <f t="shared" si="1"/>
        <v>17689.600000000002</v>
      </c>
      <c r="BG32" s="98" t="s">
        <v>112</v>
      </c>
    </row>
    <row r="33" spans="1:59" x14ac:dyDescent="0.3">
      <c r="A33" s="133" t="str">
        <f>KOR2020ttl!A26</f>
        <v>TTL_F</v>
      </c>
      <c r="B33" s="132" t="s">
        <v>175</v>
      </c>
      <c r="C33" s="150">
        <f>KOR2020ttl!B26</f>
        <v>63.3</v>
      </c>
      <c r="D33" s="150">
        <f>KOR2020ttl!C26</f>
        <v>17.100000000000001</v>
      </c>
      <c r="E33" s="150">
        <f>KOR2020ttl!D26</f>
        <v>0.9</v>
      </c>
      <c r="F33" s="150">
        <f>KOR2020ttl!E26</f>
        <v>17</v>
      </c>
      <c r="G33" s="150">
        <f>KOR2020ttl!F26</f>
        <v>0.4</v>
      </c>
      <c r="H33" s="150">
        <f>KOR2020ttl!G26</f>
        <v>118.6</v>
      </c>
      <c r="I33" s="150">
        <f>KOR2020ttl!H26</f>
        <v>89.5</v>
      </c>
      <c r="J33" s="150">
        <f>KOR2020ttl!I26</f>
        <v>11.8</v>
      </c>
      <c r="K33" s="150">
        <f>KOR2020ttl!J26</f>
        <v>40.200000000000003</v>
      </c>
      <c r="L33" s="150">
        <f>KOR2020ttl!K26</f>
        <v>155.9</v>
      </c>
      <c r="M33" s="150">
        <f>KOR2020ttl!L26</f>
        <v>147</v>
      </c>
      <c r="N33" s="150">
        <f>KOR2020ttl!M26</f>
        <v>19.899999999999999</v>
      </c>
      <c r="O33" s="150">
        <f>KOR2020ttl!N26</f>
        <v>119.3</v>
      </c>
      <c r="P33" s="150">
        <f>KOR2020ttl!O26</f>
        <v>62.9</v>
      </c>
      <c r="Q33" s="150">
        <f>KOR2020ttl!P26</f>
        <v>242.2</v>
      </c>
      <c r="R33" s="150">
        <f>KOR2020ttl!Q26</f>
        <v>156.69999999999999</v>
      </c>
      <c r="S33" s="150">
        <f>KOR2020ttl!R26</f>
        <v>171.4</v>
      </c>
      <c r="T33" s="150">
        <f>KOR2020ttl!S26</f>
        <v>138.6</v>
      </c>
      <c r="U33" s="150">
        <f>KOR2020ttl!T26</f>
        <v>142.1</v>
      </c>
      <c r="V33" s="150">
        <f>KOR2020ttl!U26</f>
        <v>119.5</v>
      </c>
      <c r="W33" s="150">
        <f>KOR2020ttl!V26</f>
        <v>57.1</v>
      </c>
      <c r="X33" s="150">
        <f>KOR2020ttl!W26</f>
        <v>35.9</v>
      </c>
      <c r="Y33" s="150">
        <f>KOR2020ttl!X26</f>
        <v>660.7</v>
      </c>
      <c r="Z33" s="150">
        <f>KOR2020ttl!Y26</f>
        <v>41.3</v>
      </c>
      <c r="AA33" s="150">
        <f>KOR2020ttl!Z26</f>
        <v>348.5</v>
      </c>
      <c r="AB33" s="150">
        <f>KOR2020ttl!AA26</f>
        <v>903.1</v>
      </c>
      <c r="AC33" s="150">
        <f>KOR2020ttl!AB26</f>
        <v>109.4</v>
      </c>
      <c r="AD33" s="150">
        <f>KOR2020ttl!AC26</f>
        <v>37.4</v>
      </c>
      <c r="AE33" s="150">
        <f>KOR2020ttl!AD26</f>
        <v>18.3</v>
      </c>
      <c r="AF33" s="150">
        <f>KOR2020ttl!AE26</f>
        <v>133.6</v>
      </c>
      <c r="AG33" s="150">
        <f>KOR2020ttl!AF26</f>
        <v>17.5</v>
      </c>
      <c r="AH33" s="150">
        <f>KOR2020ttl!AG26</f>
        <v>419.4</v>
      </c>
      <c r="AI33" s="150">
        <f>KOR2020ttl!AH26</f>
        <v>118.3</v>
      </c>
      <c r="AJ33" s="150">
        <f>KOR2020ttl!AI26</f>
        <v>154</v>
      </c>
      <c r="AK33" s="150">
        <f>KOR2020ttl!AJ26</f>
        <v>69.599999999999994</v>
      </c>
      <c r="AL33" s="150">
        <f>KOR2020ttl!AK26</f>
        <v>254.7</v>
      </c>
      <c r="AM33" s="150">
        <f>KOR2020ttl!AL26</f>
        <v>8643</v>
      </c>
      <c r="AN33" s="150">
        <f>KOR2020ttl!AM26</f>
        <v>722.8</v>
      </c>
      <c r="AO33" s="150">
        <f>KOR2020ttl!AN26</f>
        <v>205.5</v>
      </c>
      <c r="AP33" s="150">
        <f>KOR2020ttl!AO26</f>
        <v>894.5</v>
      </c>
      <c r="AQ33" s="150">
        <f>KOR2020ttl!AP26</f>
        <v>265.60000000000002</v>
      </c>
      <c r="AR33" s="150">
        <f>KOR2020ttl!AQ26</f>
        <v>207.1</v>
      </c>
      <c r="AS33" s="150">
        <f>KOR2020ttl!AR26</f>
        <v>131.4</v>
      </c>
      <c r="AT33" s="150">
        <f>KOR2020ttl!AS26</f>
        <v>99.4</v>
      </c>
      <c r="AU33" s="150">
        <f>KOR2020ttl!AT26</f>
        <v>0</v>
      </c>
      <c r="AV33" s="150">
        <f>KOR2020ttl!AU26</f>
        <v>326.7</v>
      </c>
      <c r="AW33" s="150">
        <f>KOR2020ttl!AV26</f>
        <v>119.1</v>
      </c>
      <c r="AX33" s="150">
        <f>KOR2020ttl!AW26</f>
        <v>4.0999999999999996</v>
      </c>
      <c r="AY33" s="150">
        <f>KOR2020ttl!AX26</f>
        <v>203790.7</v>
      </c>
      <c r="AZ33" s="150">
        <f>KOR2020ttl!AY26</f>
        <v>2.1</v>
      </c>
      <c r="BA33" s="150">
        <f>KOR2020ttl!AZ26</f>
        <v>21.3</v>
      </c>
      <c r="BB33" s="150">
        <f>KOR2020ttl!BA26</f>
        <v>8</v>
      </c>
      <c r="BC33" s="150">
        <f>KOR2020ttl!BB26</f>
        <v>121.1</v>
      </c>
      <c r="BD33" s="150">
        <f>KOR2020ttl!BC26</f>
        <v>-462.1</v>
      </c>
      <c r="BE33" s="151">
        <f t="shared" si="0"/>
        <v>16382.4</v>
      </c>
      <c r="BF33" s="151">
        <f t="shared" si="1"/>
        <v>220775.5</v>
      </c>
      <c r="BG33" s="96" t="s">
        <v>113</v>
      </c>
    </row>
    <row r="34" spans="1:59" x14ac:dyDescent="0.3">
      <c r="A34" s="133" t="str">
        <f>KOR2020ttl!A27</f>
        <v>TTL_G</v>
      </c>
      <c r="B34" s="132" t="s">
        <v>175</v>
      </c>
      <c r="C34" s="150">
        <f>KOR2020ttl!B27</f>
        <v>3840.7</v>
      </c>
      <c r="D34" s="150">
        <f>KOR2020ttl!C27</f>
        <v>517.6</v>
      </c>
      <c r="E34" s="150">
        <f>KOR2020ttl!D27</f>
        <v>5.7</v>
      </c>
      <c r="F34" s="150">
        <f>KOR2020ttl!E27</f>
        <v>99.1</v>
      </c>
      <c r="G34" s="150">
        <f>KOR2020ttl!F27</f>
        <v>0.9</v>
      </c>
      <c r="H34" s="150">
        <f>KOR2020ttl!G27</f>
        <v>18426.2</v>
      </c>
      <c r="I34" s="150">
        <f>KOR2020ttl!H27</f>
        <v>8519.6</v>
      </c>
      <c r="J34" s="150">
        <f>KOR2020ttl!I27</f>
        <v>697.3</v>
      </c>
      <c r="K34" s="150">
        <f>KOR2020ttl!J27</f>
        <v>3016</v>
      </c>
      <c r="L34" s="150">
        <f>KOR2020ttl!K27</f>
        <v>8745.7000000000007</v>
      </c>
      <c r="M34" s="150">
        <f>KOR2020ttl!L27</f>
        <v>13602.8</v>
      </c>
      <c r="N34" s="150">
        <f>KOR2020ttl!M27</f>
        <v>3697.6</v>
      </c>
      <c r="O34" s="150">
        <f>KOR2020ttl!N27</f>
        <v>6290.2</v>
      </c>
      <c r="P34" s="150">
        <f>KOR2020ttl!O27</f>
        <v>1874</v>
      </c>
      <c r="Q34" s="150">
        <f>KOR2020ttl!P27</f>
        <v>6039.3</v>
      </c>
      <c r="R34" s="150">
        <f>KOR2020ttl!Q27</f>
        <v>4804.3999999999996</v>
      </c>
      <c r="S34" s="150">
        <f>KOR2020ttl!R27</f>
        <v>21596</v>
      </c>
      <c r="T34" s="150">
        <f>KOR2020ttl!S27</f>
        <v>6954.1</v>
      </c>
      <c r="U34" s="150">
        <f>KOR2020ttl!T27</f>
        <v>8145.4</v>
      </c>
      <c r="V34" s="150">
        <f>KOR2020ttl!U27</f>
        <v>12549.9</v>
      </c>
      <c r="W34" s="150">
        <f>KOR2020ttl!V27</f>
        <v>2532.5</v>
      </c>
      <c r="X34" s="150">
        <f>KOR2020ttl!W27</f>
        <v>3468.9</v>
      </c>
      <c r="Y34" s="150">
        <f>KOR2020ttl!X27</f>
        <v>3386.4</v>
      </c>
      <c r="Z34" s="150">
        <f>KOR2020ttl!Y27</f>
        <v>441.8</v>
      </c>
      <c r="AA34" s="150">
        <f>KOR2020ttl!Z27</f>
        <v>11558.2</v>
      </c>
      <c r="AB34" s="150">
        <f>KOR2020ttl!AA27</f>
        <v>19221.3</v>
      </c>
      <c r="AC34" s="150">
        <f>KOR2020ttl!AB27</f>
        <v>2346.6</v>
      </c>
      <c r="AD34" s="150">
        <f>KOR2020ttl!AC27</f>
        <v>787</v>
      </c>
      <c r="AE34" s="150">
        <f>KOR2020ttl!AD27</f>
        <v>962.5</v>
      </c>
      <c r="AF34" s="150">
        <f>KOR2020ttl!AE27</f>
        <v>1313.6</v>
      </c>
      <c r="AG34" s="150">
        <f>KOR2020ttl!AF27</f>
        <v>315.3</v>
      </c>
      <c r="AH34" s="150">
        <f>KOR2020ttl!AG27</f>
        <v>16842</v>
      </c>
      <c r="AI34" s="150">
        <f>KOR2020ttl!AH27</f>
        <v>1271.8</v>
      </c>
      <c r="AJ34" s="150">
        <f>KOR2020ttl!AI27</f>
        <v>5872.1</v>
      </c>
      <c r="AK34" s="150">
        <f>KOR2020ttl!AJ27</f>
        <v>669.4</v>
      </c>
      <c r="AL34" s="150">
        <f>KOR2020ttl!AK27</f>
        <v>1593.9</v>
      </c>
      <c r="AM34" s="150">
        <f>KOR2020ttl!AL27</f>
        <v>814.7</v>
      </c>
      <c r="AN34" s="150">
        <f>KOR2020ttl!AM27</f>
        <v>7599.3</v>
      </c>
      <c r="AO34" s="150">
        <f>KOR2020ttl!AN27</f>
        <v>1445</v>
      </c>
      <c r="AP34" s="150">
        <f>KOR2020ttl!AO27</f>
        <v>2380.6999999999998</v>
      </c>
      <c r="AQ34" s="150">
        <f>KOR2020ttl!AP27</f>
        <v>2738.3</v>
      </c>
      <c r="AR34" s="150">
        <f>KOR2020ttl!AQ27</f>
        <v>10273</v>
      </c>
      <c r="AS34" s="150">
        <f>KOR2020ttl!AR27</f>
        <v>1517.4</v>
      </c>
      <c r="AT34" s="150">
        <f>KOR2020ttl!AS27</f>
        <v>2411.1999999999998</v>
      </c>
      <c r="AU34" s="150">
        <f>KOR2020ttl!AT27</f>
        <v>0</v>
      </c>
      <c r="AV34" s="150">
        <f>KOR2020ttl!AU27</f>
        <v>55346.400000000001</v>
      </c>
      <c r="AW34" s="150">
        <f>KOR2020ttl!AV27</f>
        <v>354.1</v>
      </c>
      <c r="AX34" s="150">
        <f>KOR2020ttl!AW27</f>
        <v>1151.4000000000001</v>
      </c>
      <c r="AY34" s="150">
        <f>KOR2020ttl!AX27</f>
        <v>47209.8</v>
      </c>
      <c r="AZ34" s="150">
        <f>KOR2020ttl!AY27</f>
        <v>1452.3</v>
      </c>
      <c r="BA34" s="150">
        <f>KOR2020ttl!AZ27</f>
        <v>566.20000000000005</v>
      </c>
      <c r="BB34" s="150">
        <f>KOR2020ttl!BA27</f>
        <v>306.10000000000002</v>
      </c>
      <c r="BC34" s="150">
        <f>KOR2020ttl!BB27</f>
        <v>49982.400000000001</v>
      </c>
      <c r="BD34" s="150">
        <f>KOR2020ttl!BC27</f>
        <v>-62253.2</v>
      </c>
      <c r="BE34" s="151">
        <f t="shared" si="0"/>
        <v>231185.39999999997</v>
      </c>
      <c r="BF34" s="151">
        <f t="shared" si="1"/>
        <v>387554.1</v>
      </c>
    </row>
    <row r="35" spans="1:59" x14ac:dyDescent="0.3">
      <c r="A35" s="133" t="str">
        <f>KOR2020ttl!A28</f>
        <v>TTL_H49</v>
      </c>
      <c r="B35" s="132" t="s">
        <v>175</v>
      </c>
      <c r="C35" s="150">
        <f>KOR2020ttl!B28</f>
        <v>213.3</v>
      </c>
      <c r="D35" s="150">
        <f>KOR2020ttl!C28</f>
        <v>55.3</v>
      </c>
      <c r="E35" s="150">
        <f>KOR2020ttl!D28</f>
        <v>8.6</v>
      </c>
      <c r="F35" s="150">
        <f>KOR2020ttl!E28</f>
        <v>333.4</v>
      </c>
      <c r="G35" s="150">
        <f>KOR2020ttl!F28</f>
        <v>0.6</v>
      </c>
      <c r="H35" s="150">
        <f>KOR2020ttl!G28</f>
        <v>2029.4</v>
      </c>
      <c r="I35" s="150">
        <f>KOR2020ttl!H28</f>
        <v>921.3</v>
      </c>
      <c r="J35" s="150">
        <f>KOR2020ttl!I28</f>
        <v>188.9</v>
      </c>
      <c r="K35" s="150">
        <f>KOR2020ttl!J28</f>
        <v>948.2</v>
      </c>
      <c r="L35" s="150">
        <f>KOR2020ttl!K28</f>
        <v>1994.9</v>
      </c>
      <c r="M35" s="150">
        <f>KOR2020ttl!L28</f>
        <v>2565.1</v>
      </c>
      <c r="N35" s="150">
        <f>KOR2020ttl!M28</f>
        <v>336.1</v>
      </c>
      <c r="O35" s="150">
        <f>KOR2020ttl!N28</f>
        <v>1217.3</v>
      </c>
      <c r="P35" s="150">
        <f>KOR2020ttl!O28</f>
        <v>2317.1</v>
      </c>
      <c r="Q35" s="150">
        <f>KOR2020ttl!P28</f>
        <v>2560.6</v>
      </c>
      <c r="R35" s="150">
        <f>KOR2020ttl!Q28</f>
        <v>1293.9000000000001</v>
      </c>
      <c r="S35" s="150">
        <f>KOR2020ttl!R28</f>
        <v>2247.8000000000002</v>
      </c>
      <c r="T35" s="150">
        <f>KOR2020ttl!S28</f>
        <v>999.3</v>
      </c>
      <c r="U35" s="150">
        <f>KOR2020ttl!T28</f>
        <v>1544.5</v>
      </c>
      <c r="V35" s="150">
        <f>KOR2020ttl!U28</f>
        <v>1952.6</v>
      </c>
      <c r="W35" s="150">
        <f>KOR2020ttl!V28</f>
        <v>456.8</v>
      </c>
      <c r="X35" s="150">
        <f>KOR2020ttl!W28</f>
        <v>348.3</v>
      </c>
      <c r="Y35" s="150">
        <f>KOR2020ttl!X28</f>
        <v>1153.0999999999999</v>
      </c>
      <c r="Z35" s="150">
        <f>KOR2020ttl!Y28</f>
        <v>499.2</v>
      </c>
      <c r="AA35" s="150">
        <f>KOR2020ttl!Z28</f>
        <v>1557.7</v>
      </c>
      <c r="AB35" s="150">
        <f>KOR2020ttl!AA28</f>
        <v>5524.8</v>
      </c>
      <c r="AC35" s="150">
        <f>KOR2020ttl!AB28</f>
        <v>434.7</v>
      </c>
      <c r="AD35" s="150">
        <f>KOR2020ttl!AC28</f>
        <v>204.2</v>
      </c>
      <c r="AE35" s="150">
        <f>KOR2020ttl!AD28</f>
        <v>109.8</v>
      </c>
      <c r="AF35" s="150">
        <f>KOR2020ttl!AE28</f>
        <v>239.6</v>
      </c>
      <c r="AG35" s="150">
        <f>KOR2020ttl!AF28</f>
        <v>23.7</v>
      </c>
      <c r="AH35" s="150">
        <f>KOR2020ttl!AG28</f>
        <v>505.1</v>
      </c>
      <c r="AI35" s="150">
        <f>KOR2020ttl!AH28</f>
        <v>391.2</v>
      </c>
      <c r="AJ35" s="150">
        <f>KOR2020ttl!AI28</f>
        <v>58.3</v>
      </c>
      <c r="AK35" s="150">
        <f>KOR2020ttl!AJ28</f>
        <v>262</v>
      </c>
      <c r="AL35" s="150">
        <f>KOR2020ttl!AK28</f>
        <v>506.1</v>
      </c>
      <c r="AM35" s="150">
        <f>KOR2020ttl!AL28</f>
        <v>213.1</v>
      </c>
      <c r="AN35" s="150">
        <f>KOR2020ttl!AM28</f>
        <v>1812.6</v>
      </c>
      <c r="AO35" s="150">
        <f>KOR2020ttl!AN28</f>
        <v>678.6</v>
      </c>
      <c r="AP35" s="150">
        <f>KOR2020ttl!AO28</f>
        <v>1570.3</v>
      </c>
      <c r="AQ35" s="150">
        <f>KOR2020ttl!AP28</f>
        <v>361.4</v>
      </c>
      <c r="AR35" s="150">
        <f>KOR2020ttl!AQ28</f>
        <v>464.5</v>
      </c>
      <c r="AS35" s="150">
        <f>KOR2020ttl!AR28</f>
        <v>137</v>
      </c>
      <c r="AT35" s="150">
        <f>KOR2020ttl!AS28</f>
        <v>338.3</v>
      </c>
      <c r="AU35" s="150">
        <f>KOR2020ttl!AT28</f>
        <v>0</v>
      </c>
      <c r="AV35" s="150">
        <f>KOR2020ttl!AU28</f>
        <v>16892.2</v>
      </c>
      <c r="AW35" s="150">
        <f>KOR2020ttl!AV28</f>
        <v>54.2</v>
      </c>
      <c r="AX35" s="150">
        <f>KOR2020ttl!AW28</f>
        <v>23.1</v>
      </c>
      <c r="AY35" s="150">
        <f>KOR2020ttl!AX28</f>
        <v>1149.5999999999999</v>
      </c>
      <c r="AZ35" s="150">
        <f>KOR2020ttl!AY28</f>
        <v>962.3</v>
      </c>
      <c r="BA35" s="150">
        <f>KOR2020ttl!AZ28</f>
        <v>863.3</v>
      </c>
      <c r="BB35" s="150">
        <f>KOR2020ttl!BA28</f>
        <v>451.2</v>
      </c>
      <c r="BC35" s="150">
        <f>KOR2020ttl!BB28</f>
        <v>3100.2</v>
      </c>
      <c r="BD35" s="150">
        <f>KOR2020ttl!BC28</f>
        <v>-13431.5</v>
      </c>
      <c r="BE35" s="151">
        <f t="shared" si="0"/>
        <v>41578.599999999991</v>
      </c>
      <c r="BF35" s="151">
        <f t="shared" si="1"/>
        <v>65074.699999999983</v>
      </c>
    </row>
    <row r="36" spans="1:59" x14ac:dyDescent="0.3">
      <c r="A36" s="133" t="str">
        <f>KOR2020ttl!A29</f>
        <v>TTL_H50</v>
      </c>
      <c r="B36" s="132" t="s">
        <v>175</v>
      </c>
      <c r="C36" s="150">
        <f>KOR2020ttl!B29</f>
        <v>25.9</v>
      </c>
      <c r="D36" s="150">
        <f>KOR2020ttl!C29</f>
        <v>18.7</v>
      </c>
      <c r="E36" s="150">
        <f>KOR2020ttl!D29</f>
        <v>0.3</v>
      </c>
      <c r="F36" s="150">
        <f>KOR2020ttl!E29</f>
        <v>7.6</v>
      </c>
      <c r="G36" s="150">
        <f>KOR2020ttl!F29</f>
        <v>0</v>
      </c>
      <c r="H36" s="150">
        <f>KOR2020ttl!G29</f>
        <v>159.5</v>
      </c>
      <c r="I36" s="150">
        <f>KOR2020ttl!H29</f>
        <v>53.8</v>
      </c>
      <c r="J36" s="150">
        <f>KOR2020ttl!I29</f>
        <v>11.3</v>
      </c>
      <c r="K36" s="150">
        <f>KOR2020ttl!J29</f>
        <v>38.1</v>
      </c>
      <c r="L36" s="150">
        <f>KOR2020ttl!K29</f>
        <v>452.5</v>
      </c>
      <c r="M36" s="150">
        <f>KOR2020ttl!L29</f>
        <v>192.7</v>
      </c>
      <c r="N36" s="150">
        <f>KOR2020ttl!M29</f>
        <v>10</v>
      </c>
      <c r="O36" s="150">
        <f>KOR2020ttl!N29</f>
        <v>72.2</v>
      </c>
      <c r="P36" s="150">
        <f>KOR2020ttl!O29</f>
        <v>127.5</v>
      </c>
      <c r="Q36" s="150">
        <f>KOR2020ttl!P29</f>
        <v>367</v>
      </c>
      <c r="R36" s="150">
        <f>KOR2020ttl!Q29</f>
        <v>82.4</v>
      </c>
      <c r="S36" s="150">
        <f>KOR2020ttl!R29</f>
        <v>169.7</v>
      </c>
      <c r="T36" s="150">
        <f>KOR2020ttl!S29</f>
        <v>100.6</v>
      </c>
      <c r="U36" s="150">
        <f>KOR2020ttl!T29</f>
        <v>109.5</v>
      </c>
      <c r="V36" s="150">
        <f>KOR2020ttl!U29</f>
        <v>128.30000000000001</v>
      </c>
      <c r="W36" s="150">
        <f>KOR2020ttl!V29</f>
        <v>55.8</v>
      </c>
      <c r="X36" s="150">
        <f>KOR2020ttl!W29</f>
        <v>27</v>
      </c>
      <c r="Y36" s="150">
        <f>KOR2020ttl!X29</f>
        <v>103.7</v>
      </c>
      <c r="Z36" s="150">
        <f>KOR2020ttl!Y29</f>
        <v>14.6</v>
      </c>
      <c r="AA36" s="150">
        <f>KOR2020ttl!Z29</f>
        <v>80.7</v>
      </c>
      <c r="AB36" s="150">
        <f>KOR2020ttl!AA29</f>
        <v>270.8</v>
      </c>
      <c r="AC36" s="150">
        <f>KOR2020ttl!AB29</f>
        <v>53.9</v>
      </c>
      <c r="AD36" s="150">
        <f>KOR2020ttl!AC29</f>
        <v>2030.3</v>
      </c>
      <c r="AE36" s="150">
        <f>KOR2020ttl!AD29</f>
        <v>15.5</v>
      </c>
      <c r="AF36" s="150">
        <f>KOR2020ttl!AE29</f>
        <v>33.299999999999997</v>
      </c>
      <c r="AG36" s="150">
        <f>KOR2020ttl!AF29</f>
        <v>4.5999999999999996</v>
      </c>
      <c r="AH36" s="150">
        <f>KOR2020ttl!AG29</f>
        <v>32.799999999999997</v>
      </c>
      <c r="AI36" s="150">
        <f>KOR2020ttl!AH29</f>
        <v>4.8</v>
      </c>
      <c r="AJ36" s="150">
        <f>KOR2020ttl!AI29</f>
        <v>2.5</v>
      </c>
      <c r="AK36" s="150">
        <f>KOR2020ttl!AJ29</f>
        <v>3.6</v>
      </c>
      <c r="AL36" s="150">
        <f>KOR2020ttl!AK29</f>
        <v>6</v>
      </c>
      <c r="AM36" s="150">
        <f>KOR2020ttl!AL29</f>
        <v>4.2</v>
      </c>
      <c r="AN36" s="150">
        <f>KOR2020ttl!AM29</f>
        <v>33.6</v>
      </c>
      <c r="AO36" s="150">
        <f>KOR2020ttl!AN29</f>
        <v>14.6</v>
      </c>
      <c r="AP36" s="150">
        <f>KOR2020ttl!AO29</f>
        <v>36.299999999999997</v>
      </c>
      <c r="AQ36" s="150">
        <f>KOR2020ttl!AP29</f>
        <v>8.5</v>
      </c>
      <c r="AR36" s="150">
        <f>KOR2020ttl!AQ29</f>
        <v>28</v>
      </c>
      <c r="AS36" s="150">
        <f>KOR2020ttl!AR29</f>
        <v>4.5</v>
      </c>
      <c r="AT36" s="150">
        <f>KOR2020ttl!AS29</f>
        <v>10.1</v>
      </c>
      <c r="AU36" s="150">
        <f>KOR2020ttl!AT29</f>
        <v>0</v>
      </c>
      <c r="AV36" s="150">
        <f>KOR2020ttl!AU29</f>
        <v>586.6</v>
      </c>
      <c r="AW36" s="150">
        <f>KOR2020ttl!AV29</f>
        <v>0.9</v>
      </c>
      <c r="AX36" s="150">
        <f>KOR2020ttl!AW29</f>
        <v>5.6</v>
      </c>
      <c r="AY36" s="150">
        <f>KOR2020ttl!AX29</f>
        <v>97.6</v>
      </c>
      <c r="AZ36" s="150">
        <f>KOR2020ttl!AY29</f>
        <v>793.6</v>
      </c>
      <c r="BA36" s="150">
        <f>KOR2020ttl!AZ29</f>
        <v>187.5</v>
      </c>
      <c r="BB36" s="150">
        <f>KOR2020ttl!BA29</f>
        <v>71.8</v>
      </c>
      <c r="BC36" s="150">
        <f>KOR2020ttl!BB29</f>
        <v>16880.599999999999</v>
      </c>
      <c r="BD36" s="150">
        <f>KOR2020ttl!BC29</f>
        <v>-5346.4</v>
      </c>
      <c r="BE36" s="151">
        <f t="shared" si="0"/>
        <v>5007.3000000000029</v>
      </c>
      <c r="BF36" s="151">
        <f t="shared" si="1"/>
        <v>23631.500000000004</v>
      </c>
    </row>
    <row r="37" spans="1:59" x14ac:dyDescent="0.3">
      <c r="A37" s="133" t="str">
        <f>KOR2020ttl!A30</f>
        <v>TTL_H51</v>
      </c>
      <c r="B37" s="132" t="s">
        <v>175</v>
      </c>
      <c r="C37" s="150">
        <f>KOR2020ttl!B30</f>
        <v>24.6</v>
      </c>
      <c r="D37" s="150">
        <f>KOR2020ttl!C30</f>
        <v>8.5</v>
      </c>
      <c r="E37" s="150">
        <f>KOR2020ttl!D30</f>
        <v>0.1</v>
      </c>
      <c r="F37" s="150">
        <f>KOR2020ttl!E30</f>
        <v>1.6</v>
      </c>
      <c r="G37" s="150">
        <f>KOR2020ttl!F30</f>
        <v>0</v>
      </c>
      <c r="H37" s="150">
        <f>KOR2020ttl!G30</f>
        <v>157.30000000000001</v>
      </c>
      <c r="I37" s="150">
        <f>KOR2020ttl!H30</f>
        <v>111.3</v>
      </c>
      <c r="J37" s="150">
        <f>KOR2020ttl!I30</f>
        <v>12.3</v>
      </c>
      <c r="K37" s="150">
        <f>KOR2020ttl!J30</f>
        <v>24</v>
      </c>
      <c r="L37" s="150">
        <f>KOR2020ttl!K30</f>
        <v>206.9</v>
      </c>
      <c r="M37" s="150">
        <f>KOR2020ttl!L30</f>
        <v>187.6</v>
      </c>
      <c r="N37" s="150">
        <f>KOR2020ttl!M30</f>
        <v>272.60000000000002</v>
      </c>
      <c r="O37" s="150">
        <f>KOR2020ttl!N30</f>
        <v>113.9</v>
      </c>
      <c r="P37" s="150">
        <f>KOR2020ttl!O30</f>
        <v>81.599999999999994</v>
      </c>
      <c r="Q37" s="150">
        <f>KOR2020ttl!P30</f>
        <v>215.2</v>
      </c>
      <c r="R37" s="150">
        <f>KOR2020ttl!Q30</f>
        <v>129.4</v>
      </c>
      <c r="S37" s="150">
        <f>KOR2020ttl!R30</f>
        <v>715.2</v>
      </c>
      <c r="T37" s="150">
        <f>KOR2020ttl!S30</f>
        <v>355.4</v>
      </c>
      <c r="U37" s="150">
        <f>KOR2020ttl!T30</f>
        <v>380.1</v>
      </c>
      <c r="V37" s="150">
        <f>KOR2020ttl!U30</f>
        <v>201</v>
      </c>
      <c r="W37" s="150">
        <f>KOR2020ttl!V30</f>
        <v>77.8</v>
      </c>
      <c r="X37" s="150">
        <f>KOR2020ttl!W30</f>
        <v>48.8</v>
      </c>
      <c r="Y37" s="150">
        <f>KOR2020ttl!X30</f>
        <v>166.9</v>
      </c>
      <c r="Z37" s="150">
        <f>KOR2020ttl!Y30</f>
        <v>4.3</v>
      </c>
      <c r="AA37" s="150">
        <f>KOR2020ttl!Z30</f>
        <v>119.9</v>
      </c>
      <c r="AB37" s="150">
        <f>KOR2020ttl!AA30</f>
        <v>2758.8</v>
      </c>
      <c r="AC37" s="150">
        <f>KOR2020ttl!AB30</f>
        <v>49.4</v>
      </c>
      <c r="AD37" s="150">
        <f>KOR2020ttl!AC30</f>
        <v>11.9</v>
      </c>
      <c r="AE37" s="150">
        <f>KOR2020ttl!AD30</f>
        <v>29.7</v>
      </c>
      <c r="AF37" s="150">
        <f>KOR2020ttl!AE30</f>
        <v>133</v>
      </c>
      <c r="AG37" s="150">
        <f>KOR2020ttl!AF30</f>
        <v>176.4</v>
      </c>
      <c r="AH37" s="150">
        <f>KOR2020ttl!AG30</f>
        <v>163.1</v>
      </c>
      <c r="AI37" s="150">
        <f>KOR2020ttl!AH30</f>
        <v>394.5</v>
      </c>
      <c r="AJ37" s="150">
        <f>KOR2020ttl!AI30</f>
        <v>62.2</v>
      </c>
      <c r="AK37" s="150">
        <f>KOR2020ttl!AJ30</f>
        <v>297</v>
      </c>
      <c r="AL37" s="150">
        <f>KOR2020ttl!AK30</f>
        <v>128.6</v>
      </c>
      <c r="AM37" s="150">
        <f>KOR2020ttl!AL30</f>
        <v>28.1</v>
      </c>
      <c r="AN37" s="150">
        <f>KOR2020ttl!AM30</f>
        <v>627.6</v>
      </c>
      <c r="AO37" s="150">
        <f>KOR2020ttl!AN30</f>
        <v>76.7</v>
      </c>
      <c r="AP37" s="150">
        <f>KOR2020ttl!AO30</f>
        <v>217.1</v>
      </c>
      <c r="AQ37" s="150">
        <f>KOR2020ttl!AP30</f>
        <v>41.2</v>
      </c>
      <c r="AR37" s="150">
        <f>KOR2020ttl!AQ30</f>
        <v>93.8</v>
      </c>
      <c r="AS37" s="150">
        <f>KOR2020ttl!AR30</f>
        <v>46.4</v>
      </c>
      <c r="AT37" s="150">
        <f>KOR2020ttl!AS30</f>
        <v>120.6</v>
      </c>
      <c r="AU37" s="150">
        <f>KOR2020ttl!AT30</f>
        <v>0</v>
      </c>
      <c r="AV37" s="150">
        <f>KOR2020ttl!AU30</f>
        <v>2274.6999999999998</v>
      </c>
      <c r="AW37" s="150">
        <f>KOR2020ttl!AV30</f>
        <v>11.8</v>
      </c>
      <c r="AX37" s="150">
        <f>KOR2020ttl!AW30</f>
        <v>4.3</v>
      </c>
      <c r="AY37" s="150">
        <f>KOR2020ttl!AX30</f>
        <v>119.6</v>
      </c>
      <c r="AZ37" s="150">
        <f>KOR2020ttl!AY30</f>
        <v>330.4</v>
      </c>
      <c r="BA37" s="150">
        <f>KOR2020ttl!AZ30</f>
        <v>567.70000000000005</v>
      </c>
      <c r="BB37" s="150">
        <f>KOR2020ttl!BA30</f>
        <v>329</v>
      </c>
      <c r="BC37" s="150">
        <f>KOR2020ttl!BB30</f>
        <v>7971.3</v>
      </c>
      <c r="BD37" s="150">
        <f>KOR2020ttl!BC30</f>
        <v>-2730.2</v>
      </c>
      <c r="BE37" s="151">
        <f t="shared" si="0"/>
        <v>9072.4000000000015</v>
      </c>
      <c r="BF37" s="151">
        <f t="shared" si="1"/>
        <v>20681.2</v>
      </c>
    </row>
    <row r="38" spans="1:59" x14ac:dyDescent="0.3">
      <c r="A38" s="133" t="str">
        <f>KOR2020ttl!A31</f>
        <v>TTL_H52</v>
      </c>
      <c r="B38" s="132" t="s">
        <v>175</v>
      </c>
      <c r="C38" s="150">
        <f>KOR2020ttl!B31</f>
        <v>210.6</v>
      </c>
      <c r="D38" s="150">
        <f>KOR2020ttl!C31</f>
        <v>258.5</v>
      </c>
      <c r="E38" s="150">
        <f>KOR2020ttl!D31</f>
        <v>2.4</v>
      </c>
      <c r="F38" s="150">
        <f>KOR2020ttl!E31</f>
        <v>139.4</v>
      </c>
      <c r="G38" s="150">
        <f>KOR2020ttl!F31</f>
        <v>0.2</v>
      </c>
      <c r="H38" s="150">
        <f>KOR2020ttl!G31</f>
        <v>1381.9</v>
      </c>
      <c r="I38" s="150">
        <f>KOR2020ttl!H31</f>
        <v>371</v>
      </c>
      <c r="J38" s="150">
        <f>KOR2020ttl!I31</f>
        <v>66</v>
      </c>
      <c r="K38" s="150">
        <f>KOR2020ttl!J31</f>
        <v>268.5</v>
      </c>
      <c r="L38" s="150">
        <f>KOR2020ttl!K31</f>
        <v>486.8</v>
      </c>
      <c r="M38" s="150">
        <f>KOR2020ttl!L31</f>
        <v>1203.8</v>
      </c>
      <c r="N38" s="150">
        <f>KOR2020ttl!M31</f>
        <v>154.30000000000001</v>
      </c>
      <c r="O38" s="150">
        <f>KOR2020ttl!N31</f>
        <v>532.20000000000005</v>
      </c>
      <c r="P38" s="150">
        <f>KOR2020ttl!O31</f>
        <v>834.9</v>
      </c>
      <c r="Q38" s="150">
        <f>KOR2020ttl!P31</f>
        <v>1272.0999999999999</v>
      </c>
      <c r="R38" s="150">
        <f>KOR2020ttl!Q31</f>
        <v>558.79999999999995</v>
      </c>
      <c r="S38" s="150">
        <f>KOR2020ttl!R31</f>
        <v>976.9</v>
      </c>
      <c r="T38" s="150">
        <f>KOR2020ttl!S31</f>
        <v>435.2</v>
      </c>
      <c r="U38" s="150">
        <f>KOR2020ttl!T31</f>
        <v>643.20000000000005</v>
      </c>
      <c r="V38" s="150">
        <f>KOR2020ttl!U31</f>
        <v>797.5</v>
      </c>
      <c r="W38" s="150">
        <f>KOR2020ttl!V31</f>
        <v>156.9</v>
      </c>
      <c r="X38" s="150">
        <f>KOR2020ttl!W31</f>
        <v>153.19999999999999</v>
      </c>
      <c r="Y38" s="150">
        <f>KOR2020ttl!X31</f>
        <v>182.2</v>
      </c>
      <c r="Z38" s="150">
        <f>KOR2020ttl!Y31</f>
        <v>233.4</v>
      </c>
      <c r="AA38" s="150">
        <f>KOR2020ttl!Z31</f>
        <v>539.4</v>
      </c>
      <c r="AB38" s="150">
        <f>KOR2020ttl!AA31</f>
        <v>12788.7</v>
      </c>
      <c r="AC38" s="150">
        <f>KOR2020ttl!AB31</f>
        <v>3498.4</v>
      </c>
      <c r="AD38" s="150">
        <f>KOR2020ttl!AC31</f>
        <v>5221.3999999999996</v>
      </c>
      <c r="AE38" s="150">
        <f>KOR2020ttl!AD31</f>
        <v>1310.0999999999999</v>
      </c>
      <c r="AF38" s="150">
        <f>KOR2020ttl!AE31</f>
        <v>1434.8</v>
      </c>
      <c r="AG38" s="150">
        <f>KOR2020ttl!AF31</f>
        <v>194.2</v>
      </c>
      <c r="AH38" s="150">
        <f>KOR2020ttl!AG31</f>
        <v>183.5</v>
      </c>
      <c r="AI38" s="150">
        <f>KOR2020ttl!AH31</f>
        <v>99.7</v>
      </c>
      <c r="AJ38" s="150">
        <f>KOR2020ttl!AI31</f>
        <v>13.9</v>
      </c>
      <c r="AK38" s="150">
        <f>KOR2020ttl!AJ31</f>
        <v>30.4</v>
      </c>
      <c r="AL38" s="150">
        <f>KOR2020ttl!AK31</f>
        <v>78.5</v>
      </c>
      <c r="AM38" s="150">
        <f>KOR2020ttl!AL31</f>
        <v>47.4</v>
      </c>
      <c r="AN38" s="150">
        <f>KOR2020ttl!AM31</f>
        <v>653.6</v>
      </c>
      <c r="AO38" s="150">
        <f>KOR2020ttl!AN31</f>
        <v>385.7</v>
      </c>
      <c r="AP38" s="150">
        <f>KOR2020ttl!AO31</f>
        <v>62.6</v>
      </c>
      <c r="AQ38" s="150">
        <f>KOR2020ttl!AP31</f>
        <v>53.8</v>
      </c>
      <c r="AR38" s="150">
        <f>KOR2020ttl!AQ31</f>
        <v>96</v>
      </c>
      <c r="AS38" s="150">
        <f>KOR2020ttl!AR31</f>
        <v>43.3</v>
      </c>
      <c r="AT38" s="150">
        <f>KOR2020ttl!AS31</f>
        <v>94.8</v>
      </c>
      <c r="AU38" s="150">
        <f>KOR2020ttl!AT31</f>
        <v>0</v>
      </c>
      <c r="AV38" s="150">
        <f>KOR2020ttl!AU31</f>
        <v>2499.9</v>
      </c>
      <c r="AW38" s="150">
        <f>KOR2020ttl!AV31</f>
        <v>28.8</v>
      </c>
      <c r="AX38" s="150">
        <f>KOR2020ttl!AW31</f>
        <v>4.0999999999999996</v>
      </c>
      <c r="AY38" s="150">
        <f>KOR2020ttl!AX31</f>
        <v>320.8</v>
      </c>
      <c r="AZ38" s="150">
        <f>KOR2020ttl!AY31</f>
        <v>22.3</v>
      </c>
      <c r="BA38" s="150">
        <f>KOR2020ttl!AZ31</f>
        <v>34.799999999999997</v>
      </c>
      <c r="BB38" s="150">
        <f>KOR2020ttl!BA31</f>
        <v>3.6</v>
      </c>
      <c r="BC38" s="150">
        <f>KOR2020ttl!BB31</f>
        <v>2981</v>
      </c>
      <c r="BD38" s="150">
        <f>KOR2020ttl!BC31</f>
        <v>-8841.7999999999993</v>
      </c>
      <c r="BE38" s="151">
        <f t="shared" si="0"/>
        <v>38150.100000000006</v>
      </c>
      <c r="BF38" s="151">
        <f t="shared" si="1"/>
        <v>44045.400000000016</v>
      </c>
    </row>
    <row r="39" spans="1:59" x14ac:dyDescent="0.3">
      <c r="A39" s="133" t="str">
        <f>KOR2020ttl!A32</f>
        <v>TTL_H53</v>
      </c>
      <c r="B39" s="132" t="s">
        <v>175</v>
      </c>
      <c r="C39" s="150">
        <f>KOR2020ttl!B32</f>
        <v>48.7</v>
      </c>
      <c r="D39" s="150">
        <f>KOR2020ttl!C32</f>
        <v>5.0999999999999996</v>
      </c>
      <c r="E39" s="150">
        <f>KOR2020ttl!D32</f>
        <v>0.1</v>
      </c>
      <c r="F39" s="150">
        <f>KOR2020ttl!E32</f>
        <v>1.3</v>
      </c>
      <c r="G39" s="150">
        <f>KOR2020ttl!F32</f>
        <v>0</v>
      </c>
      <c r="H39" s="150">
        <f>KOR2020ttl!G32</f>
        <v>27.3</v>
      </c>
      <c r="I39" s="150">
        <f>KOR2020ttl!H32</f>
        <v>18.2</v>
      </c>
      <c r="J39" s="150">
        <f>KOR2020ttl!I32</f>
        <v>4</v>
      </c>
      <c r="K39" s="150">
        <f>KOR2020ttl!J32</f>
        <v>9.1</v>
      </c>
      <c r="L39" s="150">
        <f>KOR2020ttl!K32</f>
        <v>21</v>
      </c>
      <c r="M39" s="150">
        <f>KOR2020ttl!L32</f>
        <v>36.1</v>
      </c>
      <c r="N39" s="150">
        <f>KOR2020ttl!M32</f>
        <v>19.899999999999999</v>
      </c>
      <c r="O39" s="150">
        <f>KOR2020ttl!N32</f>
        <v>24.1</v>
      </c>
      <c r="P39" s="150">
        <f>KOR2020ttl!O32</f>
        <v>23.6</v>
      </c>
      <c r="Q39" s="150">
        <f>KOR2020ttl!P32</f>
        <v>53</v>
      </c>
      <c r="R39" s="150">
        <f>KOR2020ttl!Q32</f>
        <v>31.7</v>
      </c>
      <c r="S39" s="150">
        <f>KOR2020ttl!R32</f>
        <v>94.4</v>
      </c>
      <c r="T39" s="150">
        <f>KOR2020ttl!S32</f>
        <v>26.6</v>
      </c>
      <c r="U39" s="150">
        <f>KOR2020ttl!T32</f>
        <v>32.1</v>
      </c>
      <c r="V39" s="150">
        <f>KOR2020ttl!U32</f>
        <v>82.7</v>
      </c>
      <c r="W39" s="150">
        <f>KOR2020ttl!V32</f>
        <v>16.7</v>
      </c>
      <c r="X39" s="150">
        <f>KOR2020ttl!W32</f>
        <v>14.7</v>
      </c>
      <c r="Y39" s="150">
        <f>KOR2020ttl!X32</f>
        <v>12.7</v>
      </c>
      <c r="Z39" s="150">
        <f>KOR2020ttl!Y32</f>
        <v>243.7</v>
      </c>
      <c r="AA39" s="150">
        <f>KOR2020ttl!Z32</f>
        <v>210.2</v>
      </c>
      <c r="AB39" s="150">
        <f>KOR2020ttl!AA32</f>
        <v>5246.2</v>
      </c>
      <c r="AC39" s="150">
        <f>KOR2020ttl!AB32</f>
        <v>18.100000000000001</v>
      </c>
      <c r="AD39" s="150">
        <f>KOR2020ttl!AC32</f>
        <v>5.4</v>
      </c>
      <c r="AE39" s="150">
        <f>KOR2020ttl!AD32</f>
        <v>0.8</v>
      </c>
      <c r="AF39" s="150">
        <f>KOR2020ttl!AE32</f>
        <v>638</v>
      </c>
      <c r="AG39" s="150">
        <f>KOR2020ttl!AF32</f>
        <v>576.6</v>
      </c>
      <c r="AH39" s="150">
        <f>KOR2020ttl!AG32</f>
        <v>134.19999999999999</v>
      </c>
      <c r="AI39" s="150">
        <f>KOR2020ttl!AH32</f>
        <v>30</v>
      </c>
      <c r="AJ39" s="150">
        <f>KOR2020ttl!AI32</f>
        <v>8.5</v>
      </c>
      <c r="AK39" s="150">
        <f>KOR2020ttl!AJ32</f>
        <v>33.1</v>
      </c>
      <c r="AL39" s="150">
        <f>KOR2020ttl!AK32</f>
        <v>57</v>
      </c>
      <c r="AM39" s="150">
        <f>KOR2020ttl!AL32</f>
        <v>18</v>
      </c>
      <c r="AN39" s="150">
        <f>KOR2020ttl!AM32</f>
        <v>310</v>
      </c>
      <c r="AO39" s="150">
        <f>KOR2020ttl!AN32</f>
        <v>339</v>
      </c>
      <c r="AP39" s="150">
        <f>KOR2020ttl!AO32</f>
        <v>530.6</v>
      </c>
      <c r="AQ39" s="150">
        <f>KOR2020ttl!AP32</f>
        <v>77.7</v>
      </c>
      <c r="AR39" s="150">
        <f>KOR2020ttl!AQ32</f>
        <v>156.30000000000001</v>
      </c>
      <c r="AS39" s="150">
        <f>KOR2020ttl!AR32</f>
        <v>40.5</v>
      </c>
      <c r="AT39" s="150">
        <f>KOR2020ttl!AS32</f>
        <v>62.6</v>
      </c>
      <c r="AU39" s="150">
        <f>KOR2020ttl!AT32</f>
        <v>0</v>
      </c>
      <c r="AV39" s="150">
        <f>KOR2020ttl!AU32</f>
        <v>291.8</v>
      </c>
      <c r="AW39" s="150">
        <f>KOR2020ttl!AV32</f>
        <v>7.1</v>
      </c>
      <c r="AX39" s="150">
        <f>KOR2020ttl!AW32</f>
        <v>0.2</v>
      </c>
      <c r="AY39" s="150">
        <f>KOR2020ttl!AX32</f>
        <v>9.1999999999999993</v>
      </c>
      <c r="AZ39" s="150">
        <f>KOR2020ttl!AY32</f>
        <v>2.1</v>
      </c>
      <c r="BA39" s="150">
        <f>KOR2020ttl!AZ32</f>
        <v>22</v>
      </c>
      <c r="BB39" s="150">
        <f>KOR2020ttl!BA32</f>
        <v>7.2</v>
      </c>
      <c r="BC39" s="150">
        <f>KOR2020ttl!BB32</f>
        <v>362</v>
      </c>
      <c r="BD39" s="150">
        <f>KOR2020ttl!BC32</f>
        <v>-1809.8</v>
      </c>
      <c r="BE39" s="151">
        <f t="shared" si="0"/>
        <v>9339.6000000000022</v>
      </c>
      <c r="BF39" s="151">
        <f t="shared" si="1"/>
        <v>10041.200000000004</v>
      </c>
    </row>
    <row r="40" spans="1:59" x14ac:dyDescent="0.3">
      <c r="A40" s="133" t="str">
        <f>KOR2020ttl!A33</f>
        <v>TTL_I</v>
      </c>
      <c r="B40" s="132" t="s">
        <v>175</v>
      </c>
      <c r="C40" s="150">
        <f>KOR2020ttl!B33</f>
        <v>265.89999999999998</v>
      </c>
      <c r="D40" s="150">
        <f>KOR2020ttl!C33</f>
        <v>133.6</v>
      </c>
      <c r="E40" s="150">
        <f>KOR2020ttl!D33</f>
        <v>1.9</v>
      </c>
      <c r="F40" s="150">
        <f>KOR2020ttl!E33</f>
        <v>75.5</v>
      </c>
      <c r="G40" s="150">
        <f>KOR2020ttl!F33</f>
        <v>0.1</v>
      </c>
      <c r="H40" s="150">
        <f>KOR2020ttl!G33</f>
        <v>419.1</v>
      </c>
      <c r="I40" s="150">
        <f>KOR2020ttl!H33</f>
        <v>409</v>
      </c>
      <c r="J40" s="150">
        <f>KOR2020ttl!I33</f>
        <v>79</v>
      </c>
      <c r="K40" s="150">
        <f>KOR2020ttl!J33</f>
        <v>326</v>
      </c>
      <c r="L40" s="150">
        <f>KOR2020ttl!K33</f>
        <v>477.5</v>
      </c>
      <c r="M40" s="150">
        <f>KOR2020ttl!L33</f>
        <v>871.7</v>
      </c>
      <c r="N40" s="150">
        <f>KOR2020ttl!M33</f>
        <v>148.5</v>
      </c>
      <c r="O40" s="150">
        <f>KOR2020ttl!N33</f>
        <v>464.4</v>
      </c>
      <c r="P40" s="150">
        <f>KOR2020ttl!O33</f>
        <v>325.5</v>
      </c>
      <c r="Q40" s="150">
        <f>KOR2020ttl!P33</f>
        <v>891.1</v>
      </c>
      <c r="R40" s="150">
        <f>KOR2020ttl!Q33</f>
        <v>766.9</v>
      </c>
      <c r="S40" s="150">
        <f>KOR2020ttl!R33</f>
        <v>847.1</v>
      </c>
      <c r="T40" s="150">
        <f>KOR2020ttl!S33</f>
        <v>462.2</v>
      </c>
      <c r="U40" s="150">
        <f>KOR2020ttl!T33</f>
        <v>821.7</v>
      </c>
      <c r="V40" s="150">
        <f>KOR2020ttl!U33</f>
        <v>661.2</v>
      </c>
      <c r="W40" s="150">
        <f>KOR2020ttl!V33</f>
        <v>178</v>
      </c>
      <c r="X40" s="150">
        <f>KOR2020ttl!W33</f>
        <v>273.10000000000002</v>
      </c>
      <c r="Y40" s="150">
        <f>KOR2020ttl!X33</f>
        <v>417</v>
      </c>
      <c r="Z40" s="150">
        <f>KOR2020ttl!Y33</f>
        <v>280.3</v>
      </c>
      <c r="AA40" s="150">
        <f>KOR2020ttl!Z33</f>
        <v>844.4</v>
      </c>
      <c r="AB40" s="150">
        <f>KOR2020ttl!AA33</f>
        <v>12443.1</v>
      </c>
      <c r="AC40" s="150">
        <f>KOR2020ttl!AB33</f>
        <v>330.5</v>
      </c>
      <c r="AD40" s="150">
        <f>KOR2020ttl!AC33</f>
        <v>115.3</v>
      </c>
      <c r="AE40" s="150">
        <f>KOR2020ttl!AD33</f>
        <v>347.9</v>
      </c>
      <c r="AF40" s="150">
        <f>KOR2020ttl!AE33</f>
        <v>807.3</v>
      </c>
      <c r="AG40" s="150">
        <f>KOR2020ttl!AF33</f>
        <v>81.2</v>
      </c>
      <c r="AH40" s="150">
        <f>KOR2020ttl!AG33</f>
        <v>1124.5999999999999</v>
      </c>
      <c r="AI40" s="150">
        <f>KOR2020ttl!AH33</f>
        <v>814.2</v>
      </c>
      <c r="AJ40" s="150">
        <f>KOR2020ttl!AI33</f>
        <v>395.2</v>
      </c>
      <c r="AK40" s="150">
        <f>KOR2020ttl!AJ33</f>
        <v>469</v>
      </c>
      <c r="AL40" s="150">
        <f>KOR2020ttl!AK33</f>
        <v>3134.4</v>
      </c>
      <c r="AM40" s="150">
        <f>KOR2020ttl!AL33</f>
        <v>718.2</v>
      </c>
      <c r="AN40" s="150">
        <f>KOR2020ttl!AM33</f>
        <v>6204.3</v>
      </c>
      <c r="AO40" s="150">
        <f>KOR2020ttl!AN33</f>
        <v>2064.6999999999998</v>
      </c>
      <c r="AP40" s="150">
        <f>KOR2020ttl!AO33</f>
        <v>2179.3000000000002</v>
      </c>
      <c r="AQ40" s="150">
        <f>KOR2020ttl!AP33</f>
        <v>5908.4</v>
      </c>
      <c r="AR40" s="150">
        <f>KOR2020ttl!AQ33</f>
        <v>4319</v>
      </c>
      <c r="AS40" s="150">
        <f>KOR2020ttl!AR33</f>
        <v>1160.0999999999999</v>
      </c>
      <c r="AT40" s="150">
        <f>KOR2020ttl!AS33</f>
        <v>2388.1999999999998</v>
      </c>
      <c r="AU40" s="150">
        <f>KOR2020ttl!AT33</f>
        <v>0</v>
      </c>
      <c r="AV40" s="150">
        <f>KOR2020ttl!AU33</f>
        <v>63416</v>
      </c>
      <c r="AW40" s="150">
        <f>KOR2020ttl!AV33</f>
        <v>270.10000000000002</v>
      </c>
      <c r="AX40" s="150">
        <f>KOR2020ttl!AW33</f>
        <v>2369.1999999999998</v>
      </c>
      <c r="AY40" s="150">
        <f>KOR2020ttl!AX33</f>
        <v>33.200000000000003</v>
      </c>
      <c r="AZ40" s="150">
        <f>KOR2020ttl!AY33</f>
        <v>0.5</v>
      </c>
      <c r="BA40" s="150">
        <f>KOR2020ttl!AZ33</f>
        <v>4093.3</v>
      </c>
      <c r="BB40" s="150">
        <f>KOR2020ttl!BA33</f>
        <v>2270.6</v>
      </c>
      <c r="BC40" s="150">
        <f>KOR2020ttl!BB33</f>
        <v>10</v>
      </c>
      <c r="BD40" s="150">
        <f>KOR2020ttl!BC33</f>
        <v>-4157.7</v>
      </c>
      <c r="BE40" s="151">
        <f t="shared" si="0"/>
        <v>55445.599999999999</v>
      </c>
      <c r="BF40" s="151">
        <f t="shared" si="1"/>
        <v>127908.50000000001</v>
      </c>
    </row>
    <row r="41" spans="1:59" x14ac:dyDescent="0.3">
      <c r="A41" s="133" t="str">
        <f>KOR2020ttl!A34</f>
        <v>TTL_J58T60</v>
      </c>
      <c r="B41" s="132" t="s">
        <v>175</v>
      </c>
      <c r="C41" s="150">
        <f>KOR2020ttl!B34</f>
        <v>34.9</v>
      </c>
      <c r="D41" s="150">
        <f>KOR2020ttl!C34</f>
        <v>8</v>
      </c>
      <c r="E41" s="150">
        <f>KOR2020ttl!D34</f>
        <v>0.3</v>
      </c>
      <c r="F41" s="150">
        <f>KOR2020ttl!E34</f>
        <v>8.8000000000000007</v>
      </c>
      <c r="G41" s="150">
        <f>KOR2020ttl!F34</f>
        <v>0.1</v>
      </c>
      <c r="H41" s="150">
        <f>KOR2020ttl!G34</f>
        <v>72.7</v>
      </c>
      <c r="I41" s="150">
        <f>KOR2020ttl!H34</f>
        <v>43.5</v>
      </c>
      <c r="J41" s="150">
        <f>KOR2020ttl!I34</f>
        <v>6.7</v>
      </c>
      <c r="K41" s="150">
        <f>KOR2020ttl!J34</f>
        <v>55.5</v>
      </c>
      <c r="L41" s="150">
        <f>KOR2020ttl!K34</f>
        <v>178.8</v>
      </c>
      <c r="M41" s="150">
        <f>KOR2020ttl!L34</f>
        <v>106.8</v>
      </c>
      <c r="N41" s="150">
        <f>KOR2020ttl!M34</f>
        <v>16.399999999999999</v>
      </c>
      <c r="O41" s="150">
        <f>KOR2020ttl!N34</f>
        <v>78.900000000000006</v>
      </c>
      <c r="P41" s="150">
        <f>KOR2020ttl!O34</f>
        <v>32</v>
      </c>
      <c r="Q41" s="150">
        <f>KOR2020ttl!P34</f>
        <v>155.1</v>
      </c>
      <c r="R41" s="150">
        <f>KOR2020ttl!Q34</f>
        <v>102.4</v>
      </c>
      <c r="S41" s="150">
        <f>KOR2020ttl!R34</f>
        <v>272.2</v>
      </c>
      <c r="T41" s="150">
        <f>KOR2020ttl!S34</f>
        <v>84.4</v>
      </c>
      <c r="U41" s="150">
        <f>KOR2020ttl!T34</f>
        <v>119.5</v>
      </c>
      <c r="V41" s="150">
        <f>KOR2020ttl!U34</f>
        <v>116.2</v>
      </c>
      <c r="W41" s="150">
        <f>KOR2020ttl!V34</f>
        <v>36.5</v>
      </c>
      <c r="X41" s="150">
        <f>KOR2020ttl!W34</f>
        <v>30.7</v>
      </c>
      <c r="Y41" s="150">
        <f>KOR2020ttl!X34</f>
        <v>70.5</v>
      </c>
      <c r="Z41" s="150">
        <f>KOR2020ttl!Y34</f>
        <v>57.4</v>
      </c>
      <c r="AA41" s="150">
        <f>KOR2020ttl!Z34</f>
        <v>209.4</v>
      </c>
      <c r="AB41" s="150">
        <f>KOR2020ttl!AA34</f>
        <v>3027.1</v>
      </c>
      <c r="AC41" s="150">
        <f>KOR2020ttl!AB34</f>
        <v>67.900000000000006</v>
      </c>
      <c r="AD41" s="150">
        <f>KOR2020ttl!AC34</f>
        <v>101.4</v>
      </c>
      <c r="AE41" s="150">
        <f>KOR2020ttl!AD34</f>
        <v>67.400000000000006</v>
      </c>
      <c r="AF41" s="150">
        <f>KOR2020ttl!AE34</f>
        <v>201.4</v>
      </c>
      <c r="AG41" s="150">
        <f>KOR2020ttl!AF34</f>
        <v>84.3</v>
      </c>
      <c r="AH41" s="150">
        <f>KOR2020ttl!AG34</f>
        <v>360.9</v>
      </c>
      <c r="AI41" s="150">
        <f>KOR2020ttl!AH34</f>
        <v>4209.8</v>
      </c>
      <c r="AJ41" s="150">
        <f>KOR2020ttl!AI34</f>
        <v>461.6</v>
      </c>
      <c r="AK41" s="150">
        <f>KOR2020ttl!AJ34</f>
        <v>1661.4</v>
      </c>
      <c r="AL41" s="150">
        <f>KOR2020ttl!AK34</f>
        <v>1674.5</v>
      </c>
      <c r="AM41" s="150">
        <f>KOR2020ttl!AL34</f>
        <v>198.2</v>
      </c>
      <c r="AN41" s="150">
        <f>KOR2020ttl!AM34</f>
        <v>9658.1</v>
      </c>
      <c r="AO41" s="150">
        <f>KOR2020ttl!AN34</f>
        <v>398.7</v>
      </c>
      <c r="AP41" s="150">
        <f>KOR2020ttl!AO34</f>
        <v>1054.9000000000001</v>
      </c>
      <c r="AQ41" s="150">
        <f>KOR2020ttl!AP34</f>
        <v>1422.1</v>
      </c>
      <c r="AR41" s="150">
        <f>KOR2020ttl!AQ34</f>
        <v>297.2</v>
      </c>
      <c r="AS41" s="150">
        <f>KOR2020ttl!AR34</f>
        <v>967.8</v>
      </c>
      <c r="AT41" s="150">
        <f>KOR2020ttl!AS34</f>
        <v>304.8</v>
      </c>
      <c r="AU41" s="150">
        <f>KOR2020ttl!AT34</f>
        <v>0</v>
      </c>
      <c r="AV41" s="150">
        <f>KOR2020ttl!AU34</f>
        <v>8471.2999999999993</v>
      </c>
      <c r="AW41" s="150">
        <f>KOR2020ttl!AV34</f>
        <v>357.5</v>
      </c>
      <c r="AX41" s="150">
        <f>KOR2020ttl!AW34</f>
        <v>19.7</v>
      </c>
      <c r="AY41" s="150">
        <f>KOR2020ttl!AX34</f>
        <v>7938.8</v>
      </c>
      <c r="AZ41" s="150">
        <f>KOR2020ttl!AY34</f>
        <v>1</v>
      </c>
      <c r="BA41" s="150">
        <f>KOR2020ttl!AZ34</f>
        <v>56</v>
      </c>
      <c r="BB41" s="150">
        <f>KOR2020ttl!BA34</f>
        <v>26.7</v>
      </c>
      <c r="BC41" s="150">
        <f>KOR2020ttl!BB34</f>
        <v>5587.5</v>
      </c>
      <c r="BD41" s="150">
        <f>KOR2020ttl!BC34</f>
        <v>-4429.7</v>
      </c>
      <c r="BE41" s="151">
        <f t="shared" si="0"/>
        <v>28117.199999999997</v>
      </c>
      <c r="BF41" s="151">
        <f t="shared" si="1"/>
        <v>50575.7</v>
      </c>
    </row>
    <row r="42" spans="1:59" x14ac:dyDescent="0.3">
      <c r="A42" s="133" t="str">
        <f>KOR2020ttl!A35</f>
        <v>TTL_J61</v>
      </c>
      <c r="B42" s="132" t="s">
        <v>175</v>
      </c>
      <c r="C42" s="150">
        <f>KOR2020ttl!B35</f>
        <v>92.4</v>
      </c>
      <c r="D42" s="150">
        <f>KOR2020ttl!C35</f>
        <v>20.9</v>
      </c>
      <c r="E42" s="150">
        <f>KOR2020ttl!D35</f>
        <v>0.6</v>
      </c>
      <c r="F42" s="150">
        <f>KOR2020ttl!E35</f>
        <v>8.1999999999999993</v>
      </c>
      <c r="G42" s="150">
        <f>KOR2020ttl!F35</f>
        <v>0.1</v>
      </c>
      <c r="H42" s="150">
        <f>KOR2020ttl!G35</f>
        <v>97.8</v>
      </c>
      <c r="I42" s="150">
        <f>KOR2020ttl!H35</f>
        <v>71.3</v>
      </c>
      <c r="J42" s="150">
        <f>KOR2020ttl!I35</f>
        <v>28.6</v>
      </c>
      <c r="K42" s="150">
        <f>KOR2020ttl!J35</f>
        <v>68.400000000000006</v>
      </c>
      <c r="L42" s="150">
        <f>KOR2020ttl!K35</f>
        <v>185</v>
      </c>
      <c r="M42" s="150">
        <f>KOR2020ttl!L35</f>
        <v>150.9</v>
      </c>
      <c r="N42" s="150">
        <f>KOR2020ttl!M35</f>
        <v>26.7</v>
      </c>
      <c r="O42" s="150">
        <f>KOR2020ttl!N35</f>
        <v>95.3</v>
      </c>
      <c r="P42" s="150">
        <f>KOR2020ttl!O35</f>
        <v>129.30000000000001</v>
      </c>
      <c r="Q42" s="150">
        <f>KOR2020ttl!P35</f>
        <v>146</v>
      </c>
      <c r="R42" s="150">
        <f>KOR2020ttl!Q35</f>
        <v>181.1</v>
      </c>
      <c r="S42" s="150">
        <f>KOR2020ttl!R35</f>
        <v>242</v>
      </c>
      <c r="T42" s="150">
        <f>KOR2020ttl!S35</f>
        <v>145.1</v>
      </c>
      <c r="U42" s="150">
        <f>KOR2020ttl!T35</f>
        <v>123.1</v>
      </c>
      <c r="V42" s="150">
        <f>KOR2020ttl!U35</f>
        <v>127.6</v>
      </c>
      <c r="W42" s="150">
        <f>KOR2020ttl!V35</f>
        <v>29</v>
      </c>
      <c r="X42" s="150">
        <f>KOR2020ttl!W35</f>
        <v>58.1</v>
      </c>
      <c r="Y42" s="150">
        <f>KOR2020ttl!X35</f>
        <v>77.3</v>
      </c>
      <c r="Z42" s="150">
        <f>KOR2020ttl!Y35</f>
        <v>72.5</v>
      </c>
      <c r="AA42" s="150">
        <f>KOR2020ttl!Z35</f>
        <v>225.2</v>
      </c>
      <c r="AB42" s="150">
        <f>KOR2020ttl!AA35</f>
        <v>8016.3</v>
      </c>
      <c r="AC42" s="150">
        <f>KOR2020ttl!AB35</f>
        <v>123.8</v>
      </c>
      <c r="AD42" s="150">
        <f>KOR2020ttl!AC35</f>
        <v>61.1</v>
      </c>
      <c r="AE42" s="150">
        <f>KOR2020ttl!AD35</f>
        <v>11.4</v>
      </c>
      <c r="AF42" s="150">
        <f>KOR2020ttl!AE35</f>
        <v>466</v>
      </c>
      <c r="AG42" s="150">
        <f>KOR2020ttl!AF35</f>
        <v>94.3</v>
      </c>
      <c r="AH42" s="150">
        <f>KOR2020ttl!AG35</f>
        <v>611.9</v>
      </c>
      <c r="AI42" s="150">
        <f>KOR2020ttl!AH35</f>
        <v>669.9</v>
      </c>
      <c r="AJ42" s="150">
        <f>KOR2020ttl!AI35</f>
        <v>2593.9</v>
      </c>
      <c r="AK42" s="150">
        <f>KOR2020ttl!AJ35</f>
        <v>682.5</v>
      </c>
      <c r="AL42" s="150">
        <f>KOR2020ttl!AK35</f>
        <v>2851.2</v>
      </c>
      <c r="AM42" s="150">
        <f>KOR2020ttl!AL35</f>
        <v>244.8</v>
      </c>
      <c r="AN42" s="150">
        <f>KOR2020ttl!AM35</f>
        <v>3172.6</v>
      </c>
      <c r="AO42" s="150">
        <f>KOR2020ttl!AN35</f>
        <v>1144.5</v>
      </c>
      <c r="AP42" s="150">
        <f>KOR2020ttl!AO35</f>
        <v>879.3</v>
      </c>
      <c r="AQ42" s="150">
        <f>KOR2020ttl!AP35</f>
        <v>686.8</v>
      </c>
      <c r="AR42" s="150">
        <f>KOR2020ttl!AQ35</f>
        <v>231.8</v>
      </c>
      <c r="AS42" s="150">
        <f>KOR2020ttl!AR35</f>
        <v>165.1</v>
      </c>
      <c r="AT42" s="150">
        <f>KOR2020ttl!AS35</f>
        <v>303.5</v>
      </c>
      <c r="AU42" s="150">
        <f>KOR2020ttl!AT35</f>
        <v>0</v>
      </c>
      <c r="AV42" s="150">
        <f>KOR2020ttl!AU35</f>
        <v>9654.6</v>
      </c>
      <c r="AW42" s="150">
        <f>KOR2020ttl!AV35</f>
        <v>44</v>
      </c>
      <c r="AX42" s="150">
        <f>KOR2020ttl!AW35</f>
        <v>1</v>
      </c>
      <c r="AY42" s="150">
        <f>KOR2020ttl!AX35</f>
        <v>173.8</v>
      </c>
      <c r="AZ42" s="150">
        <f>KOR2020ttl!AY35</f>
        <v>0.7</v>
      </c>
      <c r="BA42" s="150">
        <f>KOR2020ttl!AZ35</f>
        <v>243</v>
      </c>
      <c r="BB42" s="150">
        <f>KOR2020ttl!BA35</f>
        <v>134.1</v>
      </c>
      <c r="BC42" s="150">
        <f>KOR2020ttl!BB35</f>
        <v>623.29999999999995</v>
      </c>
      <c r="BD42" s="150">
        <f>KOR2020ttl!BC35</f>
        <v>-1695.7</v>
      </c>
      <c r="BE42" s="151">
        <f t="shared" si="0"/>
        <v>25413.19999999999</v>
      </c>
      <c r="BF42" s="151">
        <f t="shared" si="1"/>
        <v>36287.69999999999</v>
      </c>
    </row>
    <row r="43" spans="1:59" x14ac:dyDescent="0.3">
      <c r="A43" s="133" t="str">
        <f>KOR2020ttl!A36</f>
        <v>TTL_J62_63</v>
      </c>
      <c r="B43" s="132" t="s">
        <v>175</v>
      </c>
      <c r="C43" s="150">
        <f>KOR2020ttl!B36</f>
        <v>22.2</v>
      </c>
      <c r="D43" s="150">
        <f>KOR2020ttl!C36</f>
        <v>4.2</v>
      </c>
      <c r="E43" s="150">
        <f>KOR2020ttl!D36</f>
        <v>0.4</v>
      </c>
      <c r="F43" s="150">
        <f>KOR2020ttl!E36</f>
        <v>6.1</v>
      </c>
      <c r="G43" s="150">
        <f>KOR2020ttl!F36</f>
        <v>0.1</v>
      </c>
      <c r="H43" s="150">
        <f>KOR2020ttl!G36</f>
        <v>96.9</v>
      </c>
      <c r="I43" s="150">
        <f>KOR2020ttl!H36</f>
        <v>47.9</v>
      </c>
      <c r="J43" s="150">
        <f>KOR2020ttl!I36</f>
        <v>7</v>
      </c>
      <c r="K43" s="150">
        <f>KOR2020ttl!J36</f>
        <v>63.6</v>
      </c>
      <c r="L43" s="150">
        <f>KOR2020ttl!K36</f>
        <v>318.5</v>
      </c>
      <c r="M43" s="150">
        <f>KOR2020ttl!L36</f>
        <v>144.6</v>
      </c>
      <c r="N43" s="150">
        <f>KOR2020ttl!M36</f>
        <v>17.2</v>
      </c>
      <c r="O43" s="150">
        <f>KOR2020ttl!N36</f>
        <v>116.1</v>
      </c>
      <c r="P43" s="150">
        <f>KOR2020ttl!O36</f>
        <v>33.9</v>
      </c>
      <c r="Q43" s="150">
        <f>KOR2020ttl!P36</f>
        <v>230.4</v>
      </c>
      <c r="R43" s="150">
        <f>KOR2020ttl!Q36</f>
        <v>127.7</v>
      </c>
      <c r="S43" s="150">
        <f>KOR2020ttl!R36</f>
        <v>480.2</v>
      </c>
      <c r="T43" s="150">
        <f>KOR2020ttl!S36</f>
        <v>93.1</v>
      </c>
      <c r="U43" s="150">
        <f>KOR2020ttl!T36</f>
        <v>193.3</v>
      </c>
      <c r="V43" s="150">
        <f>KOR2020ttl!U36</f>
        <v>206.6</v>
      </c>
      <c r="W43" s="150">
        <f>KOR2020ttl!V36</f>
        <v>40.9</v>
      </c>
      <c r="X43" s="150">
        <f>KOR2020ttl!W36</f>
        <v>29.3</v>
      </c>
      <c r="Y43" s="150">
        <f>KOR2020ttl!X36</f>
        <v>101.6</v>
      </c>
      <c r="Z43" s="150">
        <f>KOR2020ttl!Y36</f>
        <v>73.8</v>
      </c>
      <c r="AA43" s="150">
        <f>KOR2020ttl!Z36</f>
        <v>193.2</v>
      </c>
      <c r="AB43" s="150">
        <f>KOR2020ttl!AA36</f>
        <v>1609.1</v>
      </c>
      <c r="AC43" s="150">
        <f>KOR2020ttl!AB36</f>
        <v>85.8</v>
      </c>
      <c r="AD43" s="150">
        <f>KOR2020ttl!AC36</f>
        <v>41.6</v>
      </c>
      <c r="AE43" s="150">
        <f>KOR2020ttl!AD36</f>
        <v>21.6</v>
      </c>
      <c r="AF43" s="150">
        <f>KOR2020ttl!AE36</f>
        <v>187</v>
      </c>
      <c r="AG43" s="150">
        <f>KOR2020ttl!AF36</f>
        <v>148.5</v>
      </c>
      <c r="AH43" s="150">
        <f>KOR2020ttl!AG36</f>
        <v>103.6</v>
      </c>
      <c r="AI43" s="150">
        <f>KOR2020ttl!AH36</f>
        <v>1978.6</v>
      </c>
      <c r="AJ43" s="150">
        <f>KOR2020ttl!AI36</f>
        <v>1036</v>
      </c>
      <c r="AK43" s="150">
        <f>KOR2020ttl!AJ36</f>
        <v>3327.6</v>
      </c>
      <c r="AL43" s="150">
        <f>KOR2020ttl!AK36</f>
        <v>3463.9</v>
      </c>
      <c r="AM43" s="150">
        <f>KOR2020ttl!AL36</f>
        <v>162.5</v>
      </c>
      <c r="AN43" s="150">
        <f>KOR2020ttl!AM36</f>
        <v>5359.9</v>
      </c>
      <c r="AO43" s="150">
        <f>KOR2020ttl!AN36</f>
        <v>258.3</v>
      </c>
      <c r="AP43" s="150">
        <f>KOR2020ttl!AO36</f>
        <v>1323.3</v>
      </c>
      <c r="AQ43" s="150">
        <f>KOR2020ttl!AP36</f>
        <v>839</v>
      </c>
      <c r="AR43" s="150">
        <f>KOR2020ttl!AQ36</f>
        <v>229.1</v>
      </c>
      <c r="AS43" s="150">
        <f>KOR2020ttl!AR36</f>
        <v>264.60000000000002</v>
      </c>
      <c r="AT43" s="150">
        <f>KOR2020ttl!AS36</f>
        <v>137.30000000000001</v>
      </c>
      <c r="AU43" s="150">
        <f>KOR2020ttl!AT36</f>
        <v>0</v>
      </c>
      <c r="AV43" s="150">
        <f>KOR2020ttl!AU36</f>
        <v>7445.4</v>
      </c>
      <c r="AW43" s="150">
        <f>KOR2020ttl!AV36</f>
        <v>43.7</v>
      </c>
      <c r="AX43" s="150">
        <f>KOR2020ttl!AW36</f>
        <v>12.9</v>
      </c>
      <c r="AY43" s="150">
        <f>KOR2020ttl!AX36</f>
        <v>18189.2</v>
      </c>
      <c r="AZ43" s="150">
        <f>KOR2020ttl!AY36</f>
        <v>2</v>
      </c>
      <c r="BA43" s="150">
        <f>KOR2020ttl!AZ36</f>
        <v>9.5</v>
      </c>
      <c r="BB43" s="150">
        <f>KOR2020ttl!BA36</f>
        <v>1.2</v>
      </c>
      <c r="BC43" s="150">
        <f>KOR2020ttl!BB36</f>
        <v>6021.1</v>
      </c>
      <c r="BD43" s="150">
        <f>KOR2020ttl!BC36</f>
        <v>-10898</v>
      </c>
      <c r="BE43" s="151">
        <f t="shared" si="0"/>
        <v>23226.099999999995</v>
      </c>
      <c r="BF43" s="151">
        <f t="shared" si="1"/>
        <v>54951.099999999991</v>
      </c>
    </row>
    <row r="44" spans="1:59" x14ac:dyDescent="0.3">
      <c r="A44" s="133" t="str">
        <f>KOR2020ttl!A37</f>
        <v>TTL_K</v>
      </c>
      <c r="B44" s="132" t="s">
        <v>175</v>
      </c>
      <c r="C44" s="150">
        <f>KOR2020ttl!B37</f>
        <v>968.8</v>
      </c>
      <c r="D44" s="150">
        <f>KOR2020ttl!C37</f>
        <v>297.8</v>
      </c>
      <c r="E44" s="150">
        <f>KOR2020ttl!D37</f>
        <v>6</v>
      </c>
      <c r="F44" s="150">
        <f>KOR2020ttl!E37</f>
        <v>138.9</v>
      </c>
      <c r="G44" s="150">
        <f>KOR2020ttl!F37</f>
        <v>0.7</v>
      </c>
      <c r="H44" s="150">
        <f>KOR2020ttl!G37</f>
        <v>796</v>
      </c>
      <c r="I44" s="150">
        <f>KOR2020ttl!H37</f>
        <v>597.1</v>
      </c>
      <c r="J44" s="150">
        <f>KOR2020ttl!I37</f>
        <v>135.4</v>
      </c>
      <c r="K44" s="150">
        <f>KOR2020ttl!J37</f>
        <v>469.9</v>
      </c>
      <c r="L44" s="150">
        <f>KOR2020ttl!K37</f>
        <v>534.29999999999995</v>
      </c>
      <c r="M44" s="150">
        <f>KOR2020ttl!L37</f>
        <v>1074.2</v>
      </c>
      <c r="N44" s="150">
        <f>KOR2020ttl!M37</f>
        <v>265.3</v>
      </c>
      <c r="O44" s="150">
        <f>KOR2020ttl!N37</f>
        <v>977</v>
      </c>
      <c r="P44" s="150">
        <f>KOR2020ttl!O37</f>
        <v>503.7</v>
      </c>
      <c r="Q44" s="150">
        <f>KOR2020ttl!P37</f>
        <v>1621.2</v>
      </c>
      <c r="R44" s="150">
        <f>KOR2020ttl!Q37</f>
        <v>1238</v>
      </c>
      <c r="S44" s="150">
        <f>KOR2020ttl!R37</f>
        <v>1832.5</v>
      </c>
      <c r="T44" s="150">
        <f>KOR2020ttl!S37</f>
        <v>915.7</v>
      </c>
      <c r="U44" s="150">
        <f>KOR2020ttl!T37</f>
        <v>1748.5</v>
      </c>
      <c r="V44" s="150">
        <f>KOR2020ttl!U37</f>
        <v>1451</v>
      </c>
      <c r="W44" s="150">
        <f>KOR2020ttl!V37</f>
        <v>584.9</v>
      </c>
      <c r="X44" s="150">
        <f>KOR2020ttl!W37</f>
        <v>253.8</v>
      </c>
      <c r="Y44" s="150">
        <f>KOR2020ttl!X37</f>
        <v>1439.2</v>
      </c>
      <c r="Z44" s="150">
        <f>KOR2020ttl!Y37</f>
        <v>456.2</v>
      </c>
      <c r="AA44" s="150">
        <f>KOR2020ttl!Z37</f>
        <v>4524.3</v>
      </c>
      <c r="AB44" s="150">
        <f>KOR2020ttl!AA37</f>
        <v>9781</v>
      </c>
      <c r="AC44" s="150">
        <f>KOR2020ttl!AB37</f>
        <v>780.7</v>
      </c>
      <c r="AD44" s="150">
        <f>KOR2020ttl!AC37</f>
        <v>431.2</v>
      </c>
      <c r="AE44" s="150">
        <f>KOR2020ttl!AD37</f>
        <v>213.6</v>
      </c>
      <c r="AF44" s="150">
        <f>KOR2020ttl!AE37</f>
        <v>834.7</v>
      </c>
      <c r="AG44" s="150">
        <f>KOR2020ttl!AF37</f>
        <v>101</v>
      </c>
      <c r="AH44" s="150">
        <f>KOR2020ttl!AG37</f>
        <v>2099.9</v>
      </c>
      <c r="AI44" s="150">
        <f>KOR2020ttl!AH37</f>
        <v>676.1</v>
      </c>
      <c r="AJ44" s="150">
        <f>KOR2020ttl!AI37</f>
        <v>541.20000000000005</v>
      </c>
      <c r="AK44" s="150">
        <f>KOR2020ttl!AJ37</f>
        <v>347.3</v>
      </c>
      <c r="AL44" s="150">
        <f>KOR2020ttl!AK37</f>
        <v>21127.8</v>
      </c>
      <c r="AM44" s="150">
        <f>KOR2020ttl!AL37</f>
        <v>20549.3</v>
      </c>
      <c r="AN44" s="150">
        <f>KOR2020ttl!AM37</f>
        <v>4100</v>
      </c>
      <c r="AO44" s="150">
        <f>KOR2020ttl!AN37</f>
        <v>699.1</v>
      </c>
      <c r="AP44" s="150">
        <f>KOR2020ttl!AO37</f>
        <v>4571.8999999999996</v>
      </c>
      <c r="AQ44" s="150">
        <f>KOR2020ttl!AP37</f>
        <v>1492.2</v>
      </c>
      <c r="AR44" s="150">
        <f>KOR2020ttl!AQ37</f>
        <v>3240.6</v>
      </c>
      <c r="AS44" s="150">
        <f>KOR2020ttl!AR37</f>
        <v>486.2</v>
      </c>
      <c r="AT44" s="150">
        <f>KOR2020ttl!AS37</f>
        <v>1132</v>
      </c>
      <c r="AU44" s="150">
        <f>KOR2020ttl!AT37</f>
        <v>0</v>
      </c>
      <c r="AV44" s="150">
        <f>KOR2020ttl!AU37</f>
        <v>53458.8</v>
      </c>
      <c r="AW44" s="150">
        <f>KOR2020ttl!AV37</f>
        <v>606.1</v>
      </c>
      <c r="AX44" s="150">
        <f>KOR2020ttl!AW37</f>
        <v>2.4</v>
      </c>
      <c r="AY44" s="150">
        <f>KOR2020ttl!AX37</f>
        <v>161.9</v>
      </c>
      <c r="AZ44" s="150">
        <f>KOR2020ttl!AY37</f>
        <v>11.9</v>
      </c>
      <c r="BA44" s="150">
        <f>KOR2020ttl!AZ37</f>
        <v>204.4</v>
      </c>
      <c r="BB44" s="150">
        <f>KOR2020ttl!BA37</f>
        <v>112.7</v>
      </c>
      <c r="BC44" s="150">
        <f>KOR2020ttl!BB37</f>
        <v>4356.8999999999996</v>
      </c>
      <c r="BD44" s="150">
        <f>KOR2020ttl!BC37</f>
        <v>-5634.6</v>
      </c>
      <c r="BE44" s="151">
        <f t="shared" si="0"/>
        <v>96036.2</v>
      </c>
      <c r="BF44" s="151">
        <f t="shared" si="1"/>
        <v>154951.29999999999</v>
      </c>
    </row>
    <row r="45" spans="1:59" x14ac:dyDescent="0.3">
      <c r="A45" s="133" t="str">
        <f>KOR2020ttl!A38</f>
        <v>TTL_L</v>
      </c>
      <c r="B45" s="132" t="s">
        <v>175</v>
      </c>
      <c r="C45" s="150">
        <f>KOR2020ttl!B38</f>
        <v>25.8</v>
      </c>
      <c r="D45" s="150">
        <f>KOR2020ttl!C38</f>
        <v>6.6</v>
      </c>
      <c r="E45" s="150">
        <f>KOR2020ttl!D38</f>
        <v>0.3</v>
      </c>
      <c r="F45" s="150">
        <f>KOR2020ttl!E38</f>
        <v>4.5999999999999996</v>
      </c>
      <c r="G45" s="150">
        <f>KOR2020ttl!F38</f>
        <v>0.1</v>
      </c>
      <c r="H45" s="150">
        <f>KOR2020ttl!G38</f>
        <v>164.8</v>
      </c>
      <c r="I45" s="150">
        <f>KOR2020ttl!H38</f>
        <v>168.1</v>
      </c>
      <c r="J45" s="150">
        <f>KOR2020ttl!I38</f>
        <v>21.4</v>
      </c>
      <c r="K45" s="150">
        <f>KOR2020ttl!J38</f>
        <v>76.8</v>
      </c>
      <c r="L45" s="150">
        <f>KOR2020ttl!K38</f>
        <v>156.19999999999999</v>
      </c>
      <c r="M45" s="150">
        <f>KOR2020ttl!L38</f>
        <v>153.9</v>
      </c>
      <c r="N45" s="150">
        <f>KOR2020ttl!M38</f>
        <v>37.799999999999997</v>
      </c>
      <c r="O45" s="150">
        <f>KOR2020ttl!N38</f>
        <v>87.4</v>
      </c>
      <c r="P45" s="150">
        <f>KOR2020ttl!O38</f>
        <v>55</v>
      </c>
      <c r="Q45" s="150">
        <f>KOR2020ttl!P38</f>
        <v>255.2</v>
      </c>
      <c r="R45" s="150">
        <f>KOR2020ttl!Q38</f>
        <v>166.2</v>
      </c>
      <c r="S45" s="150">
        <f>KOR2020ttl!R38</f>
        <v>288</v>
      </c>
      <c r="T45" s="150">
        <f>KOR2020ttl!S38</f>
        <v>159.5</v>
      </c>
      <c r="U45" s="150">
        <f>KOR2020ttl!T38</f>
        <v>116.6</v>
      </c>
      <c r="V45" s="150">
        <f>KOR2020ttl!U38</f>
        <v>172.7</v>
      </c>
      <c r="W45" s="150">
        <f>KOR2020ttl!V38</f>
        <v>38.799999999999997</v>
      </c>
      <c r="X45" s="150">
        <f>KOR2020ttl!W38</f>
        <v>90.2</v>
      </c>
      <c r="Y45" s="150">
        <f>KOR2020ttl!X38</f>
        <v>182</v>
      </c>
      <c r="Z45" s="150">
        <f>KOR2020ttl!Y38</f>
        <v>105.8</v>
      </c>
      <c r="AA45" s="150">
        <f>KOR2020ttl!Z38</f>
        <v>470.6</v>
      </c>
      <c r="AB45" s="150">
        <f>KOR2020ttl!AA38</f>
        <v>10132.700000000001</v>
      </c>
      <c r="AC45" s="150">
        <f>KOR2020ttl!AB38</f>
        <v>143.5</v>
      </c>
      <c r="AD45" s="150">
        <f>KOR2020ttl!AC38</f>
        <v>34.4</v>
      </c>
      <c r="AE45" s="150">
        <f>KOR2020ttl!AD38</f>
        <v>22.8</v>
      </c>
      <c r="AF45" s="150">
        <f>KOR2020ttl!AE38</f>
        <v>477.7</v>
      </c>
      <c r="AG45" s="150">
        <f>KOR2020ttl!AF38</f>
        <v>48.9</v>
      </c>
      <c r="AH45" s="150">
        <f>KOR2020ttl!AG38</f>
        <v>4946.1000000000004</v>
      </c>
      <c r="AI45" s="150">
        <f>KOR2020ttl!AH38</f>
        <v>321.89999999999998</v>
      </c>
      <c r="AJ45" s="150">
        <f>KOR2020ttl!AI38</f>
        <v>176.7</v>
      </c>
      <c r="AK45" s="150">
        <f>KOR2020ttl!AJ38</f>
        <v>345.5</v>
      </c>
      <c r="AL45" s="150">
        <f>KOR2020ttl!AK38</f>
        <v>3331.5</v>
      </c>
      <c r="AM45" s="150">
        <f>KOR2020ttl!AL38</f>
        <v>2429.1999999999998</v>
      </c>
      <c r="AN45" s="150">
        <f>KOR2020ttl!AM38</f>
        <v>3158.9</v>
      </c>
      <c r="AO45" s="150">
        <f>KOR2020ttl!AN38</f>
        <v>685.2</v>
      </c>
      <c r="AP45" s="150">
        <f>KOR2020ttl!AO38</f>
        <v>952.3</v>
      </c>
      <c r="AQ45" s="150">
        <f>KOR2020ttl!AP38</f>
        <v>1246.5</v>
      </c>
      <c r="AR45" s="150">
        <f>KOR2020ttl!AQ38</f>
        <v>2004.9</v>
      </c>
      <c r="AS45" s="150">
        <f>KOR2020ttl!AR38</f>
        <v>360.3</v>
      </c>
      <c r="AT45" s="150">
        <f>KOR2020ttl!AS38</f>
        <v>666.4</v>
      </c>
      <c r="AU45" s="150">
        <f>KOR2020ttl!AT38</f>
        <v>0</v>
      </c>
      <c r="AV45" s="150">
        <f>KOR2020ttl!AU38</f>
        <v>119387</v>
      </c>
      <c r="AW45" s="150">
        <f>KOR2020ttl!AV38</f>
        <v>411</v>
      </c>
      <c r="AX45" s="150">
        <f>KOR2020ttl!AW38</f>
        <v>2.8</v>
      </c>
      <c r="AY45" s="150">
        <f>KOR2020ttl!AX38</f>
        <v>11322.7</v>
      </c>
      <c r="AZ45" s="150">
        <f>KOR2020ttl!AY38</f>
        <v>0.4</v>
      </c>
      <c r="BA45" s="150">
        <f>KOR2020ttl!AZ38</f>
        <v>748</v>
      </c>
      <c r="BB45" s="150">
        <f>KOR2020ttl!BA38</f>
        <v>207.4</v>
      </c>
      <c r="BC45" s="150">
        <f>KOR2020ttl!BB38</f>
        <v>139.5</v>
      </c>
      <c r="BD45" s="150">
        <f>KOR2020ttl!BC38</f>
        <v>-3070.5</v>
      </c>
      <c r="BE45" s="151">
        <f t="shared" si="0"/>
        <v>34489.80000000001</v>
      </c>
      <c r="BF45" s="151">
        <f t="shared" si="1"/>
        <v>166708.6</v>
      </c>
    </row>
    <row r="46" spans="1:59" x14ac:dyDescent="0.3">
      <c r="A46" s="133" t="str">
        <f>KOR2020ttl!A39</f>
        <v>TTL_M</v>
      </c>
      <c r="B46" s="132" t="s">
        <v>175</v>
      </c>
      <c r="C46" s="150">
        <f>KOR2020ttl!B39</f>
        <v>726.8</v>
      </c>
      <c r="D46" s="150">
        <f>KOR2020ttl!C39</f>
        <v>105.7</v>
      </c>
      <c r="E46" s="150">
        <f>KOR2020ttl!D39</f>
        <v>33.9</v>
      </c>
      <c r="F46" s="150">
        <f>KOR2020ttl!E39</f>
        <v>129.30000000000001</v>
      </c>
      <c r="G46" s="150">
        <f>KOR2020ttl!F39</f>
        <v>1.9</v>
      </c>
      <c r="H46" s="150">
        <f>KOR2020ttl!G39</f>
        <v>3706.1</v>
      </c>
      <c r="I46" s="150">
        <f>KOR2020ttl!H39</f>
        <v>1001.8</v>
      </c>
      <c r="J46" s="150">
        <f>KOR2020ttl!I39</f>
        <v>162.30000000000001</v>
      </c>
      <c r="K46" s="150">
        <f>KOR2020ttl!J39</f>
        <v>851</v>
      </c>
      <c r="L46" s="150">
        <f>KOR2020ttl!K39</f>
        <v>6051.5</v>
      </c>
      <c r="M46" s="150">
        <f>KOR2020ttl!L39</f>
        <v>8100.5</v>
      </c>
      <c r="N46" s="150">
        <f>KOR2020ttl!M39</f>
        <v>1646.3</v>
      </c>
      <c r="O46" s="150">
        <f>KOR2020ttl!N39</f>
        <v>2063.8000000000002</v>
      </c>
      <c r="P46" s="150">
        <f>KOR2020ttl!O39</f>
        <v>1449.7</v>
      </c>
      <c r="Q46" s="150">
        <f>KOR2020ttl!P39</f>
        <v>4987.8999999999996</v>
      </c>
      <c r="R46" s="150">
        <f>KOR2020ttl!Q39</f>
        <v>2218</v>
      </c>
      <c r="S46" s="150">
        <f>KOR2020ttl!R39</f>
        <v>4604</v>
      </c>
      <c r="T46" s="150">
        <f>KOR2020ttl!S39</f>
        <v>3090.6</v>
      </c>
      <c r="U46" s="150">
        <f>KOR2020ttl!T39</f>
        <v>2881.1</v>
      </c>
      <c r="V46" s="150">
        <f>KOR2020ttl!U39</f>
        <v>4811.7</v>
      </c>
      <c r="W46" s="150">
        <f>KOR2020ttl!V39</f>
        <v>1198.4000000000001</v>
      </c>
      <c r="X46" s="150">
        <f>KOR2020ttl!W39</f>
        <v>806.6</v>
      </c>
      <c r="Y46" s="150">
        <f>KOR2020ttl!X39</f>
        <v>2543.1</v>
      </c>
      <c r="Z46" s="150">
        <f>KOR2020ttl!Y39</f>
        <v>670.8</v>
      </c>
      <c r="AA46" s="150">
        <f>KOR2020ttl!Z39</f>
        <v>15147.1</v>
      </c>
      <c r="AB46" s="150">
        <f>KOR2020ttl!AA39</f>
        <v>18916.599999999999</v>
      </c>
      <c r="AC46" s="150">
        <f>KOR2020ttl!AB39</f>
        <v>581.5</v>
      </c>
      <c r="AD46" s="150">
        <f>KOR2020ttl!AC39</f>
        <v>280.5</v>
      </c>
      <c r="AE46" s="150">
        <f>KOR2020ttl!AD39</f>
        <v>66.3</v>
      </c>
      <c r="AF46" s="150">
        <f>KOR2020ttl!AE39</f>
        <v>1998.6</v>
      </c>
      <c r="AG46" s="150">
        <f>KOR2020ttl!AF39</f>
        <v>224.3</v>
      </c>
      <c r="AH46" s="150">
        <f>KOR2020ttl!AG39</f>
        <v>2501</v>
      </c>
      <c r="AI46" s="150">
        <f>KOR2020ttl!AH39</f>
        <v>3775.7</v>
      </c>
      <c r="AJ46" s="150">
        <f>KOR2020ttl!AI39</f>
        <v>2283.9</v>
      </c>
      <c r="AK46" s="150">
        <f>KOR2020ttl!AJ39</f>
        <v>1900.5</v>
      </c>
      <c r="AL46" s="150">
        <f>KOR2020ttl!AK39</f>
        <v>5284.4</v>
      </c>
      <c r="AM46" s="150">
        <f>KOR2020ttl!AL39</f>
        <v>844.7</v>
      </c>
      <c r="AN46" s="150">
        <f>KOR2020ttl!AM39</f>
        <v>11706.2</v>
      </c>
      <c r="AO46" s="150">
        <f>KOR2020ttl!AN39</f>
        <v>2949.4</v>
      </c>
      <c r="AP46" s="150">
        <f>KOR2020ttl!AO39</f>
        <v>2052.1</v>
      </c>
      <c r="AQ46" s="150">
        <f>KOR2020ttl!AP39</f>
        <v>2405.6</v>
      </c>
      <c r="AR46" s="150">
        <f>KOR2020ttl!AQ39</f>
        <v>1214.8</v>
      </c>
      <c r="AS46" s="150">
        <f>KOR2020ttl!AR39</f>
        <v>769.6</v>
      </c>
      <c r="AT46" s="150">
        <f>KOR2020ttl!AS39</f>
        <v>547.70000000000005</v>
      </c>
      <c r="AU46" s="150">
        <f>KOR2020ttl!AT39</f>
        <v>0</v>
      </c>
      <c r="AV46" s="150">
        <f>KOR2020ttl!AU39</f>
        <v>3138.6</v>
      </c>
      <c r="AW46" s="150">
        <f>KOR2020ttl!AV39</f>
        <v>527.4</v>
      </c>
      <c r="AX46" s="150">
        <f>KOR2020ttl!AW39</f>
        <v>2789.2</v>
      </c>
      <c r="AY46" s="150">
        <f>KOR2020ttl!AX39</f>
        <v>64095.9</v>
      </c>
      <c r="AZ46" s="150">
        <f>KOR2020ttl!AY39</f>
        <v>-9</v>
      </c>
      <c r="BA46" s="150">
        <f>KOR2020ttl!AZ39</f>
        <v>91.2</v>
      </c>
      <c r="BB46" s="150">
        <f>KOR2020ttl!BA39</f>
        <v>53.6</v>
      </c>
      <c r="BC46" s="150">
        <f>KOR2020ttl!BB39</f>
        <v>15181.8</v>
      </c>
      <c r="BD46" s="150">
        <f>KOR2020ttl!BC39</f>
        <v>-15617.1</v>
      </c>
      <c r="BE46" s="151">
        <f t="shared" si="0"/>
        <v>129293.3</v>
      </c>
      <c r="BF46" s="151">
        <f t="shared" si="1"/>
        <v>215162</v>
      </c>
    </row>
    <row r="47" spans="1:59" x14ac:dyDescent="0.3">
      <c r="A47" s="133" t="str">
        <f>KOR2020ttl!A40</f>
        <v>TTL_N</v>
      </c>
      <c r="B47" s="132" t="s">
        <v>175</v>
      </c>
      <c r="C47" s="150">
        <f>KOR2020ttl!B40</f>
        <v>84.5</v>
      </c>
      <c r="D47" s="150">
        <f>KOR2020ttl!C40</f>
        <v>87.7</v>
      </c>
      <c r="E47" s="150">
        <f>KOR2020ttl!D40</f>
        <v>0.8</v>
      </c>
      <c r="F47" s="150">
        <f>KOR2020ttl!E40</f>
        <v>132.69999999999999</v>
      </c>
      <c r="G47" s="150">
        <f>KOR2020ttl!F40</f>
        <v>1.4</v>
      </c>
      <c r="H47" s="150">
        <f>KOR2020ttl!G40</f>
        <v>409</v>
      </c>
      <c r="I47" s="150">
        <f>KOR2020ttl!H40</f>
        <v>326.3</v>
      </c>
      <c r="J47" s="150">
        <f>KOR2020ttl!I40</f>
        <v>48.8</v>
      </c>
      <c r="K47" s="150">
        <f>KOR2020ttl!J40</f>
        <v>293.39999999999998</v>
      </c>
      <c r="L47" s="150">
        <f>KOR2020ttl!K40</f>
        <v>828.9</v>
      </c>
      <c r="M47" s="150">
        <f>KOR2020ttl!L40</f>
        <v>603.1</v>
      </c>
      <c r="N47" s="150">
        <f>KOR2020ttl!M40</f>
        <v>92.8</v>
      </c>
      <c r="O47" s="150">
        <f>KOR2020ttl!N40</f>
        <v>465.8</v>
      </c>
      <c r="P47" s="150">
        <f>KOR2020ttl!O40</f>
        <v>262.3</v>
      </c>
      <c r="Q47" s="150">
        <f>KOR2020ttl!P40</f>
        <v>1396.3</v>
      </c>
      <c r="R47" s="150">
        <f>KOR2020ttl!Q40</f>
        <v>709.5</v>
      </c>
      <c r="S47" s="150">
        <f>KOR2020ttl!R40</f>
        <v>1192.5999999999999</v>
      </c>
      <c r="T47" s="150">
        <f>KOR2020ttl!S40</f>
        <v>506.9</v>
      </c>
      <c r="U47" s="150">
        <f>KOR2020ttl!T40</f>
        <v>494.9</v>
      </c>
      <c r="V47" s="150">
        <f>KOR2020ttl!U40</f>
        <v>1093</v>
      </c>
      <c r="W47" s="150">
        <f>KOR2020ttl!V40</f>
        <v>1223.9000000000001</v>
      </c>
      <c r="X47" s="150">
        <f>KOR2020ttl!W40</f>
        <v>153</v>
      </c>
      <c r="Y47" s="150">
        <f>KOR2020ttl!X40</f>
        <v>1124.2</v>
      </c>
      <c r="Z47" s="150">
        <f>KOR2020ttl!Y40</f>
        <v>315.10000000000002</v>
      </c>
      <c r="AA47" s="150">
        <f>KOR2020ttl!Z40</f>
        <v>6295.7</v>
      </c>
      <c r="AB47" s="150">
        <f>KOR2020ttl!AA40</f>
        <v>10460.4</v>
      </c>
      <c r="AC47" s="150">
        <f>KOR2020ttl!AB40</f>
        <v>648.29999999999995</v>
      </c>
      <c r="AD47" s="150">
        <f>KOR2020ttl!AC40</f>
        <v>2627</v>
      </c>
      <c r="AE47" s="150">
        <f>KOR2020ttl!AD40</f>
        <v>2734.5</v>
      </c>
      <c r="AF47" s="150">
        <f>KOR2020ttl!AE40</f>
        <v>2593.1</v>
      </c>
      <c r="AG47" s="150">
        <f>KOR2020ttl!AF40</f>
        <v>502.1</v>
      </c>
      <c r="AH47" s="150">
        <f>KOR2020ttl!AG40</f>
        <v>1100</v>
      </c>
      <c r="AI47" s="150">
        <f>KOR2020ttl!AH40</f>
        <v>1494.8</v>
      </c>
      <c r="AJ47" s="150">
        <f>KOR2020ttl!AI40</f>
        <v>1491.1</v>
      </c>
      <c r="AK47" s="150">
        <f>KOR2020ttl!AJ40</f>
        <v>1040.8</v>
      </c>
      <c r="AL47" s="150">
        <f>KOR2020ttl!AK40</f>
        <v>6866.7</v>
      </c>
      <c r="AM47" s="150">
        <f>KOR2020ttl!AL40</f>
        <v>5275.7</v>
      </c>
      <c r="AN47" s="150">
        <f>KOR2020ttl!AM40</f>
        <v>6556.8</v>
      </c>
      <c r="AO47" s="150">
        <f>KOR2020ttl!AN40</f>
        <v>7135.4</v>
      </c>
      <c r="AP47" s="150">
        <f>KOR2020ttl!AO40</f>
        <v>3839.2</v>
      </c>
      <c r="AQ47" s="150">
        <f>KOR2020ttl!AP40</f>
        <v>1780.5</v>
      </c>
      <c r="AR47" s="150">
        <f>KOR2020ttl!AQ40</f>
        <v>1411.2</v>
      </c>
      <c r="AS47" s="150">
        <f>KOR2020ttl!AR40</f>
        <v>1662.6</v>
      </c>
      <c r="AT47" s="150">
        <f>KOR2020ttl!AS40</f>
        <v>363.8</v>
      </c>
      <c r="AU47" s="150">
        <f>KOR2020ttl!AT40</f>
        <v>0</v>
      </c>
      <c r="AV47" s="150">
        <f>KOR2020ttl!AU40</f>
        <v>5647</v>
      </c>
      <c r="AW47" s="150">
        <f>KOR2020ttl!AV40</f>
        <v>419.1</v>
      </c>
      <c r="AX47" s="150">
        <f>KOR2020ttl!AW40</f>
        <v>3.6</v>
      </c>
      <c r="AY47" s="150">
        <f>KOR2020ttl!AX40</f>
        <v>97.7</v>
      </c>
      <c r="AZ47" s="150">
        <f>KOR2020ttl!AY40</f>
        <v>1.5</v>
      </c>
      <c r="BA47" s="150">
        <f>KOR2020ttl!AZ40</f>
        <v>191.8</v>
      </c>
      <c r="BB47" s="150">
        <f>KOR2020ttl!BA40</f>
        <v>92.6</v>
      </c>
      <c r="BC47" s="150">
        <f>KOR2020ttl!BB40</f>
        <v>9162.4</v>
      </c>
      <c r="BD47" s="150">
        <f>KOR2020ttl!BC40</f>
        <v>-13111.6</v>
      </c>
      <c r="BE47" s="151">
        <f t="shared" si="0"/>
        <v>77726.600000000006</v>
      </c>
      <c r="BF47" s="151">
        <f t="shared" si="1"/>
        <v>93342.300000000017</v>
      </c>
    </row>
    <row r="48" spans="1:59" x14ac:dyDescent="0.3">
      <c r="A48" s="133" t="str">
        <f>KOR2020ttl!A41</f>
        <v>TTL_O</v>
      </c>
      <c r="B48" s="132" t="s">
        <v>175</v>
      </c>
      <c r="C48" s="150">
        <f>KOR2020ttl!B41</f>
        <v>18.2</v>
      </c>
      <c r="D48" s="150">
        <f>KOR2020ttl!C41</f>
        <v>70.5</v>
      </c>
      <c r="E48" s="150">
        <f>KOR2020ttl!D41</f>
        <v>0.1</v>
      </c>
      <c r="F48" s="150">
        <f>KOR2020ttl!E41</f>
        <v>1.3</v>
      </c>
      <c r="G48" s="150">
        <f>KOR2020ttl!F41</f>
        <v>0</v>
      </c>
      <c r="H48" s="150">
        <f>KOR2020ttl!G41</f>
        <v>93.9</v>
      </c>
      <c r="I48" s="150">
        <f>KOR2020ttl!H41</f>
        <v>26.7</v>
      </c>
      <c r="J48" s="150">
        <f>KOR2020ttl!I41</f>
        <v>4.0999999999999996</v>
      </c>
      <c r="K48" s="150">
        <f>KOR2020ttl!J41</f>
        <v>25.4</v>
      </c>
      <c r="L48" s="150">
        <f>KOR2020ttl!K41</f>
        <v>54.5</v>
      </c>
      <c r="M48" s="150">
        <f>KOR2020ttl!L41</f>
        <v>49.8</v>
      </c>
      <c r="N48" s="150">
        <f>KOR2020ttl!M41</f>
        <v>49.4</v>
      </c>
      <c r="O48" s="150">
        <f>KOR2020ttl!N41</f>
        <v>22.4</v>
      </c>
      <c r="P48" s="150">
        <f>KOR2020ttl!O41</f>
        <v>14</v>
      </c>
      <c r="Q48" s="150">
        <f>KOR2020ttl!P41</f>
        <v>52.5</v>
      </c>
      <c r="R48" s="150">
        <f>KOR2020ttl!Q41</f>
        <v>22.5</v>
      </c>
      <c r="S48" s="150">
        <f>KOR2020ttl!R41</f>
        <v>67.8</v>
      </c>
      <c r="T48" s="150">
        <f>KOR2020ttl!S41</f>
        <v>33.700000000000003</v>
      </c>
      <c r="U48" s="150">
        <f>KOR2020ttl!T41</f>
        <v>26.8</v>
      </c>
      <c r="V48" s="150">
        <f>KOR2020ttl!U41</f>
        <v>20.100000000000001</v>
      </c>
      <c r="W48" s="150">
        <f>KOR2020ttl!V41</f>
        <v>10.4</v>
      </c>
      <c r="X48" s="150">
        <f>KOR2020ttl!W41</f>
        <v>51.5</v>
      </c>
      <c r="Y48" s="150">
        <f>KOR2020ttl!X41</f>
        <v>77.2</v>
      </c>
      <c r="Z48" s="150">
        <f>KOR2020ttl!Y41</f>
        <v>20</v>
      </c>
      <c r="AA48" s="150">
        <f>KOR2020ttl!Z41</f>
        <v>42.7</v>
      </c>
      <c r="AB48" s="150">
        <f>KOR2020ttl!AA41</f>
        <v>258.2</v>
      </c>
      <c r="AC48" s="150">
        <f>KOR2020ttl!AB41</f>
        <v>27.2</v>
      </c>
      <c r="AD48" s="150">
        <f>KOR2020ttl!AC41</f>
        <v>33.700000000000003</v>
      </c>
      <c r="AE48" s="150">
        <f>KOR2020ttl!AD41</f>
        <v>408</v>
      </c>
      <c r="AF48" s="150">
        <f>KOR2020ttl!AE41</f>
        <v>16.399999999999999</v>
      </c>
      <c r="AG48" s="150">
        <f>KOR2020ttl!AF41</f>
        <v>3.1</v>
      </c>
      <c r="AH48" s="150">
        <f>KOR2020ttl!AG41</f>
        <v>72.7</v>
      </c>
      <c r="AI48" s="150">
        <f>KOR2020ttl!AH41</f>
        <v>35.9</v>
      </c>
      <c r="AJ48" s="150">
        <f>KOR2020ttl!AI41</f>
        <v>29.9</v>
      </c>
      <c r="AK48" s="150">
        <f>KOR2020ttl!AJ41</f>
        <v>19.3</v>
      </c>
      <c r="AL48" s="150">
        <f>KOR2020ttl!AK41</f>
        <v>232.8</v>
      </c>
      <c r="AM48" s="150">
        <f>KOR2020ttl!AL41</f>
        <v>33</v>
      </c>
      <c r="AN48" s="150">
        <f>KOR2020ttl!AM41</f>
        <v>84.8</v>
      </c>
      <c r="AO48" s="150">
        <f>KOR2020ttl!AN41</f>
        <v>57.3</v>
      </c>
      <c r="AP48" s="150">
        <f>KOR2020ttl!AO41</f>
        <v>1341.8</v>
      </c>
      <c r="AQ48" s="150">
        <f>KOR2020ttl!AP41</f>
        <v>26</v>
      </c>
      <c r="AR48" s="150">
        <f>KOR2020ttl!AQ41</f>
        <v>43.4</v>
      </c>
      <c r="AS48" s="150">
        <f>KOR2020ttl!AR41</f>
        <v>16.3</v>
      </c>
      <c r="AT48" s="150">
        <f>KOR2020ttl!AS41</f>
        <v>18.7</v>
      </c>
      <c r="AU48" s="150">
        <f>KOR2020ttl!AT41</f>
        <v>0</v>
      </c>
      <c r="AV48" s="150">
        <f>KOR2020ttl!AU41</f>
        <v>2489.6</v>
      </c>
      <c r="AW48" s="150">
        <f>KOR2020ttl!AV41</f>
        <v>964.4</v>
      </c>
      <c r="AX48" s="150">
        <f>KOR2020ttl!AW41</f>
        <v>136888.79999999999</v>
      </c>
      <c r="AY48" s="150">
        <f>KOR2020ttl!AX41</f>
        <v>230.8</v>
      </c>
      <c r="AZ48" s="150">
        <f>KOR2020ttl!AY41</f>
        <v>1.2</v>
      </c>
      <c r="BA48" s="150">
        <f>KOR2020ttl!AZ41</f>
        <v>49.1</v>
      </c>
      <c r="BB48" s="150">
        <f>KOR2020ttl!BA41</f>
        <v>16.100000000000001</v>
      </c>
      <c r="BC48" s="150">
        <f>KOR2020ttl!BB41</f>
        <v>45.4</v>
      </c>
      <c r="BD48" s="150">
        <f>KOR2020ttl!BC41</f>
        <v>-595.79999999999995</v>
      </c>
      <c r="BE48" s="151">
        <f t="shared" si="0"/>
        <v>3614.0000000000005</v>
      </c>
      <c r="BF48" s="151">
        <f t="shared" si="1"/>
        <v>144299.4</v>
      </c>
    </row>
    <row r="49" spans="1:58" x14ac:dyDescent="0.3">
      <c r="A49" s="133" t="str">
        <f>KOR2020ttl!A42</f>
        <v>TTL_P</v>
      </c>
      <c r="B49" s="132" t="s">
        <v>175</v>
      </c>
      <c r="C49" s="150">
        <f>KOR2020ttl!B42</f>
        <v>14.7</v>
      </c>
      <c r="D49" s="150">
        <f>KOR2020ttl!C42</f>
        <v>4.7</v>
      </c>
      <c r="E49" s="150">
        <f>KOR2020ttl!D42</f>
        <v>0.1</v>
      </c>
      <c r="F49" s="150">
        <f>KOR2020ttl!E42</f>
        <v>3.8</v>
      </c>
      <c r="G49" s="150">
        <f>KOR2020ttl!F42</f>
        <v>0</v>
      </c>
      <c r="H49" s="150">
        <f>KOR2020ttl!G42</f>
        <v>48.3</v>
      </c>
      <c r="I49" s="150">
        <f>KOR2020ttl!H42</f>
        <v>31.4</v>
      </c>
      <c r="J49" s="150">
        <f>KOR2020ttl!I42</f>
        <v>6.5</v>
      </c>
      <c r="K49" s="150">
        <f>KOR2020ttl!J42</f>
        <v>25.1</v>
      </c>
      <c r="L49" s="150">
        <f>KOR2020ttl!K42</f>
        <v>55</v>
      </c>
      <c r="M49" s="150">
        <f>KOR2020ttl!L42</f>
        <v>84.8</v>
      </c>
      <c r="N49" s="150">
        <f>KOR2020ttl!M42</f>
        <v>11.3</v>
      </c>
      <c r="O49" s="150">
        <f>KOR2020ttl!N42</f>
        <v>53.4</v>
      </c>
      <c r="P49" s="150">
        <f>KOR2020ttl!O42</f>
        <v>28.9</v>
      </c>
      <c r="Q49" s="150">
        <f>KOR2020ttl!P42</f>
        <v>101.2</v>
      </c>
      <c r="R49" s="150">
        <f>KOR2020ttl!Q42</f>
        <v>86.4</v>
      </c>
      <c r="S49" s="150">
        <f>KOR2020ttl!R42</f>
        <v>93.4</v>
      </c>
      <c r="T49" s="150">
        <f>KOR2020ttl!S42</f>
        <v>62</v>
      </c>
      <c r="U49" s="150">
        <f>KOR2020ttl!T42</f>
        <v>83.4</v>
      </c>
      <c r="V49" s="150">
        <f>KOR2020ttl!U42</f>
        <v>61.2</v>
      </c>
      <c r="W49" s="150">
        <f>KOR2020ttl!V42</f>
        <v>20.100000000000001</v>
      </c>
      <c r="X49" s="150">
        <f>KOR2020ttl!W42</f>
        <v>28.1</v>
      </c>
      <c r="Y49" s="150">
        <f>KOR2020ttl!X42</f>
        <v>45.3</v>
      </c>
      <c r="Z49" s="150">
        <f>KOR2020ttl!Y42</f>
        <v>19.600000000000001</v>
      </c>
      <c r="AA49" s="150">
        <f>KOR2020ttl!Z42</f>
        <v>82.7</v>
      </c>
      <c r="AB49" s="150">
        <f>KOR2020ttl!AA42</f>
        <v>1157.8</v>
      </c>
      <c r="AC49" s="150">
        <f>KOR2020ttl!AB42</f>
        <v>21.7</v>
      </c>
      <c r="AD49" s="150">
        <f>KOR2020ttl!AC42</f>
        <v>8.4</v>
      </c>
      <c r="AE49" s="150">
        <f>KOR2020ttl!AD42</f>
        <v>14.1</v>
      </c>
      <c r="AF49" s="150">
        <f>KOR2020ttl!AE42</f>
        <v>59</v>
      </c>
      <c r="AG49" s="150">
        <f>KOR2020ttl!AF42</f>
        <v>6.5</v>
      </c>
      <c r="AH49" s="150">
        <f>KOR2020ttl!AG42</f>
        <v>132.4</v>
      </c>
      <c r="AI49" s="150">
        <f>KOR2020ttl!AH42</f>
        <v>61</v>
      </c>
      <c r="AJ49" s="150">
        <f>KOR2020ttl!AI42</f>
        <v>45</v>
      </c>
      <c r="AK49" s="150">
        <f>KOR2020ttl!AJ42</f>
        <v>37.6</v>
      </c>
      <c r="AL49" s="150">
        <f>KOR2020ttl!AK42</f>
        <v>343.6</v>
      </c>
      <c r="AM49" s="150">
        <f>KOR2020ttl!AL42</f>
        <v>81.7</v>
      </c>
      <c r="AN49" s="150">
        <f>KOR2020ttl!AM42</f>
        <v>471.6</v>
      </c>
      <c r="AO49" s="150">
        <f>KOR2020ttl!AN42</f>
        <v>122.2</v>
      </c>
      <c r="AP49" s="150">
        <f>KOR2020ttl!AO42</f>
        <v>95.9</v>
      </c>
      <c r="AQ49" s="150">
        <f>KOR2020ttl!AP42</f>
        <v>289</v>
      </c>
      <c r="AR49" s="150">
        <f>KOR2020ttl!AQ42</f>
        <v>204</v>
      </c>
      <c r="AS49" s="150">
        <f>KOR2020ttl!AR42</f>
        <v>56.9</v>
      </c>
      <c r="AT49" s="150">
        <f>KOR2020ttl!AS42</f>
        <v>136.1</v>
      </c>
      <c r="AU49" s="150">
        <f>KOR2020ttl!AT42</f>
        <v>0</v>
      </c>
      <c r="AV49" s="150">
        <f>KOR2020ttl!AU42</f>
        <v>41584.5</v>
      </c>
      <c r="AW49" s="150">
        <f>KOR2020ttl!AV42</f>
        <v>4693.3999999999996</v>
      </c>
      <c r="AX49" s="150">
        <f>KOR2020ttl!AW42</f>
        <v>60007.4</v>
      </c>
      <c r="AY49" s="150">
        <f>KOR2020ttl!AX42</f>
        <v>469.2</v>
      </c>
      <c r="AZ49" s="150">
        <f>KOR2020ttl!AY42</f>
        <v>0.5</v>
      </c>
      <c r="BA49" s="150">
        <f>KOR2020ttl!AZ42</f>
        <v>491.2</v>
      </c>
      <c r="BB49" s="150">
        <f>KOR2020ttl!BA42</f>
        <v>174</v>
      </c>
      <c r="BC49" s="150">
        <f>KOR2020ttl!BB42</f>
        <v>21.2</v>
      </c>
      <c r="BD49" s="150">
        <f>KOR2020ttl!BC42</f>
        <v>-1004.8</v>
      </c>
      <c r="BE49" s="151">
        <f t="shared" si="0"/>
        <v>4395.8999999999996</v>
      </c>
      <c r="BF49" s="151">
        <f t="shared" si="1"/>
        <v>111837.3</v>
      </c>
    </row>
    <row r="50" spans="1:58" x14ac:dyDescent="0.3">
      <c r="A50" s="133" t="str">
        <f>KOR2020ttl!A43</f>
        <v>TTL_Q</v>
      </c>
      <c r="B50" s="132" t="s">
        <v>175</v>
      </c>
      <c r="C50" s="150">
        <f>KOR2020ttl!B43</f>
        <v>67.5</v>
      </c>
      <c r="D50" s="150">
        <f>KOR2020ttl!C43</f>
        <v>39.9</v>
      </c>
      <c r="E50" s="150">
        <f>KOR2020ttl!D43</f>
        <v>0.4</v>
      </c>
      <c r="F50" s="150">
        <f>KOR2020ttl!E43</f>
        <v>10.6</v>
      </c>
      <c r="G50" s="150">
        <f>KOR2020ttl!F43</f>
        <v>0</v>
      </c>
      <c r="H50" s="150">
        <f>KOR2020ttl!G43</f>
        <v>89.6</v>
      </c>
      <c r="I50" s="150">
        <f>KOR2020ttl!H43</f>
        <v>49.2</v>
      </c>
      <c r="J50" s="150">
        <f>KOR2020ttl!I43</f>
        <v>17.899999999999999</v>
      </c>
      <c r="K50" s="150">
        <f>KOR2020ttl!J43</f>
        <v>40.9</v>
      </c>
      <c r="L50" s="150">
        <f>KOR2020ttl!K43</f>
        <v>68.099999999999994</v>
      </c>
      <c r="M50" s="150">
        <f>KOR2020ttl!L43</f>
        <v>100.6</v>
      </c>
      <c r="N50" s="150">
        <f>KOR2020ttl!M43</f>
        <v>29.2</v>
      </c>
      <c r="O50" s="150">
        <f>KOR2020ttl!N43</f>
        <v>88.1</v>
      </c>
      <c r="P50" s="150">
        <f>KOR2020ttl!O43</f>
        <v>47.6</v>
      </c>
      <c r="Q50" s="150">
        <f>KOR2020ttl!P43</f>
        <v>132.9</v>
      </c>
      <c r="R50" s="150">
        <f>KOR2020ttl!Q43</f>
        <v>142.6</v>
      </c>
      <c r="S50" s="150">
        <f>KOR2020ttl!R43</f>
        <v>137.5</v>
      </c>
      <c r="T50" s="150">
        <f>KOR2020ttl!S43</f>
        <v>90.5</v>
      </c>
      <c r="U50" s="150">
        <f>KOR2020ttl!T43</f>
        <v>157.1</v>
      </c>
      <c r="V50" s="150">
        <f>KOR2020ttl!U43</f>
        <v>160.1</v>
      </c>
      <c r="W50" s="150">
        <f>KOR2020ttl!V43</f>
        <v>35</v>
      </c>
      <c r="X50" s="150">
        <f>KOR2020ttl!W43</f>
        <v>38.299999999999997</v>
      </c>
      <c r="Y50" s="150">
        <f>KOR2020ttl!X43</f>
        <v>77</v>
      </c>
      <c r="Z50" s="150">
        <f>KOR2020ttl!Y43</f>
        <v>57.3</v>
      </c>
      <c r="AA50" s="150">
        <f>KOR2020ttl!Z43</f>
        <v>352.1</v>
      </c>
      <c r="AB50" s="150">
        <f>KOR2020ttl!AA43</f>
        <v>1378.4</v>
      </c>
      <c r="AC50" s="150">
        <f>KOR2020ttl!AB43</f>
        <v>95.4</v>
      </c>
      <c r="AD50" s="150">
        <f>KOR2020ttl!AC43</f>
        <v>14.3</v>
      </c>
      <c r="AE50" s="150">
        <f>KOR2020ttl!AD43</f>
        <v>10.6</v>
      </c>
      <c r="AF50" s="150">
        <f>KOR2020ttl!AE43</f>
        <v>53.7</v>
      </c>
      <c r="AG50" s="150">
        <f>KOR2020ttl!AF43</f>
        <v>16.7</v>
      </c>
      <c r="AH50" s="150">
        <f>KOR2020ttl!AG43</f>
        <v>425</v>
      </c>
      <c r="AI50" s="150">
        <f>KOR2020ttl!AH43</f>
        <v>96.9</v>
      </c>
      <c r="AJ50" s="150">
        <f>KOR2020ttl!AI43</f>
        <v>40.299999999999997</v>
      </c>
      <c r="AK50" s="150">
        <f>KOR2020ttl!AJ43</f>
        <v>61.3</v>
      </c>
      <c r="AL50" s="150">
        <f>KOR2020ttl!AK43</f>
        <v>418.6</v>
      </c>
      <c r="AM50" s="150">
        <f>KOR2020ttl!AL43</f>
        <v>91.9</v>
      </c>
      <c r="AN50" s="150">
        <f>KOR2020ttl!AM43</f>
        <v>582.5</v>
      </c>
      <c r="AO50" s="150">
        <f>KOR2020ttl!AN43</f>
        <v>195.1</v>
      </c>
      <c r="AP50" s="150">
        <f>KOR2020ttl!AO43</f>
        <v>117.6</v>
      </c>
      <c r="AQ50" s="150">
        <f>KOR2020ttl!AP43</f>
        <v>293.39999999999998</v>
      </c>
      <c r="AR50" s="150">
        <f>KOR2020ttl!AQ43</f>
        <v>681.9</v>
      </c>
      <c r="AS50" s="150">
        <f>KOR2020ttl!AR43</f>
        <v>108.9</v>
      </c>
      <c r="AT50" s="150">
        <f>KOR2020ttl!AS43</f>
        <v>111.2</v>
      </c>
      <c r="AU50" s="150">
        <f>KOR2020ttl!AT43</f>
        <v>0</v>
      </c>
      <c r="AV50" s="150">
        <f>KOR2020ttl!AU43</f>
        <v>39060.800000000003</v>
      </c>
      <c r="AW50" s="150">
        <f>KOR2020ttl!AV43</f>
        <v>6629.3</v>
      </c>
      <c r="AX50" s="150">
        <f>KOR2020ttl!AW43</f>
        <v>86545</v>
      </c>
      <c r="AY50" s="150">
        <f>KOR2020ttl!AX43</f>
        <v>96.2</v>
      </c>
      <c r="AZ50" s="150">
        <f>KOR2020ttl!AY43</f>
        <v>0.8</v>
      </c>
      <c r="BA50" s="150">
        <f>KOR2020ttl!AZ43</f>
        <v>205.8</v>
      </c>
      <c r="BB50" s="150">
        <f>KOR2020ttl!BA43</f>
        <v>104.3</v>
      </c>
      <c r="BC50" s="150">
        <f>KOR2020ttl!BB43</f>
        <v>7.2</v>
      </c>
      <c r="BD50" s="150">
        <f>KOR2020ttl!BC43</f>
        <v>-433</v>
      </c>
      <c r="BE50" s="151">
        <f t="shared" si="0"/>
        <v>6823.6999999999989</v>
      </c>
      <c r="BF50" s="151">
        <f t="shared" si="1"/>
        <v>139473.09999999998</v>
      </c>
    </row>
    <row r="51" spans="1:58" x14ac:dyDescent="0.3">
      <c r="A51" s="133" t="str">
        <f>KOR2020ttl!A44</f>
        <v>TTL_R</v>
      </c>
      <c r="B51" s="132" t="s">
        <v>175</v>
      </c>
      <c r="C51" s="150">
        <f>KOR2020ttl!B44</f>
        <v>31</v>
      </c>
      <c r="D51" s="150">
        <f>KOR2020ttl!C44</f>
        <v>19.3</v>
      </c>
      <c r="E51" s="150">
        <f>KOR2020ttl!D44</f>
        <v>0.3</v>
      </c>
      <c r="F51" s="150">
        <f>KOR2020ttl!E44</f>
        <v>16.2</v>
      </c>
      <c r="G51" s="150">
        <f>KOR2020ttl!F44</f>
        <v>0</v>
      </c>
      <c r="H51" s="150">
        <f>KOR2020ttl!G44</f>
        <v>58.7</v>
      </c>
      <c r="I51" s="150">
        <f>KOR2020ttl!H44</f>
        <v>46.1</v>
      </c>
      <c r="J51" s="150">
        <f>KOR2020ttl!I44</f>
        <v>15.1</v>
      </c>
      <c r="K51" s="150">
        <f>KOR2020ttl!J44</f>
        <v>37.5</v>
      </c>
      <c r="L51" s="150">
        <f>KOR2020ttl!K44</f>
        <v>73.900000000000006</v>
      </c>
      <c r="M51" s="150">
        <f>KOR2020ttl!L44</f>
        <v>86</v>
      </c>
      <c r="N51" s="150">
        <f>KOR2020ttl!M44</f>
        <v>14.6</v>
      </c>
      <c r="O51" s="150">
        <f>KOR2020ttl!N44</f>
        <v>71.7</v>
      </c>
      <c r="P51" s="150">
        <f>KOR2020ttl!O44</f>
        <v>36.700000000000003</v>
      </c>
      <c r="Q51" s="150">
        <f>KOR2020ttl!P44</f>
        <v>132.80000000000001</v>
      </c>
      <c r="R51" s="150">
        <f>KOR2020ttl!Q44</f>
        <v>114.6</v>
      </c>
      <c r="S51" s="150">
        <f>KOR2020ttl!R44</f>
        <v>72.099999999999994</v>
      </c>
      <c r="T51" s="150">
        <f>KOR2020ttl!S44</f>
        <v>58.6</v>
      </c>
      <c r="U51" s="150">
        <f>KOR2020ttl!T44</f>
        <v>94.2</v>
      </c>
      <c r="V51" s="150">
        <f>KOR2020ttl!U44</f>
        <v>56.9</v>
      </c>
      <c r="W51" s="150">
        <f>KOR2020ttl!V44</f>
        <v>17.600000000000001</v>
      </c>
      <c r="X51" s="150">
        <f>KOR2020ttl!W44</f>
        <v>27.5</v>
      </c>
      <c r="Y51" s="150">
        <f>KOR2020ttl!X44</f>
        <v>46.8</v>
      </c>
      <c r="Z51" s="150">
        <f>KOR2020ttl!Y44</f>
        <v>35.9</v>
      </c>
      <c r="AA51" s="150">
        <f>KOR2020ttl!Z44</f>
        <v>186.4</v>
      </c>
      <c r="AB51" s="150">
        <f>KOR2020ttl!AA44</f>
        <v>388.2</v>
      </c>
      <c r="AC51" s="150">
        <f>KOR2020ttl!AB44</f>
        <v>40.1</v>
      </c>
      <c r="AD51" s="150">
        <f>KOR2020ttl!AC44</f>
        <v>23.9</v>
      </c>
      <c r="AE51" s="150">
        <f>KOR2020ttl!AD44</f>
        <v>29.1</v>
      </c>
      <c r="AF51" s="150">
        <f>KOR2020ttl!AE44</f>
        <v>123.9</v>
      </c>
      <c r="AG51" s="150">
        <f>KOR2020ttl!AF44</f>
        <v>16.2</v>
      </c>
      <c r="AH51" s="150">
        <f>KOR2020ttl!AG44</f>
        <v>136.5</v>
      </c>
      <c r="AI51" s="150">
        <f>KOR2020ttl!AH44</f>
        <v>839.1</v>
      </c>
      <c r="AJ51" s="150">
        <f>KOR2020ttl!AI44</f>
        <v>44.5</v>
      </c>
      <c r="AK51" s="150">
        <f>KOR2020ttl!AJ44</f>
        <v>81.099999999999994</v>
      </c>
      <c r="AL51" s="150">
        <f>KOR2020ttl!AK44</f>
        <v>342.3</v>
      </c>
      <c r="AM51" s="150">
        <f>KOR2020ttl!AL44</f>
        <v>86.9</v>
      </c>
      <c r="AN51" s="150">
        <f>KOR2020ttl!AM44</f>
        <v>916.1</v>
      </c>
      <c r="AO51" s="150">
        <f>KOR2020ttl!AN44</f>
        <v>174.4</v>
      </c>
      <c r="AP51" s="150">
        <f>KOR2020ttl!AO44</f>
        <v>66.900000000000006</v>
      </c>
      <c r="AQ51" s="150">
        <f>KOR2020ttl!AP44</f>
        <v>453.5</v>
      </c>
      <c r="AR51" s="150">
        <f>KOR2020ttl!AQ44</f>
        <v>142.1</v>
      </c>
      <c r="AS51" s="150">
        <f>KOR2020ttl!AR44</f>
        <v>390</v>
      </c>
      <c r="AT51" s="150">
        <f>KOR2020ttl!AS44</f>
        <v>172.9</v>
      </c>
      <c r="AU51" s="150">
        <f>KOR2020ttl!AT44</f>
        <v>0</v>
      </c>
      <c r="AV51" s="150">
        <f>KOR2020ttl!AU44</f>
        <v>20685.8</v>
      </c>
      <c r="AW51" s="150">
        <f>KOR2020ttl!AV44</f>
        <v>2641.2</v>
      </c>
      <c r="AX51" s="150">
        <f>KOR2020ttl!AW44</f>
        <v>1815.5</v>
      </c>
      <c r="AY51" s="150">
        <f>KOR2020ttl!AX44</f>
        <v>426.2</v>
      </c>
      <c r="AZ51" s="150">
        <f>KOR2020ttl!AY44</f>
        <v>0.6</v>
      </c>
      <c r="BA51" s="150">
        <f>KOR2020ttl!AZ44</f>
        <v>437.1</v>
      </c>
      <c r="BB51" s="150">
        <f>KOR2020ttl!BA44</f>
        <v>225.1</v>
      </c>
      <c r="BC51" s="150">
        <f>KOR2020ttl!BB44</f>
        <v>435.3</v>
      </c>
      <c r="BD51" s="150">
        <f>KOR2020ttl!BC44</f>
        <v>-2304.6999999999998</v>
      </c>
      <c r="BE51" s="151">
        <f t="shared" si="0"/>
        <v>5818.2</v>
      </c>
      <c r="BF51" s="151">
        <f t="shared" si="1"/>
        <v>32484.999999999996</v>
      </c>
    </row>
    <row r="52" spans="1:58" x14ac:dyDescent="0.3">
      <c r="A52" s="133" t="str">
        <f>KOR2020ttl!A45</f>
        <v>TTL_S</v>
      </c>
      <c r="B52" s="132" t="s">
        <v>175</v>
      </c>
      <c r="C52" s="150">
        <f>KOR2020ttl!B45</f>
        <v>38.5</v>
      </c>
      <c r="D52" s="150">
        <f>KOR2020ttl!C45</f>
        <v>14.9</v>
      </c>
      <c r="E52" s="150">
        <f>KOR2020ttl!D45</f>
        <v>0.3</v>
      </c>
      <c r="F52" s="150">
        <f>KOR2020ttl!E45</f>
        <v>11.3</v>
      </c>
      <c r="G52" s="150">
        <f>KOR2020ttl!F45</f>
        <v>0.1</v>
      </c>
      <c r="H52" s="150">
        <f>KOR2020ttl!G45</f>
        <v>126.7</v>
      </c>
      <c r="I52" s="150">
        <f>KOR2020ttl!H45</f>
        <v>55.1</v>
      </c>
      <c r="J52" s="150">
        <f>KOR2020ttl!I45</f>
        <v>16.399999999999999</v>
      </c>
      <c r="K52" s="150">
        <f>KOR2020ttl!J45</f>
        <v>42.9</v>
      </c>
      <c r="L52" s="150">
        <f>KOR2020ttl!K45</f>
        <v>117.1</v>
      </c>
      <c r="M52" s="150">
        <f>KOR2020ttl!L45</f>
        <v>113.4</v>
      </c>
      <c r="N52" s="150">
        <f>KOR2020ttl!M45</f>
        <v>15.4</v>
      </c>
      <c r="O52" s="150">
        <f>KOR2020ttl!N45</f>
        <v>87.5</v>
      </c>
      <c r="P52" s="150">
        <f>KOR2020ttl!O45</f>
        <v>91.3</v>
      </c>
      <c r="Q52" s="150">
        <f>KOR2020ttl!P45</f>
        <v>197.6</v>
      </c>
      <c r="R52" s="150">
        <f>KOR2020ttl!Q45</f>
        <v>211.9</v>
      </c>
      <c r="S52" s="150">
        <f>KOR2020ttl!R45</f>
        <v>201.6</v>
      </c>
      <c r="T52" s="150">
        <f>KOR2020ttl!S45</f>
        <v>131.9</v>
      </c>
      <c r="U52" s="150">
        <f>KOR2020ttl!T45</f>
        <v>224</v>
      </c>
      <c r="V52" s="150">
        <f>KOR2020ttl!U45</f>
        <v>99.8</v>
      </c>
      <c r="W52" s="150">
        <f>KOR2020ttl!V45</f>
        <v>33.1</v>
      </c>
      <c r="X52" s="150">
        <f>KOR2020ttl!W45</f>
        <v>102.6</v>
      </c>
      <c r="Y52" s="150">
        <f>KOR2020ttl!X45</f>
        <v>24.4</v>
      </c>
      <c r="Z52" s="150">
        <f>KOR2020ttl!Y45</f>
        <v>104.9</v>
      </c>
      <c r="AA52" s="150">
        <f>KOR2020ttl!Z45</f>
        <v>355.9</v>
      </c>
      <c r="AB52" s="150">
        <f>KOR2020ttl!AA45</f>
        <v>1814.4</v>
      </c>
      <c r="AC52" s="150">
        <f>KOR2020ttl!AB45</f>
        <v>875.2</v>
      </c>
      <c r="AD52" s="150">
        <f>KOR2020ttl!AC45</f>
        <v>18.3</v>
      </c>
      <c r="AE52" s="150">
        <f>KOR2020ttl!AD45</f>
        <v>7.8</v>
      </c>
      <c r="AF52" s="150">
        <f>KOR2020ttl!AE45</f>
        <v>282.7</v>
      </c>
      <c r="AG52" s="150">
        <f>KOR2020ttl!AF45</f>
        <v>470.2</v>
      </c>
      <c r="AH52" s="150">
        <f>KOR2020ttl!AG45</f>
        <v>234.7</v>
      </c>
      <c r="AI52" s="150">
        <f>KOR2020ttl!AH45</f>
        <v>110.3</v>
      </c>
      <c r="AJ52" s="150">
        <f>KOR2020ttl!AI45</f>
        <v>185</v>
      </c>
      <c r="AK52" s="150">
        <f>KOR2020ttl!AJ45</f>
        <v>69.400000000000006</v>
      </c>
      <c r="AL52" s="150">
        <f>KOR2020ttl!AK45</f>
        <v>383.4</v>
      </c>
      <c r="AM52" s="150">
        <f>KOR2020ttl!AL45</f>
        <v>248.9</v>
      </c>
      <c r="AN52" s="150">
        <f>KOR2020ttl!AM45</f>
        <v>783.3</v>
      </c>
      <c r="AO52" s="150">
        <f>KOR2020ttl!AN45</f>
        <v>504.6</v>
      </c>
      <c r="AP52" s="150">
        <f>KOR2020ttl!AO45</f>
        <v>255.4</v>
      </c>
      <c r="AQ52" s="150">
        <f>KOR2020ttl!AP45</f>
        <v>477.5</v>
      </c>
      <c r="AR52" s="150">
        <f>KOR2020ttl!AQ45</f>
        <v>198.9</v>
      </c>
      <c r="AS52" s="150">
        <f>KOR2020ttl!AR45</f>
        <v>176.6</v>
      </c>
      <c r="AT52" s="150">
        <f>KOR2020ttl!AS45</f>
        <v>268.39999999999998</v>
      </c>
      <c r="AU52" s="150">
        <f>KOR2020ttl!AT45</f>
        <v>0</v>
      </c>
      <c r="AV52" s="150">
        <f>KOR2020ttl!AU45</f>
        <v>25061.4</v>
      </c>
      <c r="AW52" s="150">
        <f>KOR2020ttl!AV45</f>
        <v>8871.4</v>
      </c>
      <c r="AX52" s="150">
        <f>KOR2020ttl!AW45</f>
        <v>31.7</v>
      </c>
      <c r="AY52" s="150">
        <f>KOR2020ttl!AX45</f>
        <v>47.8</v>
      </c>
      <c r="AZ52" s="150">
        <f>KOR2020ttl!AY45</f>
        <v>0.5</v>
      </c>
      <c r="BA52" s="150">
        <f>KOR2020ttl!AZ45</f>
        <v>248.9</v>
      </c>
      <c r="BB52" s="150">
        <f>KOR2020ttl!BA45</f>
        <v>115.8</v>
      </c>
      <c r="BC52" s="150">
        <f>KOR2020ttl!BB45</f>
        <v>11.5</v>
      </c>
      <c r="BD52" s="150">
        <f>KOR2020ttl!BC45</f>
        <v>-348.6</v>
      </c>
      <c r="BE52" s="151">
        <f t="shared" si="0"/>
        <v>9783.5999999999985</v>
      </c>
      <c r="BF52" s="151">
        <f t="shared" si="1"/>
        <v>44172.600000000006</v>
      </c>
    </row>
    <row r="53" spans="1:58" x14ac:dyDescent="0.3">
      <c r="A53" s="133" t="str">
        <f>KOR2020ttl!A46</f>
        <v>TTL_T</v>
      </c>
      <c r="B53" s="132" t="s">
        <v>175</v>
      </c>
      <c r="C53" s="150">
        <f>KOR2020ttl!B46</f>
        <v>0</v>
      </c>
      <c r="D53" s="150">
        <f>KOR2020ttl!C46</f>
        <v>0</v>
      </c>
      <c r="E53" s="150">
        <f>KOR2020ttl!D46</f>
        <v>0</v>
      </c>
      <c r="F53" s="150">
        <f>KOR2020ttl!E46</f>
        <v>0</v>
      </c>
      <c r="G53" s="150">
        <f>KOR2020ttl!F46</f>
        <v>0</v>
      </c>
      <c r="H53" s="150">
        <f>KOR2020ttl!G46</f>
        <v>0</v>
      </c>
      <c r="I53" s="150">
        <f>KOR2020ttl!H46</f>
        <v>0</v>
      </c>
      <c r="J53" s="150">
        <f>KOR2020ttl!I46</f>
        <v>0</v>
      </c>
      <c r="K53" s="150">
        <f>KOR2020ttl!J46</f>
        <v>0</v>
      </c>
      <c r="L53" s="150">
        <f>KOR2020ttl!K46</f>
        <v>0</v>
      </c>
      <c r="M53" s="150">
        <f>KOR2020ttl!L46</f>
        <v>0</v>
      </c>
      <c r="N53" s="150">
        <f>KOR2020ttl!M46</f>
        <v>0</v>
      </c>
      <c r="O53" s="150">
        <f>KOR2020ttl!N46</f>
        <v>0</v>
      </c>
      <c r="P53" s="150">
        <f>KOR2020ttl!O46</f>
        <v>0</v>
      </c>
      <c r="Q53" s="150">
        <f>KOR2020ttl!P46</f>
        <v>0</v>
      </c>
      <c r="R53" s="150">
        <f>KOR2020ttl!Q46</f>
        <v>0</v>
      </c>
      <c r="S53" s="150">
        <f>KOR2020ttl!R46</f>
        <v>0</v>
      </c>
      <c r="T53" s="150">
        <f>KOR2020ttl!S46</f>
        <v>0</v>
      </c>
      <c r="U53" s="150">
        <f>KOR2020ttl!T46</f>
        <v>0</v>
      </c>
      <c r="V53" s="150">
        <f>KOR2020ttl!U46</f>
        <v>0</v>
      </c>
      <c r="W53" s="150">
        <f>KOR2020ttl!V46</f>
        <v>0</v>
      </c>
      <c r="X53" s="150">
        <f>KOR2020ttl!W46</f>
        <v>0</v>
      </c>
      <c r="Y53" s="150">
        <f>KOR2020ttl!X46</f>
        <v>0</v>
      </c>
      <c r="Z53" s="150">
        <f>KOR2020ttl!Y46</f>
        <v>0</v>
      </c>
      <c r="AA53" s="150">
        <f>KOR2020ttl!Z46</f>
        <v>0</v>
      </c>
      <c r="AB53" s="150">
        <f>KOR2020ttl!AA46</f>
        <v>0</v>
      </c>
      <c r="AC53" s="150">
        <f>KOR2020ttl!AB46</f>
        <v>0</v>
      </c>
      <c r="AD53" s="150">
        <f>KOR2020ttl!AC46</f>
        <v>0</v>
      </c>
      <c r="AE53" s="150">
        <f>KOR2020ttl!AD46</f>
        <v>0</v>
      </c>
      <c r="AF53" s="150">
        <f>KOR2020ttl!AE46</f>
        <v>0</v>
      </c>
      <c r="AG53" s="150">
        <f>KOR2020ttl!AF46</f>
        <v>0</v>
      </c>
      <c r="AH53" s="150">
        <f>KOR2020ttl!AG46</f>
        <v>0</v>
      </c>
      <c r="AI53" s="150">
        <f>KOR2020ttl!AH46</f>
        <v>0</v>
      </c>
      <c r="AJ53" s="150">
        <f>KOR2020ttl!AI46</f>
        <v>0</v>
      </c>
      <c r="AK53" s="150">
        <f>KOR2020ttl!AJ46</f>
        <v>0</v>
      </c>
      <c r="AL53" s="150">
        <f>KOR2020ttl!AK46</f>
        <v>0</v>
      </c>
      <c r="AM53" s="150">
        <f>KOR2020ttl!AL46</f>
        <v>0</v>
      </c>
      <c r="AN53" s="150">
        <f>KOR2020ttl!AM46</f>
        <v>0</v>
      </c>
      <c r="AO53" s="150">
        <f>KOR2020ttl!AN46</f>
        <v>0</v>
      </c>
      <c r="AP53" s="150">
        <f>KOR2020ttl!AO46</f>
        <v>0</v>
      </c>
      <c r="AQ53" s="150">
        <f>KOR2020ttl!AP46</f>
        <v>0</v>
      </c>
      <c r="AR53" s="150">
        <f>KOR2020ttl!AQ46</f>
        <v>0</v>
      </c>
      <c r="AS53" s="150">
        <f>KOR2020ttl!AR46</f>
        <v>0</v>
      </c>
      <c r="AT53" s="150">
        <f>KOR2020ttl!AS46</f>
        <v>0</v>
      </c>
      <c r="AU53" s="150">
        <f>KOR2020ttl!AT46</f>
        <v>0</v>
      </c>
      <c r="AV53" s="150">
        <f>KOR2020ttl!AU46</f>
        <v>1838</v>
      </c>
      <c r="AW53" s="150">
        <f>KOR2020ttl!AV46</f>
        <v>0</v>
      </c>
      <c r="AX53" s="150">
        <f>KOR2020ttl!AW46</f>
        <v>0</v>
      </c>
      <c r="AY53" s="150">
        <f>KOR2020ttl!AX46</f>
        <v>0</v>
      </c>
      <c r="AZ53" s="150">
        <f>KOR2020ttl!AY46</f>
        <v>0</v>
      </c>
      <c r="BA53" s="150">
        <f>KOR2020ttl!AZ46</f>
        <v>0</v>
      </c>
      <c r="BB53" s="150">
        <f>KOR2020ttl!BA46</f>
        <v>0</v>
      </c>
      <c r="BC53" s="150">
        <f>KOR2020ttl!BB46</f>
        <v>0</v>
      </c>
      <c r="BD53" s="150">
        <f>KOR2020ttl!BC46</f>
        <v>0</v>
      </c>
      <c r="BE53" s="151">
        <f t="shared" si="0"/>
        <v>0</v>
      </c>
      <c r="BF53" s="151">
        <f t="shared" si="1"/>
        <v>1838</v>
      </c>
    </row>
    <row r="54" spans="1:58" x14ac:dyDescent="0.3">
      <c r="A54" s="133" t="str">
        <f>KOR2020ttl!A47</f>
        <v>TXS_IMP_FNL</v>
      </c>
      <c r="B54" s="132" t="s">
        <v>175</v>
      </c>
      <c r="C54" s="150">
        <f>KOR2020ttl!B47</f>
        <v>46.5</v>
      </c>
      <c r="D54" s="150">
        <f>KOR2020ttl!C47</f>
        <v>20.7</v>
      </c>
      <c r="E54" s="150">
        <f>KOR2020ttl!D47</f>
        <v>0.1</v>
      </c>
      <c r="F54" s="150">
        <f>KOR2020ttl!E47</f>
        <v>4.3</v>
      </c>
      <c r="G54" s="150">
        <f>KOR2020ttl!F47</f>
        <v>0</v>
      </c>
      <c r="H54" s="150">
        <f>KOR2020ttl!G47</f>
        <v>64.3</v>
      </c>
      <c r="I54" s="150">
        <f>KOR2020ttl!H47</f>
        <v>181.8</v>
      </c>
      <c r="J54" s="150">
        <f>KOR2020ttl!I47</f>
        <v>6.5</v>
      </c>
      <c r="K54" s="150">
        <f>KOR2020ttl!J47</f>
        <v>34.9</v>
      </c>
      <c r="L54" s="150">
        <f>KOR2020ttl!K47</f>
        <v>1293.9000000000001</v>
      </c>
      <c r="M54" s="150">
        <f>KOR2020ttl!L47</f>
        <v>635.9</v>
      </c>
      <c r="N54" s="150">
        <f>KOR2020ttl!M47</f>
        <v>28</v>
      </c>
      <c r="O54" s="150">
        <f>KOR2020ttl!N47</f>
        <v>135.80000000000001</v>
      </c>
      <c r="P54" s="150">
        <f>KOR2020ttl!O47</f>
        <v>65</v>
      </c>
      <c r="Q54" s="150">
        <f>KOR2020ttl!P47</f>
        <v>311.7</v>
      </c>
      <c r="R54" s="150">
        <f>KOR2020ttl!Q47</f>
        <v>109.8</v>
      </c>
      <c r="S54" s="150">
        <f>KOR2020ttl!R47</f>
        <v>447.8</v>
      </c>
      <c r="T54" s="150">
        <f>KOR2020ttl!S47</f>
        <v>147.19999999999999</v>
      </c>
      <c r="U54" s="150">
        <f>KOR2020ttl!T47</f>
        <v>203.6</v>
      </c>
      <c r="V54" s="150">
        <f>KOR2020ttl!U47</f>
        <v>289</v>
      </c>
      <c r="W54" s="150">
        <f>KOR2020ttl!V47</f>
        <v>75.2</v>
      </c>
      <c r="X54" s="150">
        <f>KOR2020ttl!W47</f>
        <v>53.1</v>
      </c>
      <c r="Y54" s="150">
        <f>KOR2020ttl!X47</f>
        <v>390.9</v>
      </c>
      <c r="Z54" s="150">
        <f>KOR2020ttl!Y47</f>
        <v>18.7</v>
      </c>
      <c r="AA54" s="150">
        <f>KOR2020ttl!Z47</f>
        <v>236.5</v>
      </c>
      <c r="AB54" s="150">
        <f>KOR2020ttl!AA47</f>
        <v>225.2</v>
      </c>
      <c r="AC54" s="150">
        <f>KOR2020ttl!AB47</f>
        <v>228.3</v>
      </c>
      <c r="AD54" s="150">
        <f>KOR2020ttl!AC47</f>
        <v>43.2</v>
      </c>
      <c r="AE54" s="150">
        <f>KOR2020ttl!AD47</f>
        <v>114.7</v>
      </c>
      <c r="AF54" s="150">
        <f>KOR2020ttl!AE47</f>
        <v>34.1</v>
      </c>
      <c r="AG54" s="150">
        <f>KOR2020ttl!AF47</f>
        <v>22.9</v>
      </c>
      <c r="AH54" s="150">
        <f>KOR2020ttl!AG47</f>
        <v>250.2</v>
      </c>
      <c r="AI54" s="150">
        <f>KOR2020ttl!AH47</f>
        <v>20.2</v>
      </c>
      <c r="AJ54" s="150">
        <f>KOR2020ttl!AI47</f>
        <v>12</v>
      </c>
      <c r="AK54" s="150">
        <f>KOR2020ttl!AJ47</f>
        <v>14.3</v>
      </c>
      <c r="AL54" s="150">
        <f>KOR2020ttl!AK47</f>
        <v>25</v>
      </c>
      <c r="AM54" s="150">
        <f>KOR2020ttl!AL47</f>
        <v>19.3</v>
      </c>
      <c r="AN54" s="150">
        <f>KOR2020ttl!AM47</f>
        <v>163</v>
      </c>
      <c r="AO54" s="150">
        <f>KOR2020ttl!AN47</f>
        <v>39.700000000000003</v>
      </c>
      <c r="AP54" s="150">
        <f>KOR2020ttl!AO47</f>
        <v>84.1</v>
      </c>
      <c r="AQ54" s="150">
        <f>KOR2020ttl!AP47</f>
        <v>74.3</v>
      </c>
      <c r="AR54" s="150">
        <f>KOR2020ttl!AQ47</f>
        <v>0</v>
      </c>
      <c r="AS54" s="150">
        <f>KOR2020ttl!AR47</f>
        <v>0</v>
      </c>
      <c r="AT54" s="150">
        <f>KOR2020ttl!AS47</f>
        <v>0</v>
      </c>
      <c r="AU54" s="150">
        <f>KOR2020ttl!AT47</f>
        <v>0</v>
      </c>
      <c r="AV54" s="150">
        <f>KOR2020ttl!AU47</f>
        <v>0</v>
      </c>
      <c r="AW54" s="150">
        <f>KOR2020ttl!AV47</f>
        <v>0</v>
      </c>
      <c r="AX54" s="150">
        <f>KOR2020ttl!AW47</f>
        <v>0</v>
      </c>
      <c r="AY54" s="150">
        <f>KOR2020ttl!AX47</f>
        <v>0</v>
      </c>
      <c r="AZ54" s="150">
        <f>KOR2020ttl!AY47</f>
        <v>0</v>
      </c>
      <c r="BA54" s="150">
        <f>KOR2020ttl!AZ47</f>
        <v>706.9</v>
      </c>
      <c r="BB54" s="150">
        <f>KOR2020ttl!BA47</f>
        <v>0</v>
      </c>
      <c r="BC54" s="150">
        <f>KOR2020ttl!BB47</f>
        <v>0</v>
      </c>
      <c r="BD54" s="150">
        <f>KOR2020ttl!BC47</f>
        <v>-6878.6</v>
      </c>
      <c r="BE54" s="151">
        <f t="shared" si="0"/>
        <v>6171.7</v>
      </c>
      <c r="BF54" s="151">
        <f t="shared" si="1"/>
        <v>6878.5999999999995</v>
      </c>
    </row>
    <row r="55" spans="1:58" x14ac:dyDescent="0.3">
      <c r="A55" s="133" t="str">
        <f>KOR2020ttl!A48</f>
        <v>TXS_INT_FNL</v>
      </c>
      <c r="B55" s="132" t="s">
        <v>175</v>
      </c>
      <c r="C55" s="150">
        <f>KOR2020ttl!B48</f>
        <v>285.39999999999998</v>
      </c>
      <c r="D55" s="150">
        <f>KOR2020ttl!C48</f>
        <v>133.6</v>
      </c>
      <c r="E55" s="150">
        <f>KOR2020ttl!D48</f>
        <v>2.2000000000000002</v>
      </c>
      <c r="F55" s="150">
        <f>KOR2020ttl!E48</f>
        <v>31</v>
      </c>
      <c r="G55" s="150">
        <f>KOR2020ttl!F48</f>
        <v>0.3</v>
      </c>
      <c r="H55" s="150">
        <f>KOR2020ttl!G48</f>
        <v>1309</v>
      </c>
      <c r="I55" s="150">
        <f>KOR2020ttl!H48</f>
        <v>691</v>
      </c>
      <c r="J55" s="150">
        <f>KOR2020ttl!I48</f>
        <v>83.2</v>
      </c>
      <c r="K55" s="150">
        <f>KOR2020ttl!J48</f>
        <v>404.1</v>
      </c>
      <c r="L55" s="150">
        <f>KOR2020ttl!K48</f>
        <v>1098.5999999999999</v>
      </c>
      <c r="M55" s="150">
        <f>KOR2020ttl!L48</f>
        <v>2614.8000000000002</v>
      </c>
      <c r="N55" s="150">
        <f>KOR2020ttl!M48</f>
        <v>303</v>
      </c>
      <c r="O55" s="150">
        <f>KOR2020ttl!N48</f>
        <v>633.5</v>
      </c>
      <c r="P55" s="150">
        <f>KOR2020ttl!O48</f>
        <v>416.7</v>
      </c>
      <c r="Q55" s="150">
        <f>KOR2020ttl!P48</f>
        <v>1032.2</v>
      </c>
      <c r="R55" s="150">
        <f>KOR2020ttl!Q48</f>
        <v>748</v>
      </c>
      <c r="S55" s="150">
        <f>KOR2020ttl!R48</f>
        <v>1976.6</v>
      </c>
      <c r="T55" s="150">
        <f>KOR2020ttl!S48</f>
        <v>768</v>
      </c>
      <c r="U55" s="150">
        <f>KOR2020ttl!T48</f>
        <v>1028.4000000000001</v>
      </c>
      <c r="V55" s="150">
        <f>KOR2020ttl!U48</f>
        <v>2497.4</v>
      </c>
      <c r="W55" s="150">
        <f>KOR2020ttl!V48</f>
        <v>462.2</v>
      </c>
      <c r="X55" s="150">
        <f>KOR2020ttl!W48</f>
        <v>362.5</v>
      </c>
      <c r="Y55" s="150">
        <f>KOR2020ttl!X48</f>
        <v>1300.2</v>
      </c>
      <c r="Z55" s="150">
        <f>KOR2020ttl!Y48</f>
        <v>159.4</v>
      </c>
      <c r="AA55" s="150">
        <f>KOR2020ttl!Z48</f>
        <v>1479.7</v>
      </c>
      <c r="AB55" s="150">
        <f>KOR2020ttl!AA48</f>
        <v>6444.1</v>
      </c>
      <c r="AC55" s="150">
        <f>KOR2020ttl!AB48</f>
        <v>1259</v>
      </c>
      <c r="AD55" s="150">
        <f>KOR2020ttl!AC48</f>
        <v>353.1</v>
      </c>
      <c r="AE55" s="150">
        <f>KOR2020ttl!AD48</f>
        <v>601.29999999999995</v>
      </c>
      <c r="AF55" s="150">
        <f>KOR2020ttl!AE48</f>
        <v>545.29999999999995</v>
      </c>
      <c r="AG55" s="150">
        <f>KOR2020ttl!AF48</f>
        <v>183.2</v>
      </c>
      <c r="AH55" s="150">
        <f>KOR2020ttl!AG48</f>
        <v>2492.6</v>
      </c>
      <c r="AI55" s="150">
        <f>KOR2020ttl!AH48</f>
        <v>597.4</v>
      </c>
      <c r="AJ55" s="150">
        <f>KOR2020ttl!AI48</f>
        <v>521.79999999999995</v>
      </c>
      <c r="AK55" s="150">
        <f>KOR2020ttl!AJ48</f>
        <v>411</v>
      </c>
      <c r="AL55" s="150">
        <f>KOR2020ttl!AK48</f>
        <v>6219.5</v>
      </c>
      <c r="AM55" s="150">
        <f>KOR2020ttl!AL48</f>
        <v>1919.4</v>
      </c>
      <c r="AN55" s="150">
        <f>KOR2020ttl!AM48</f>
        <v>2525</v>
      </c>
      <c r="AO55" s="150">
        <f>KOR2020ttl!AN48</f>
        <v>889.1</v>
      </c>
      <c r="AP55" s="150">
        <f>KOR2020ttl!AO48</f>
        <v>1088.3</v>
      </c>
      <c r="AQ55" s="150">
        <f>KOR2020ttl!AP48</f>
        <v>1454.6</v>
      </c>
      <c r="AR55" s="150">
        <f>KOR2020ttl!AQ48</f>
        <v>2613.6999999999998</v>
      </c>
      <c r="AS55" s="150">
        <f>KOR2020ttl!AR48</f>
        <v>484.5</v>
      </c>
      <c r="AT55" s="150">
        <f>KOR2020ttl!AS48</f>
        <v>776.8</v>
      </c>
      <c r="AU55" s="150">
        <f>KOR2020ttl!AT48</f>
        <v>0</v>
      </c>
      <c r="AV55" s="150">
        <f>KOR2020ttl!AU48</f>
        <v>36832.400000000001</v>
      </c>
      <c r="AW55" s="150">
        <f>KOR2020ttl!AV48</f>
        <v>900.1</v>
      </c>
      <c r="AX55" s="150">
        <f>KOR2020ttl!AW48</f>
        <v>363.5</v>
      </c>
      <c r="AY55" s="150">
        <f>KOR2020ttl!AX48</f>
        <v>34102.199999999997</v>
      </c>
      <c r="AZ55" s="150">
        <f>KOR2020ttl!AY48</f>
        <v>349.7</v>
      </c>
      <c r="BA55" s="150">
        <f>KOR2020ttl!AZ48</f>
        <v>0</v>
      </c>
      <c r="BB55" s="150">
        <f>KOR2020ttl!BA48</f>
        <v>390.7</v>
      </c>
      <c r="BC55" s="150">
        <f>KOR2020ttl!BB48</f>
        <v>14019.6</v>
      </c>
      <c r="BD55" s="150">
        <f>KOR2020ttl!BC48</f>
        <v>0</v>
      </c>
      <c r="BE55" s="151">
        <f t="shared" si="0"/>
        <v>51200.700000000004</v>
      </c>
      <c r="BF55" s="151">
        <f t="shared" si="1"/>
        <v>138158.9</v>
      </c>
    </row>
    <row r="56" spans="1:58" x14ac:dyDescent="0.3">
      <c r="A56" s="133" t="str">
        <f>KOR2020ttl!A49</f>
        <v>TTL_INT_FNL</v>
      </c>
      <c r="B56" s="132" t="s">
        <v>175</v>
      </c>
      <c r="C56" s="150">
        <f>KOR2020ttl!B49</f>
        <v>21617.9</v>
      </c>
      <c r="D56" s="150">
        <f>KOR2020ttl!C49</f>
        <v>4596.7</v>
      </c>
      <c r="E56" s="150">
        <f>KOR2020ttl!D49</f>
        <v>114.2</v>
      </c>
      <c r="F56" s="150">
        <f>KOR2020ttl!E49</f>
        <v>1856.3</v>
      </c>
      <c r="G56" s="150">
        <f>KOR2020ttl!F49</f>
        <v>12.2</v>
      </c>
      <c r="H56" s="150">
        <f>KOR2020ttl!G49</f>
        <v>85762.7</v>
      </c>
      <c r="I56" s="150">
        <f>KOR2020ttl!H49</f>
        <v>48337.3</v>
      </c>
      <c r="J56" s="150">
        <f>KOR2020ttl!I49</f>
        <v>5072.3</v>
      </c>
      <c r="K56" s="150">
        <f>KOR2020ttl!J49</f>
        <v>21588.2</v>
      </c>
      <c r="L56" s="150">
        <f>KOR2020ttl!K49</f>
        <v>92150.9</v>
      </c>
      <c r="M56" s="150">
        <f>KOR2020ttl!L49</f>
        <v>102109.5</v>
      </c>
      <c r="N56" s="150">
        <f>KOR2020ttl!M49</f>
        <v>12692.6</v>
      </c>
      <c r="O56" s="150">
        <f>KOR2020ttl!N49</f>
        <v>46836.1</v>
      </c>
      <c r="P56" s="150">
        <f>KOR2020ttl!O49</f>
        <v>24257.7</v>
      </c>
      <c r="Q56" s="150">
        <f>KOR2020ttl!P49</f>
        <v>97843.8</v>
      </c>
      <c r="R56" s="150">
        <f>KOR2020ttl!Q49</f>
        <v>55634.7</v>
      </c>
      <c r="S56" s="150">
        <f>KOR2020ttl!R49</f>
        <v>146674.79999999999</v>
      </c>
      <c r="T56" s="150">
        <f>KOR2020ttl!S49</f>
        <v>61048.1</v>
      </c>
      <c r="U56" s="150">
        <f>KOR2020ttl!T49</f>
        <v>82423.600000000006</v>
      </c>
      <c r="V56" s="150">
        <f>KOR2020ttl!U49</f>
        <v>134738.79999999999</v>
      </c>
      <c r="W56" s="150">
        <f>KOR2020ttl!V49</f>
        <v>31800</v>
      </c>
      <c r="X56" s="150">
        <f>KOR2020ttl!W49</f>
        <v>19348.599999999999</v>
      </c>
      <c r="Y56" s="150">
        <f>KOR2020ttl!X49</f>
        <v>58487.4</v>
      </c>
      <c r="Z56" s="150">
        <f>KOR2020ttl!Y49</f>
        <v>7652.5</v>
      </c>
      <c r="AA56" s="150">
        <f>KOR2020ttl!Z49</f>
        <v>133388.29999999999</v>
      </c>
      <c r="AB56" s="150">
        <f>KOR2020ttl!AA49</f>
        <v>158476.70000000001</v>
      </c>
      <c r="AC56" s="150">
        <f>KOR2020ttl!AB49</f>
        <v>28283.9</v>
      </c>
      <c r="AD56" s="150">
        <f>KOR2020ttl!AC49</f>
        <v>15798.1</v>
      </c>
      <c r="AE56" s="150">
        <f>KOR2020ttl!AD49</f>
        <v>13254.1</v>
      </c>
      <c r="AF56" s="150">
        <f>KOR2020ttl!AE49</f>
        <v>18990.7</v>
      </c>
      <c r="AG56" s="150">
        <f>KOR2020ttl!AF49</f>
        <v>5343.9</v>
      </c>
      <c r="AH56" s="150">
        <f>KOR2020ttl!AG49</f>
        <v>86896.3</v>
      </c>
      <c r="AI56" s="150">
        <f>KOR2020ttl!AH49</f>
        <v>22268</v>
      </c>
      <c r="AJ56" s="150">
        <f>KOR2020ttl!AI49</f>
        <v>19791.3</v>
      </c>
      <c r="AK56" s="150">
        <f>KOR2020ttl!AJ49</f>
        <v>15671.5</v>
      </c>
      <c r="AL56" s="150">
        <f>KOR2020ttl!AK49</f>
        <v>63964.9</v>
      </c>
      <c r="AM56" s="150">
        <f>KOR2020ttl!AL49</f>
        <v>46394.8</v>
      </c>
      <c r="AN56" s="150">
        <f>KOR2020ttl!AM49</f>
        <v>104566.8</v>
      </c>
      <c r="AO56" s="150">
        <f>KOR2020ttl!AN49</f>
        <v>27120.799999999999</v>
      </c>
      <c r="AP56" s="150">
        <f>KOR2020ttl!AO49</f>
        <v>38831.4</v>
      </c>
      <c r="AQ56" s="150">
        <f>KOR2020ttl!AP49</f>
        <v>35375.800000000003</v>
      </c>
      <c r="AR56" s="150">
        <f>KOR2020ttl!AQ49</f>
        <v>65489.7</v>
      </c>
      <c r="AS56" s="150">
        <f>KOR2020ttl!AR49</f>
        <v>15176.3</v>
      </c>
      <c r="AT56" s="150">
        <f>KOR2020ttl!AS49</f>
        <v>25994.400000000001</v>
      </c>
      <c r="AU56" s="150">
        <f>KOR2020ttl!AT49</f>
        <v>0</v>
      </c>
      <c r="AV56" s="150">
        <f>KOR2020ttl!AU49</f>
        <v>720360</v>
      </c>
      <c r="AW56" s="150">
        <f>KOR2020ttl!AV49</f>
        <v>29077.1</v>
      </c>
      <c r="AX56" s="150">
        <f>KOR2020ttl!AW49</f>
        <v>295779.20000000001</v>
      </c>
      <c r="AY56" s="150">
        <f>KOR2020ttl!AX49</f>
        <v>508691.5</v>
      </c>
      <c r="AZ56" s="150">
        <f>KOR2020ttl!AY49</f>
        <v>12777.1</v>
      </c>
      <c r="BA56" s="150">
        <f>KOR2020ttl!AZ49</f>
        <v>11261.6</v>
      </c>
      <c r="BB56" s="150">
        <f>KOR2020ttl!BA49</f>
        <v>5915.1</v>
      </c>
      <c r="BC56" s="150">
        <f>KOR2020ttl!BB49</f>
        <v>584690.80000000005</v>
      </c>
      <c r="BD56" s="150">
        <f>KOR2020ttl!BC49</f>
        <v>-530747.6</v>
      </c>
      <c r="BE56" s="151">
        <f t="shared" si="0"/>
        <v>2103734.6</v>
      </c>
      <c r="BF56" s="151">
        <f t="shared" si="1"/>
        <v>4272287.0000000009</v>
      </c>
    </row>
    <row r="57" spans="1:58" x14ac:dyDescent="0.3">
      <c r="A57" s="133" t="str">
        <f>KOR2020ttl!A50</f>
        <v>VALU</v>
      </c>
      <c r="B57" s="132" t="s">
        <v>175</v>
      </c>
      <c r="C57" s="150">
        <f>KOR2020ttl!B50</f>
        <v>23215.8</v>
      </c>
      <c r="D57" s="150">
        <f>KOR2020ttl!C50</f>
        <v>2378.1999999999998</v>
      </c>
      <c r="E57" s="150">
        <f>KOR2020ttl!D50</f>
        <v>205.4</v>
      </c>
      <c r="F57" s="150">
        <f>KOR2020ttl!E50</f>
        <v>1423.5</v>
      </c>
      <c r="G57" s="150">
        <f>KOR2020ttl!F50</f>
        <v>12.5</v>
      </c>
      <c r="H57" s="150">
        <f>KOR2020ttl!G50</f>
        <v>19992.3</v>
      </c>
      <c r="I57" s="150">
        <f>KOR2020ttl!H50</f>
        <v>12967.6</v>
      </c>
      <c r="J57" s="150">
        <f>KOR2020ttl!I50</f>
        <v>1840</v>
      </c>
      <c r="K57" s="150">
        <f>KOR2020ttl!J50</f>
        <v>10339.4</v>
      </c>
      <c r="L57" s="150">
        <f>KOR2020ttl!K50</f>
        <v>11316</v>
      </c>
      <c r="M57" s="150">
        <f>KOR2020ttl!L50</f>
        <v>31347.4</v>
      </c>
      <c r="N57" s="150">
        <f>KOR2020ttl!M50</f>
        <v>7841.6</v>
      </c>
      <c r="O57" s="150">
        <f>KOR2020ttl!N50</f>
        <v>22060.6</v>
      </c>
      <c r="P57" s="150">
        <f>KOR2020ttl!O50</f>
        <v>10423.1</v>
      </c>
      <c r="Q57" s="150">
        <f>KOR2020ttl!P50</f>
        <v>22751.7</v>
      </c>
      <c r="R57" s="150">
        <f>KOR2020ttl!Q50</f>
        <v>29106.9</v>
      </c>
      <c r="S57" s="150">
        <f>KOR2020ttl!R50</f>
        <v>104680.6</v>
      </c>
      <c r="T57" s="150">
        <f>KOR2020ttl!S50</f>
        <v>23759.1</v>
      </c>
      <c r="U57" s="150">
        <f>KOR2020ttl!T50</f>
        <v>36402.800000000003</v>
      </c>
      <c r="V57" s="150">
        <f>KOR2020ttl!U50</f>
        <v>32540</v>
      </c>
      <c r="W57" s="150">
        <f>KOR2020ttl!V50</f>
        <v>9178</v>
      </c>
      <c r="X57" s="150">
        <f>KOR2020ttl!W50</f>
        <v>9321.5</v>
      </c>
      <c r="Y57" s="150">
        <f>KOR2020ttl!X50</f>
        <v>20031.8</v>
      </c>
      <c r="Z57" s="150">
        <f>KOR2020ttl!Y50</f>
        <v>9969.2000000000007</v>
      </c>
      <c r="AA57" s="150">
        <f>KOR2020ttl!Z50</f>
        <v>86925.2</v>
      </c>
      <c r="AB57" s="150">
        <f>KOR2020ttl!AA50</f>
        <v>166824.20000000001</v>
      </c>
      <c r="AC57" s="150">
        <f>KOR2020ttl!AB50</f>
        <v>23359.4</v>
      </c>
      <c r="AD57" s="150">
        <f>KOR2020ttl!AC50</f>
        <v>2487.1999999999998</v>
      </c>
      <c r="AE57" s="150">
        <f>KOR2020ttl!AD50</f>
        <v>4697.1000000000004</v>
      </c>
      <c r="AF57" s="150">
        <f>KOR2020ttl!AE50</f>
        <v>16212.5</v>
      </c>
      <c r="AG57" s="150">
        <f>KOR2020ttl!AF50</f>
        <v>2887.4</v>
      </c>
      <c r="AH57" s="150">
        <f>KOR2020ttl!AG50</f>
        <v>36854.699999999997</v>
      </c>
      <c r="AI57" s="150">
        <f>KOR2020ttl!AH50</f>
        <v>23877.9</v>
      </c>
      <c r="AJ57" s="150">
        <f>KOR2020ttl!AI50</f>
        <v>14800.6</v>
      </c>
      <c r="AK57" s="150">
        <f>KOR2020ttl!AJ50</f>
        <v>28381.4</v>
      </c>
      <c r="AL57" s="150">
        <f>KOR2020ttl!AK50</f>
        <v>85351.7</v>
      </c>
      <c r="AM57" s="150">
        <f>KOR2020ttl!AL50</f>
        <v>117243.3</v>
      </c>
      <c r="AN57" s="150">
        <f>KOR2020ttl!AM50</f>
        <v>94977.7</v>
      </c>
      <c r="AO57" s="150">
        <f>KOR2020ttl!AN50</f>
        <v>53110</v>
      </c>
      <c r="AP57" s="150">
        <f>KOR2020ttl!AO50</f>
        <v>104871.9</v>
      </c>
      <c r="AQ57" s="150">
        <f>KOR2020ttl!AP50</f>
        <v>75456.7</v>
      </c>
      <c r="AR57" s="150">
        <f>KOR2020ttl!AQ50</f>
        <v>73283.199999999997</v>
      </c>
      <c r="AS57" s="150">
        <f>KOR2020ttl!AR50</f>
        <v>14966.2</v>
      </c>
      <c r="AT57" s="150">
        <f>KOR2020ttl!AS50</f>
        <v>17755.400000000001</v>
      </c>
      <c r="AU57" s="150">
        <f>KOR2020ttl!AT50</f>
        <v>1838</v>
      </c>
      <c r="AV57" s="150">
        <f>KOR2020ttl!AU50</f>
        <v>0</v>
      </c>
      <c r="AW57" s="150">
        <f>KOR2020ttl!AV50</f>
        <v>0</v>
      </c>
      <c r="AX57" s="150">
        <f>KOR2020ttl!AW50</f>
        <v>0</v>
      </c>
      <c r="AY57" s="150">
        <f>KOR2020ttl!AX50</f>
        <v>0</v>
      </c>
      <c r="AZ57" s="150">
        <f>KOR2020ttl!AY50</f>
        <v>0</v>
      </c>
      <c r="BA57" s="150">
        <f>KOR2020ttl!AZ50</f>
        <v>0</v>
      </c>
      <c r="BB57" s="150">
        <f>KOR2020ttl!BA50</f>
        <v>0</v>
      </c>
      <c r="BC57" s="150">
        <f>KOR2020ttl!BB50</f>
        <v>0</v>
      </c>
      <c r="BD57" s="150">
        <f>KOR2020ttl!BC50</f>
        <v>0</v>
      </c>
      <c r="BE57" s="151">
        <f t="shared" si="0"/>
        <v>1499266.6999999995</v>
      </c>
      <c r="BF57" s="151">
        <f t="shared" si="1"/>
        <v>1499266.6999999995</v>
      </c>
    </row>
    <row r="58" spans="1:58" x14ac:dyDescent="0.3">
      <c r="A58" s="133" t="str">
        <f>KOR2020ttl!A51</f>
        <v>OUTPUT</v>
      </c>
      <c r="B58" s="132" t="s">
        <v>175</v>
      </c>
      <c r="C58" s="150">
        <f>KOR2020ttl!B51</f>
        <v>44833.7</v>
      </c>
      <c r="D58" s="150">
        <f>KOR2020ttl!C51</f>
        <v>6974.9</v>
      </c>
      <c r="E58" s="150">
        <f>KOR2020ttl!D51</f>
        <v>319.60000000000002</v>
      </c>
      <c r="F58" s="150">
        <f>KOR2020ttl!E51</f>
        <v>3279.8</v>
      </c>
      <c r="G58" s="150">
        <f>KOR2020ttl!F51</f>
        <v>24.7</v>
      </c>
      <c r="H58" s="150">
        <f>KOR2020ttl!G51</f>
        <v>105755.1</v>
      </c>
      <c r="I58" s="150">
        <f>KOR2020ttl!H51</f>
        <v>61304.9</v>
      </c>
      <c r="J58" s="150">
        <f>KOR2020ttl!I51</f>
        <v>6912.3</v>
      </c>
      <c r="K58" s="150">
        <f>KOR2020ttl!J51</f>
        <v>31927.599999999999</v>
      </c>
      <c r="L58" s="150">
        <f>KOR2020ttl!K51</f>
        <v>103466.9</v>
      </c>
      <c r="M58" s="150">
        <f>KOR2020ttl!L51</f>
        <v>133456.9</v>
      </c>
      <c r="N58" s="150">
        <f>KOR2020ttl!M51</f>
        <v>20534.2</v>
      </c>
      <c r="O58" s="150">
        <f>KOR2020ttl!N51</f>
        <v>68896.7</v>
      </c>
      <c r="P58" s="150">
        <f>KOR2020ttl!O51</f>
        <v>34680.9</v>
      </c>
      <c r="Q58" s="150">
        <f>KOR2020ttl!P51</f>
        <v>120595.5</v>
      </c>
      <c r="R58" s="150">
        <f>KOR2020ttl!Q51</f>
        <v>84741.5</v>
      </c>
      <c r="S58" s="150">
        <f>KOR2020ttl!R51</f>
        <v>251355.4</v>
      </c>
      <c r="T58" s="150">
        <f>KOR2020ttl!S51</f>
        <v>84807.2</v>
      </c>
      <c r="U58" s="150">
        <f>KOR2020ttl!T51</f>
        <v>118826.3</v>
      </c>
      <c r="V58" s="150">
        <f>KOR2020ttl!U51</f>
        <v>167278.79999999999</v>
      </c>
      <c r="W58" s="150">
        <f>KOR2020ttl!V51</f>
        <v>40978</v>
      </c>
      <c r="X58" s="150">
        <f>KOR2020ttl!W51</f>
        <v>28670.1</v>
      </c>
      <c r="Y58" s="150">
        <f>KOR2020ttl!X51</f>
        <v>78519.199999999997</v>
      </c>
      <c r="Z58" s="150">
        <f>KOR2020ttl!Y51</f>
        <v>17621.599999999999</v>
      </c>
      <c r="AA58" s="150">
        <f>KOR2020ttl!Z51</f>
        <v>220313.5</v>
      </c>
      <c r="AB58" s="150">
        <f>KOR2020ttl!AA51</f>
        <v>325300.90000000002</v>
      </c>
      <c r="AC58" s="150">
        <f>KOR2020ttl!AB51</f>
        <v>51643.3</v>
      </c>
      <c r="AD58" s="150">
        <f>KOR2020ttl!AC51</f>
        <v>18285.3</v>
      </c>
      <c r="AE58" s="150">
        <f>KOR2020ttl!AD51</f>
        <v>17951.3</v>
      </c>
      <c r="AF58" s="150">
        <f>KOR2020ttl!AE51</f>
        <v>35203.199999999997</v>
      </c>
      <c r="AG58" s="150">
        <f>KOR2020ttl!AF51</f>
        <v>8231.4</v>
      </c>
      <c r="AH58" s="150">
        <f>KOR2020ttl!AG51</f>
        <v>123751.1</v>
      </c>
      <c r="AI58" s="150">
        <f>KOR2020ttl!AH51</f>
        <v>46146</v>
      </c>
      <c r="AJ58" s="150">
        <f>KOR2020ttl!AI51</f>
        <v>34591.9</v>
      </c>
      <c r="AK58" s="150">
        <f>KOR2020ttl!AJ51</f>
        <v>44052.9</v>
      </c>
      <c r="AL58" s="150">
        <f>KOR2020ttl!AK51</f>
        <v>149316.5</v>
      </c>
      <c r="AM58" s="150">
        <f>KOR2020ttl!AL51</f>
        <v>163638</v>
      </c>
      <c r="AN58" s="150">
        <f>KOR2020ttl!AM51</f>
        <v>199544.5</v>
      </c>
      <c r="AO58" s="150">
        <f>KOR2020ttl!AN51</f>
        <v>80230.7</v>
      </c>
      <c r="AP58" s="150">
        <f>KOR2020ttl!AO51</f>
        <v>143703.29999999999</v>
      </c>
      <c r="AQ58" s="150">
        <f>KOR2020ttl!AP51</f>
        <v>110832.4</v>
      </c>
      <c r="AR58" s="150">
        <f>KOR2020ttl!AQ51</f>
        <v>139040.20000000001</v>
      </c>
      <c r="AS58" s="150">
        <f>KOR2020ttl!AR51</f>
        <v>30180.2</v>
      </c>
      <c r="AT58" s="150">
        <f>KOR2020ttl!AS51</f>
        <v>43824.2</v>
      </c>
      <c r="AU58" s="150">
        <f>KOR2020ttl!AT51</f>
        <v>1838</v>
      </c>
      <c r="AV58" s="150">
        <f>KOR2020ttl!AU51</f>
        <v>0</v>
      </c>
      <c r="AW58" s="150">
        <f>KOR2020ttl!AV51</f>
        <v>0</v>
      </c>
      <c r="AX58" s="150">
        <f>KOR2020ttl!AW51</f>
        <v>0</v>
      </c>
      <c r="AY58" s="150">
        <f>KOR2020ttl!AX51</f>
        <v>0</v>
      </c>
      <c r="AZ58" s="150">
        <f>KOR2020ttl!AY51</f>
        <v>0</v>
      </c>
      <c r="BA58" s="150">
        <f>KOR2020ttl!AZ51</f>
        <v>0</v>
      </c>
      <c r="BB58" s="150">
        <f>KOR2020ttl!BA51</f>
        <v>0</v>
      </c>
      <c r="BC58" s="150">
        <f>KOR2020ttl!BB51</f>
        <v>0</v>
      </c>
      <c r="BD58" s="150">
        <f>KOR2020ttl!BC51</f>
        <v>0</v>
      </c>
      <c r="BE58" s="151">
        <f t="shared" si="0"/>
        <v>3603380.6</v>
      </c>
      <c r="BF58" s="151">
        <f t="shared" si="1"/>
        <v>3603380.6</v>
      </c>
    </row>
    <row r="59" spans="1:58" x14ac:dyDescent="0.3">
      <c r="A59" s="133"/>
      <c r="BE59" s="137">
        <f t="shared" si="0"/>
        <v>0</v>
      </c>
      <c r="BF59" s="137">
        <f t="shared" si="1"/>
        <v>0</v>
      </c>
    </row>
  </sheetData>
  <mergeCells count="5">
    <mergeCell ref="A7:B7"/>
    <mergeCell ref="A3:B3"/>
    <mergeCell ref="C3:BD3"/>
    <mergeCell ref="A4:B4"/>
    <mergeCell ref="C4:BD4"/>
  </mergeCells>
  <phoneticPr fontId="40" type="noConversion"/>
  <hyperlinks>
    <hyperlink ref="C3" r:id="rId1" display="http://stats.oecd.org/OECDStat_Metadata/ShowMetadata.ashx?Dataset=IOTS_2021&amp;Coords=[VAR].[TTL]&amp;ShowOnWeb=true&amp;Lang=en" xr:uid="{9949DF38-D182-4166-B9E7-9432F5413A5D}"/>
    <hyperlink ref="A2" r:id="rId2" xr:uid="{4B3FEDAF-0A85-4AE4-A036-85D65ACA9BB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E5E1-0A63-42D2-B487-FFCDDEE736BD}">
  <dimension ref="A1:BC51"/>
  <sheetViews>
    <sheetView workbookViewId="0"/>
  </sheetViews>
  <sheetFormatPr defaultRowHeight="16.5" x14ac:dyDescent="0.3"/>
  <cols>
    <col min="1" max="16384" width="9" style="140"/>
  </cols>
  <sheetData>
    <row r="1" spans="1:55" x14ac:dyDescent="0.3">
      <c r="B1" s="140" t="s">
        <v>678</v>
      </c>
      <c r="C1" s="140" t="s">
        <v>452</v>
      </c>
      <c r="D1" s="140" t="s">
        <v>679</v>
      </c>
      <c r="E1" s="140" t="s">
        <v>680</v>
      </c>
      <c r="F1" s="140" t="s">
        <v>681</v>
      </c>
      <c r="G1" s="140" t="s">
        <v>682</v>
      </c>
      <c r="H1" s="140" t="s">
        <v>683</v>
      </c>
      <c r="I1" s="140" t="s">
        <v>456</v>
      </c>
      <c r="J1" s="140" t="s">
        <v>684</v>
      </c>
      <c r="K1" s="140" t="s">
        <v>459</v>
      </c>
      <c r="L1" s="140" t="s">
        <v>460</v>
      </c>
      <c r="M1" s="140" t="s">
        <v>461</v>
      </c>
      <c r="N1" s="140" t="s">
        <v>462</v>
      </c>
      <c r="O1" s="140" t="s">
        <v>463</v>
      </c>
      <c r="P1" s="140" t="s">
        <v>464</v>
      </c>
      <c r="Q1" s="140" t="s">
        <v>465</v>
      </c>
      <c r="R1" s="140" t="s">
        <v>466</v>
      </c>
      <c r="S1" s="140" t="s">
        <v>467</v>
      </c>
      <c r="T1" s="140" t="s">
        <v>468</v>
      </c>
      <c r="U1" s="140" t="s">
        <v>469</v>
      </c>
      <c r="V1" s="140" t="s">
        <v>470</v>
      </c>
      <c r="W1" s="140" t="s">
        <v>685</v>
      </c>
      <c r="X1" s="140" t="s">
        <v>686</v>
      </c>
      <c r="Y1" s="140" t="s">
        <v>687</v>
      </c>
      <c r="Z1" s="140" t="s">
        <v>476</v>
      </c>
      <c r="AA1" s="140" t="s">
        <v>688</v>
      </c>
      <c r="AB1" s="140" t="s">
        <v>480</v>
      </c>
      <c r="AC1" s="140" t="s">
        <v>481</v>
      </c>
      <c r="AD1" s="140" t="s">
        <v>482</v>
      </c>
      <c r="AE1" s="140" t="s">
        <v>483</v>
      </c>
      <c r="AF1" s="140" t="s">
        <v>484</v>
      </c>
      <c r="AG1" s="140" t="s">
        <v>485</v>
      </c>
      <c r="AH1" s="140" t="s">
        <v>689</v>
      </c>
      <c r="AI1" s="140" t="s">
        <v>488</v>
      </c>
      <c r="AJ1" s="140" t="s">
        <v>690</v>
      </c>
      <c r="AK1" s="140" t="s">
        <v>691</v>
      </c>
      <c r="AL1" s="140" t="s">
        <v>692</v>
      </c>
      <c r="AM1" s="140" t="s">
        <v>693</v>
      </c>
      <c r="AN1" s="140" t="s">
        <v>499</v>
      </c>
      <c r="AO1" s="140" t="s">
        <v>694</v>
      </c>
      <c r="AP1" s="140" t="s">
        <v>695</v>
      </c>
      <c r="AQ1" s="140" t="s">
        <v>502</v>
      </c>
      <c r="AR1" s="140" t="s">
        <v>696</v>
      </c>
      <c r="AS1" s="140" t="s">
        <v>697</v>
      </c>
      <c r="AT1" s="140" t="s">
        <v>504</v>
      </c>
      <c r="AU1" s="140" t="s">
        <v>698</v>
      </c>
      <c r="AV1" s="140" t="s">
        <v>699</v>
      </c>
      <c r="AW1" s="140" t="s">
        <v>700</v>
      </c>
      <c r="AX1" s="140" t="s">
        <v>509</v>
      </c>
      <c r="AY1" s="140" t="s">
        <v>701</v>
      </c>
      <c r="AZ1" s="140" t="s">
        <v>702</v>
      </c>
      <c r="BA1" s="140" t="s">
        <v>703</v>
      </c>
      <c r="BB1" s="140" t="s">
        <v>704</v>
      </c>
      <c r="BC1" s="140" t="s">
        <v>705</v>
      </c>
    </row>
    <row r="2" spans="1:55" x14ac:dyDescent="0.3">
      <c r="A2" s="140" t="s">
        <v>706</v>
      </c>
      <c r="B2" s="140">
        <v>2633.3</v>
      </c>
      <c r="C2" s="140">
        <v>100.6</v>
      </c>
      <c r="D2" s="140">
        <v>0.4</v>
      </c>
      <c r="E2" s="140">
        <v>4.0999999999999996</v>
      </c>
      <c r="F2" s="140">
        <v>0</v>
      </c>
      <c r="G2" s="140">
        <v>24080</v>
      </c>
      <c r="H2" s="140">
        <v>453.1</v>
      </c>
      <c r="I2" s="140">
        <v>599.1</v>
      </c>
      <c r="J2" s="140">
        <v>13.2</v>
      </c>
      <c r="K2" s="140">
        <v>15</v>
      </c>
      <c r="L2" s="140">
        <v>146.4</v>
      </c>
      <c r="M2" s="140">
        <v>248.9</v>
      </c>
      <c r="N2" s="140">
        <v>470.4</v>
      </c>
      <c r="O2" s="140">
        <v>12.4</v>
      </c>
      <c r="P2" s="140">
        <v>33.799999999999997</v>
      </c>
      <c r="Q2" s="140">
        <v>30.1</v>
      </c>
      <c r="R2" s="140">
        <v>67</v>
      </c>
      <c r="S2" s="140">
        <v>29.2</v>
      </c>
      <c r="T2" s="140">
        <v>43</v>
      </c>
      <c r="U2" s="140">
        <v>31.8</v>
      </c>
      <c r="V2" s="140">
        <v>31.1</v>
      </c>
      <c r="W2" s="140">
        <v>26.4</v>
      </c>
      <c r="X2" s="140">
        <v>9.8000000000000007</v>
      </c>
      <c r="Y2" s="140">
        <v>4.5</v>
      </c>
      <c r="Z2" s="140">
        <v>369.3</v>
      </c>
      <c r="AA2" s="140">
        <v>118</v>
      </c>
      <c r="AB2" s="140">
        <v>5.2</v>
      </c>
      <c r="AC2" s="140">
        <v>3.6</v>
      </c>
      <c r="AD2" s="140">
        <v>10.199999999999999</v>
      </c>
      <c r="AE2" s="140">
        <v>15.5</v>
      </c>
      <c r="AF2" s="140">
        <v>1.2</v>
      </c>
      <c r="AG2" s="140">
        <v>5028.6000000000004</v>
      </c>
      <c r="AH2" s="140">
        <v>13.7</v>
      </c>
      <c r="AI2" s="140">
        <v>7</v>
      </c>
      <c r="AJ2" s="140">
        <v>4.0999999999999996</v>
      </c>
      <c r="AK2" s="140">
        <v>37.6</v>
      </c>
      <c r="AL2" s="140">
        <v>8.1999999999999993</v>
      </c>
      <c r="AM2" s="140">
        <v>161.5</v>
      </c>
      <c r="AN2" s="140">
        <v>17</v>
      </c>
      <c r="AO2" s="140">
        <v>234.7</v>
      </c>
      <c r="AP2" s="140">
        <v>355</v>
      </c>
      <c r="AQ2" s="140">
        <v>1016.7</v>
      </c>
      <c r="AR2" s="140">
        <v>108.4</v>
      </c>
      <c r="AS2" s="140">
        <v>52.8</v>
      </c>
      <c r="AT2" s="140">
        <v>0</v>
      </c>
      <c r="AU2" s="140">
        <v>13393.9</v>
      </c>
      <c r="AV2" s="140">
        <v>77.099999999999994</v>
      </c>
      <c r="AW2" s="140">
        <v>1.5</v>
      </c>
      <c r="AX2" s="140">
        <v>342.8</v>
      </c>
      <c r="AY2" s="140">
        <v>298</v>
      </c>
      <c r="AZ2" s="140">
        <v>102.7</v>
      </c>
      <c r="BA2" s="140">
        <v>54.1</v>
      </c>
      <c r="BB2" s="140">
        <v>435.8</v>
      </c>
      <c r="BC2" s="140">
        <v>-6524.3</v>
      </c>
    </row>
    <row r="3" spans="1:55" x14ac:dyDescent="0.3">
      <c r="A3" s="140" t="s">
        <v>707</v>
      </c>
      <c r="B3" s="140">
        <v>7.7</v>
      </c>
      <c r="C3" s="140">
        <v>153.6</v>
      </c>
      <c r="D3" s="140">
        <v>0</v>
      </c>
      <c r="E3" s="140">
        <v>0.2</v>
      </c>
      <c r="F3" s="140">
        <v>0</v>
      </c>
      <c r="G3" s="140">
        <v>1747.5</v>
      </c>
      <c r="H3" s="140">
        <v>5.6</v>
      </c>
      <c r="I3" s="140">
        <v>0.4</v>
      </c>
      <c r="J3" s="140">
        <v>1.1000000000000001</v>
      </c>
      <c r="K3" s="140">
        <v>1.4</v>
      </c>
      <c r="L3" s="140">
        <v>7.5</v>
      </c>
      <c r="M3" s="140">
        <v>2.6</v>
      </c>
      <c r="N3" s="140">
        <v>3.4</v>
      </c>
      <c r="O3" s="140">
        <v>1.2</v>
      </c>
      <c r="P3" s="140">
        <v>3.8</v>
      </c>
      <c r="Q3" s="140">
        <v>3.5</v>
      </c>
      <c r="R3" s="140">
        <v>8.5</v>
      </c>
      <c r="S3" s="140">
        <v>3.8</v>
      </c>
      <c r="T3" s="140">
        <v>4.9000000000000004</v>
      </c>
      <c r="U3" s="140">
        <v>3.5</v>
      </c>
      <c r="V3" s="140">
        <v>4.0999999999999996</v>
      </c>
      <c r="W3" s="140">
        <v>6.6</v>
      </c>
      <c r="X3" s="140">
        <v>1</v>
      </c>
      <c r="Y3" s="140">
        <v>0.6</v>
      </c>
      <c r="Z3" s="140">
        <v>3.2</v>
      </c>
      <c r="AA3" s="140">
        <v>11.1</v>
      </c>
      <c r="AB3" s="140">
        <v>0.7</v>
      </c>
      <c r="AC3" s="140">
        <v>1</v>
      </c>
      <c r="AD3" s="140">
        <v>0.5</v>
      </c>
      <c r="AE3" s="140">
        <v>0.6</v>
      </c>
      <c r="AF3" s="140">
        <v>0.1</v>
      </c>
      <c r="AG3" s="140">
        <v>2280.8000000000002</v>
      </c>
      <c r="AH3" s="140">
        <v>1.2</v>
      </c>
      <c r="AI3" s="140">
        <v>0.9</v>
      </c>
      <c r="AJ3" s="140">
        <v>0.6</v>
      </c>
      <c r="AK3" s="140">
        <v>2</v>
      </c>
      <c r="AL3" s="140">
        <v>1.5</v>
      </c>
      <c r="AM3" s="140">
        <v>19</v>
      </c>
      <c r="AN3" s="140">
        <v>2</v>
      </c>
      <c r="AO3" s="140">
        <v>71.2</v>
      </c>
      <c r="AP3" s="140">
        <v>165.3</v>
      </c>
      <c r="AQ3" s="140">
        <v>179.4</v>
      </c>
      <c r="AR3" s="140">
        <v>16.600000000000001</v>
      </c>
      <c r="AS3" s="140">
        <v>5.6</v>
      </c>
      <c r="AT3" s="140">
        <v>0</v>
      </c>
      <c r="AU3" s="140">
        <v>2579.5</v>
      </c>
      <c r="AV3" s="140">
        <v>14.9</v>
      </c>
      <c r="AW3" s="140">
        <v>0.5</v>
      </c>
      <c r="AX3" s="140">
        <v>3</v>
      </c>
      <c r="AY3" s="140">
        <v>41.7</v>
      </c>
      <c r="AZ3" s="140">
        <v>7.2</v>
      </c>
      <c r="BA3" s="140">
        <v>4.2</v>
      </c>
      <c r="BB3" s="140">
        <v>273.8</v>
      </c>
      <c r="BC3" s="140">
        <v>-685.8</v>
      </c>
    </row>
    <row r="4" spans="1:55" x14ac:dyDescent="0.3">
      <c r="A4" s="140" t="s">
        <v>708</v>
      </c>
      <c r="B4" s="140">
        <v>3.8</v>
      </c>
      <c r="C4" s="140">
        <v>5.4</v>
      </c>
      <c r="D4" s="140">
        <v>0</v>
      </c>
      <c r="E4" s="140">
        <v>3</v>
      </c>
      <c r="F4" s="140">
        <v>0.1</v>
      </c>
      <c r="G4" s="140">
        <v>5.4</v>
      </c>
      <c r="H4" s="140">
        <v>7.1</v>
      </c>
      <c r="I4" s="140">
        <v>0.5</v>
      </c>
      <c r="J4" s="140">
        <v>2.5</v>
      </c>
      <c r="K4" s="140">
        <v>42473.3</v>
      </c>
      <c r="L4" s="140">
        <v>2496.6</v>
      </c>
      <c r="M4" s="140">
        <v>1.6</v>
      </c>
      <c r="N4" s="140">
        <v>8.4</v>
      </c>
      <c r="O4" s="140">
        <v>147.30000000000001</v>
      </c>
      <c r="P4" s="140">
        <v>3197.6</v>
      </c>
      <c r="Q4" s="140">
        <v>10.6</v>
      </c>
      <c r="R4" s="140">
        <v>7.9</v>
      </c>
      <c r="S4" s="140">
        <v>6.5</v>
      </c>
      <c r="T4" s="140">
        <v>15.3</v>
      </c>
      <c r="U4" s="140">
        <v>7.6</v>
      </c>
      <c r="V4" s="140">
        <v>6.1</v>
      </c>
      <c r="W4" s="140">
        <v>1.8</v>
      </c>
      <c r="X4" s="140">
        <v>20179.599999999999</v>
      </c>
      <c r="Y4" s="140">
        <v>167.3</v>
      </c>
      <c r="Z4" s="140">
        <v>19.3</v>
      </c>
      <c r="AA4" s="140">
        <v>60.5</v>
      </c>
      <c r="AB4" s="140">
        <v>77.7</v>
      </c>
      <c r="AC4" s="140">
        <v>18</v>
      </c>
      <c r="AD4" s="140">
        <v>37.9</v>
      </c>
      <c r="AE4" s="140">
        <v>4.5</v>
      </c>
      <c r="AF4" s="140">
        <v>7.2</v>
      </c>
      <c r="AG4" s="140">
        <v>12.8</v>
      </c>
      <c r="AH4" s="140">
        <v>1.7</v>
      </c>
      <c r="AI4" s="140">
        <v>1.3</v>
      </c>
      <c r="AJ4" s="140">
        <v>1</v>
      </c>
      <c r="AK4" s="140">
        <v>3.3</v>
      </c>
      <c r="AL4" s="140">
        <v>6</v>
      </c>
      <c r="AM4" s="140">
        <v>29.6</v>
      </c>
      <c r="AN4" s="140">
        <v>5.2</v>
      </c>
      <c r="AO4" s="140">
        <v>15.5</v>
      </c>
      <c r="AP4" s="140">
        <v>14.4</v>
      </c>
      <c r="AQ4" s="140">
        <v>17.2</v>
      </c>
      <c r="AR4" s="140">
        <v>3.4</v>
      </c>
      <c r="AS4" s="140">
        <v>5.9</v>
      </c>
      <c r="AT4" s="140">
        <v>0</v>
      </c>
      <c r="AU4" s="140">
        <v>112.5</v>
      </c>
      <c r="AV4" s="140">
        <v>0.1</v>
      </c>
      <c r="AW4" s="140">
        <v>0.3</v>
      </c>
      <c r="AX4" s="140">
        <v>25.6</v>
      </c>
      <c r="AY4" s="140">
        <v>290.39999999999998</v>
      </c>
      <c r="AZ4" s="140">
        <v>6.2</v>
      </c>
      <c r="BA4" s="140">
        <v>0</v>
      </c>
      <c r="BB4" s="140">
        <v>12.1</v>
      </c>
      <c r="BC4" s="140">
        <v>-69225.3</v>
      </c>
    </row>
    <row r="5" spans="1:55" x14ac:dyDescent="0.3">
      <c r="A5" s="140" t="s">
        <v>709</v>
      </c>
      <c r="B5" s="140">
        <v>3.9</v>
      </c>
      <c r="C5" s="140">
        <v>0.4</v>
      </c>
      <c r="D5" s="140">
        <v>0</v>
      </c>
      <c r="E5" s="140">
        <v>4.4000000000000004</v>
      </c>
      <c r="F5" s="140">
        <v>0.3</v>
      </c>
      <c r="G5" s="140">
        <v>23.7</v>
      </c>
      <c r="H5" s="140">
        <v>10</v>
      </c>
      <c r="I5" s="140">
        <v>0.8</v>
      </c>
      <c r="J5" s="140">
        <v>21.1</v>
      </c>
      <c r="K5" s="140">
        <v>36.9</v>
      </c>
      <c r="L5" s="140">
        <v>595.4</v>
      </c>
      <c r="M5" s="140">
        <v>6.4</v>
      </c>
      <c r="N5" s="140">
        <v>43.3</v>
      </c>
      <c r="O5" s="140">
        <v>2103.9</v>
      </c>
      <c r="P5" s="140">
        <v>12564.7</v>
      </c>
      <c r="Q5" s="140">
        <v>42.7</v>
      </c>
      <c r="R5" s="140">
        <v>37.5</v>
      </c>
      <c r="S5" s="140">
        <v>23.1</v>
      </c>
      <c r="T5" s="140">
        <v>26.6</v>
      </c>
      <c r="U5" s="140">
        <v>25</v>
      </c>
      <c r="V5" s="140">
        <v>9.1</v>
      </c>
      <c r="W5" s="140">
        <v>7.5</v>
      </c>
      <c r="X5" s="140">
        <v>47.6</v>
      </c>
      <c r="Y5" s="140">
        <v>11.2</v>
      </c>
      <c r="Z5" s="140">
        <v>247.1</v>
      </c>
      <c r="AA5" s="140">
        <v>7.7</v>
      </c>
      <c r="AB5" s="140">
        <v>1</v>
      </c>
      <c r="AC5" s="140">
        <v>0.8</v>
      </c>
      <c r="AD5" s="140">
        <v>0.6</v>
      </c>
      <c r="AE5" s="140">
        <v>0.9</v>
      </c>
      <c r="AF5" s="140">
        <v>0.1</v>
      </c>
      <c r="AG5" s="140">
        <v>7</v>
      </c>
      <c r="AH5" s="140">
        <v>0.9</v>
      </c>
      <c r="AI5" s="140">
        <v>1.6</v>
      </c>
      <c r="AJ5" s="140">
        <v>0.4</v>
      </c>
      <c r="AK5" s="140">
        <v>1.4</v>
      </c>
      <c r="AL5" s="140">
        <v>1.1000000000000001</v>
      </c>
      <c r="AM5" s="140">
        <v>10.1</v>
      </c>
      <c r="AN5" s="140">
        <v>4.8</v>
      </c>
      <c r="AO5" s="140">
        <v>6.5</v>
      </c>
      <c r="AP5" s="140">
        <v>1.5</v>
      </c>
      <c r="AQ5" s="140">
        <v>9.3000000000000007</v>
      </c>
      <c r="AR5" s="140">
        <v>1.8</v>
      </c>
      <c r="AS5" s="140">
        <v>4.2</v>
      </c>
      <c r="AT5" s="140">
        <v>0</v>
      </c>
      <c r="AU5" s="140">
        <v>30.8</v>
      </c>
      <c r="AV5" s="140">
        <v>0.2</v>
      </c>
      <c r="AW5" s="140">
        <v>0.3</v>
      </c>
      <c r="AX5" s="140">
        <v>13.3</v>
      </c>
      <c r="AY5" s="140">
        <v>78.900000000000006</v>
      </c>
      <c r="AZ5" s="140">
        <v>12.1</v>
      </c>
      <c r="BA5" s="140">
        <v>0.1</v>
      </c>
      <c r="BB5" s="140">
        <v>61.5</v>
      </c>
      <c r="BC5" s="140">
        <v>-12871.8</v>
      </c>
    </row>
    <row r="6" spans="1:55" x14ac:dyDescent="0.3">
      <c r="A6" s="140" t="s">
        <v>710</v>
      </c>
      <c r="B6" s="140">
        <v>0.2</v>
      </c>
      <c r="C6" s="140">
        <v>0.2</v>
      </c>
      <c r="D6" s="140">
        <v>0</v>
      </c>
      <c r="E6" s="140">
        <v>0.9</v>
      </c>
      <c r="F6" s="140">
        <v>0</v>
      </c>
      <c r="G6" s="140">
        <v>0.7</v>
      </c>
      <c r="H6" s="140">
        <v>0.2</v>
      </c>
      <c r="I6" s="140">
        <v>0.1</v>
      </c>
      <c r="J6" s="140">
        <v>0.3</v>
      </c>
      <c r="K6" s="140">
        <v>42.8</v>
      </c>
      <c r="L6" s="140">
        <v>4.0999999999999996</v>
      </c>
      <c r="M6" s="140">
        <v>0.1</v>
      </c>
      <c r="N6" s="140">
        <v>0.5</v>
      </c>
      <c r="O6" s="140">
        <v>1.8</v>
      </c>
      <c r="P6" s="140">
        <v>3.7</v>
      </c>
      <c r="Q6" s="140">
        <v>1.4</v>
      </c>
      <c r="R6" s="140">
        <v>0.9</v>
      </c>
      <c r="S6" s="140">
        <v>0.5</v>
      </c>
      <c r="T6" s="140">
        <v>1.2</v>
      </c>
      <c r="U6" s="140">
        <v>1</v>
      </c>
      <c r="V6" s="140">
        <v>0.5</v>
      </c>
      <c r="W6" s="140">
        <v>0.2</v>
      </c>
      <c r="X6" s="140">
        <v>7.6</v>
      </c>
      <c r="Y6" s="140">
        <v>0.2</v>
      </c>
      <c r="Z6" s="140">
        <v>4.5999999999999996</v>
      </c>
      <c r="AA6" s="140">
        <v>2.4</v>
      </c>
      <c r="AB6" s="140">
        <v>1</v>
      </c>
      <c r="AC6" s="140">
        <v>0.8</v>
      </c>
      <c r="AD6" s="140">
        <v>0.5</v>
      </c>
      <c r="AE6" s="140">
        <v>0.4</v>
      </c>
      <c r="AF6" s="140">
        <v>0.1</v>
      </c>
      <c r="AG6" s="140">
        <v>0.5</v>
      </c>
      <c r="AH6" s="140">
        <v>0.2</v>
      </c>
      <c r="AI6" s="140">
        <v>0.1</v>
      </c>
      <c r="AJ6" s="140">
        <v>0.1</v>
      </c>
      <c r="AK6" s="140">
        <v>0.4</v>
      </c>
      <c r="AL6" s="140">
        <v>0.3</v>
      </c>
      <c r="AM6" s="140">
        <v>1</v>
      </c>
      <c r="AN6" s="140">
        <v>0.5</v>
      </c>
      <c r="AO6" s="140">
        <v>0.5</v>
      </c>
      <c r="AP6" s="140">
        <v>0.2</v>
      </c>
      <c r="AQ6" s="140">
        <v>0.4</v>
      </c>
      <c r="AR6" s="140">
        <v>0.1</v>
      </c>
      <c r="AS6" s="140">
        <v>0.2</v>
      </c>
      <c r="AT6" s="140">
        <v>0</v>
      </c>
      <c r="AU6" s="140">
        <v>2.8</v>
      </c>
      <c r="AV6" s="140">
        <v>0</v>
      </c>
      <c r="AW6" s="140">
        <v>0.1</v>
      </c>
      <c r="AX6" s="140">
        <v>1.9</v>
      </c>
      <c r="AY6" s="140">
        <v>0.3</v>
      </c>
      <c r="AZ6" s="140">
        <v>1.2</v>
      </c>
      <c r="BA6" s="140">
        <v>0</v>
      </c>
      <c r="BB6" s="140">
        <v>14.8</v>
      </c>
      <c r="BC6" s="140">
        <v>-79.7</v>
      </c>
    </row>
    <row r="7" spans="1:55" x14ac:dyDescent="0.3">
      <c r="A7" s="140" t="s">
        <v>711</v>
      </c>
      <c r="B7" s="140">
        <v>6482.1</v>
      </c>
      <c r="C7" s="140">
        <v>346.6</v>
      </c>
      <c r="D7" s="140">
        <v>0.8</v>
      </c>
      <c r="E7" s="140">
        <v>11.3</v>
      </c>
      <c r="F7" s="140">
        <v>0</v>
      </c>
      <c r="G7" s="140">
        <v>16822.900000000001</v>
      </c>
      <c r="H7" s="140">
        <v>943.8</v>
      </c>
      <c r="I7" s="140">
        <v>26.2</v>
      </c>
      <c r="J7" s="140">
        <v>101.3</v>
      </c>
      <c r="K7" s="140">
        <v>140.30000000000001</v>
      </c>
      <c r="L7" s="140">
        <v>962.6</v>
      </c>
      <c r="M7" s="140">
        <v>230.4</v>
      </c>
      <c r="N7" s="140">
        <v>203.5</v>
      </c>
      <c r="O7" s="140">
        <v>76.3</v>
      </c>
      <c r="P7" s="140">
        <v>229.6</v>
      </c>
      <c r="Q7" s="140">
        <v>226.8</v>
      </c>
      <c r="R7" s="140">
        <v>395.5</v>
      </c>
      <c r="S7" s="140">
        <v>175.9</v>
      </c>
      <c r="T7" s="140">
        <v>301.8</v>
      </c>
      <c r="U7" s="140">
        <v>201.6</v>
      </c>
      <c r="V7" s="140">
        <v>170.3</v>
      </c>
      <c r="W7" s="140">
        <v>70.7</v>
      </c>
      <c r="X7" s="140">
        <v>69.099999999999994</v>
      </c>
      <c r="Y7" s="140">
        <v>22.5</v>
      </c>
      <c r="Z7" s="140">
        <v>160.9</v>
      </c>
      <c r="AA7" s="140">
        <v>1208.7</v>
      </c>
      <c r="AB7" s="140">
        <v>33.200000000000003</v>
      </c>
      <c r="AC7" s="140">
        <v>35.9</v>
      </c>
      <c r="AD7" s="140">
        <v>40.799999999999997</v>
      </c>
      <c r="AE7" s="140">
        <v>122.7</v>
      </c>
      <c r="AF7" s="140">
        <v>7.5</v>
      </c>
      <c r="AG7" s="140">
        <v>31844.3</v>
      </c>
      <c r="AH7" s="140">
        <v>99.4</v>
      </c>
      <c r="AI7" s="140">
        <v>48.2</v>
      </c>
      <c r="AJ7" s="140">
        <v>43</v>
      </c>
      <c r="AK7" s="140">
        <v>233.9</v>
      </c>
      <c r="AL7" s="140">
        <v>26.6</v>
      </c>
      <c r="AM7" s="140">
        <v>1019.9</v>
      </c>
      <c r="AN7" s="140">
        <v>244.4</v>
      </c>
      <c r="AO7" s="140">
        <v>744.3</v>
      </c>
      <c r="AP7" s="140">
        <v>1698.9</v>
      </c>
      <c r="AQ7" s="140">
        <v>2345.4</v>
      </c>
      <c r="AR7" s="140">
        <v>1375.5</v>
      </c>
      <c r="AS7" s="140">
        <v>338.9</v>
      </c>
      <c r="AT7" s="140">
        <v>0</v>
      </c>
      <c r="AU7" s="140">
        <v>45646.5</v>
      </c>
      <c r="AV7" s="140">
        <v>190.1</v>
      </c>
      <c r="AW7" s="140">
        <v>1107.7</v>
      </c>
      <c r="AX7" s="140">
        <v>121.3</v>
      </c>
      <c r="AY7" s="140">
        <v>661</v>
      </c>
      <c r="AZ7" s="140">
        <v>370</v>
      </c>
      <c r="BA7" s="140">
        <v>203.2</v>
      </c>
      <c r="BB7" s="140">
        <v>4754.3999999999996</v>
      </c>
      <c r="BC7" s="140">
        <v>-17183.5</v>
      </c>
    </row>
    <row r="8" spans="1:55" x14ac:dyDescent="0.3">
      <c r="A8" s="140" t="s">
        <v>712</v>
      </c>
      <c r="B8" s="140">
        <v>188</v>
      </c>
      <c r="C8" s="140">
        <v>474.8</v>
      </c>
      <c r="D8" s="140">
        <v>1.9</v>
      </c>
      <c r="E8" s="140">
        <v>21.3</v>
      </c>
      <c r="F8" s="140">
        <v>0.1</v>
      </c>
      <c r="G8" s="140">
        <v>488.8</v>
      </c>
      <c r="H8" s="140">
        <v>16691.099999999999</v>
      </c>
      <c r="I8" s="140">
        <v>70.8</v>
      </c>
      <c r="J8" s="140">
        <v>456</v>
      </c>
      <c r="K8" s="140">
        <v>191</v>
      </c>
      <c r="L8" s="140">
        <v>470.4</v>
      </c>
      <c r="M8" s="140">
        <v>125.9</v>
      </c>
      <c r="N8" s="140">
        <v>1645</v>
      </c>
      <c r="O8" s="140">
        <v>273.89999999999998</v>
      </c>
      <c r="P8" s="140">
        <v>624.1</v>
      </c>
      <c r="Q8" s="140">
        <v>739.5</v>
      </c>
      <c r="R8" s="140">
        <v>1107.5999999999999</v>
      </c>
      <c r="S8" s="140">
        <v>526.6</v>
      </c>
      <c r="T8" s="140">
        <v>710.5</v>
      </c>
      <c r="U8" s="140">
        <v>1223.9000000000001</v>
      </c>
      <c r="V8" s="140">
        <v>608.29999999999995</v>
      </c>
      <c r="W8" s="140">
        <v>1428.4</v>
      </c>
      <c r="X8" s="140">
        <v>180.9</v>
      </c>
      <c r="Y8" s="140">
        <v>128.30000000000001</v>
      </c>
      <c r="Z8" s="140">
        <v>457.9</v>
      </c>
      <c r="AA8" s="140">
        <v>2374.3000000000002</v>
      </c>
      <c r="AB8" s="140">
        <v>405.9</v>
      </c>
      <c r="AC8" s="140">
        <v>45.6</v>
      </c>
      <c r="AD8" s="140">
        <v>4.8</v>
      </c>
      <c r="AE8" s="140">
        <v>819.7</v>
      </c>
      <c r="AF8" s="140">
        <v>70.400000000000006</v>
      </c>
      <c r="AG8" s="140">
        <v>994.2</v>
      </c>
      <c r="AH8" s="140">
        <v>158.1</v>
      </c>
      <c r="AI8" s="140">
        <v>74</v>
      </c>
      <c r="AJ8" s="140">
        <v>30</v>
      </c>
      <c r="AK8" s="140">
        <v>451.4</v>
      </c>
      <c r="AL8" s="140">
        <v>106.4</v>
      </c>
      <c r="AM8" s="140">
        <v>769.3</v>
      </c>
      <c r="AN8" s="140">
        <v>741</v>
      </c>
      <c r="AO8" s="140">
        <v>1061.5</v>
      </c>
      <c r="AP8" s="140">
        <v>329.6</v>
      </c>
      <c r="AQ8" s="140">
        <v>1296.7</v>
      </c>
      <c r="AR8" s="140">
        <v>547.1</v>
      </c>
      <c r="AS8" s="140">
        <v>816.7</v>
      </c>
      <c r="AT8" s="140">
        <v>0</v>
      </c>
      <c r="AU8" s="140">
        <v>30535.200000000001</v>
      </c>
      <c r="AV8" s="140">
        <v>83.6</v>
      </c>
      <c r="AW8" s="140">
        <v>2</v>
      </c>
      <c r="AX8" s="140">
        <v>263.5</v>
      </c>
      <c r="AY8" s="140">
        <v>454.8</v>
      </c>
      <c r="AZ8" s="140">
        <v>166.4</v>
      </c>
      <c r="BA8" s="140">
        <v>138.80000000000001</v>
      </c>
      <c r="BB8" s="140">
        <v>7446.2</v>
      </c>
      <c r="BC8" s="140">
        <v>-17717.599999999999</v>
      </c>
    </row>
    <row r="9" spans="1:55" x14ac:dyDescent="0.3">
      <c r="A9" s="140" t="s">
        <v>713</v>
      </c>
      <c r="B9" s="140">
        <v>46.1</v>
      </c>
      <c r="C9" s="140">
        <v>177.6</v>
      </c>
      <c r="D9" s="140">
        <v>0.7</v>
      </c>
      <c r="E9" s="140">
        <v>2.9</v>
      </c>
      <c r="F9" s="140">
        <v>0</v>
      </c>
      <c r="G9" s="140">
        <v>89.2</v>
      </c>
      <c r="H9" s="140">
        <v>56.3</v>
      </c>
      <c r="I9" s="140">
        <v>1260.4000000000001</v>
      </c>
      <c r="J9" s="140">
        <v>47.9</v>
      </c>
      <c r="K9" s="140">
        <v>23.9</v>
      </c>
      <c r="L9" s="140">
        <v>50.7</v>
      </c>
      <c r="M9" s="140">
        <v>5.5</v>
      </c>
      <c r="N9" s="140">
        <v>41</v>
      </c>
      <c r="O9" s="140">
        <v>99.7</v>
      </c>
      <c r="P9" s="140">
        <v>134.30000000000001</v>
      </c>
      <c r="Q9" s="140">
        <v>183.2</v>
      </c>
      <c r="R9" s="140">
        <v>57.5</v>
      </c>
      <c r="S9" s="140">
        <v>74.3</v>
      </c>
      <c r="T9" s="140">
        <v>128.30000000000001</v>
      </c>
      <c r="U9" s="140">
        <v>86.5</v>
      </c>
      <c r="V9" s="140">
        <v>32.299999999999997</v>
      </c>
      <c r="W9" s="140">
        <v>1051.7</v>
      </c>
      <c r="X9" s="140">
        <v>266.5</v>
      </c>
      <c r="Y9" s="140">
        <v>7.4</v>
      </c>
      <c r="Z9" s="140">
        <v>3545.7</v>
      </c>
      <c r="AA9" s="140">
        <v>225.7</v>
      </c>
      <c r="AB9" s="140">
        <v>6.4</v>
      </c>
      <c r="AC9" s="140">
        <v>2</v>
      </c>
      <c r="AD9" s="140">
        <v>0.4</v>
      </c>
      <c r="AE9" s="140">
        <v>489.4</v>
      </c>
      <c r="AF9" s="140">
        <v>1.5</v>
      </c>
      <c r="AG9" s="140">
        <v>194.6</v>
      </c>
      <c r="AH9" s="140">
        <v>4.5999999999999996</v>
      </c>
      <c r="AI9" s="140">
        <v>3.1</v>
      </c>
      <c r="AJ9" s="140">
        <v>2.2000000000000002</v>
      </c>
      <c r="AK9" s="140">
        <v>2.8</v>
      </c>
      <c r="AL9" s="140">
        <v>2.2000000000000002</v>
      </c>
      <c r="AM9" s="140">
        <v>14.1</v>
      </c>
      <c r="AN9" s="140">
        <v>28.6</v>
      </c>
      <c r="AO9" s="140">
        <v>5.5</v>
      </c>
      <c r="AP9" s="140">
        <v>40.5</v>
      </c>
      <c r="AQ9" s="140">
        <v>55.8</v>
      </c>
      <c r="AR9" s="140">
        <v>25</v>
      </c>
      <c r="AS9" s="140">
        <v>24.7</v>
      </c>
      <c r="AT9" s="140">
        <v>0</v>
      </c>
      <c r="AU9" s="140">
        <v>179.8</v>
      </c>
      <c r="AV9" s="140">
        <v>14.1</v>
      </c>
      <c r="AW9" s="140">
        <v>0.3</v>
      </c>
      <c r="AX9" s="140">
        <v>26.3</v>
      </c>
      <c r="AY9" s="140">
        <v>53.2</v>
      </c>
      <c r="AZ9" s="140">
        <v>16.899999999999999</v>
      </c>
      <c r="BA9" s="140">
        <v>7.5</v>
      </c>
      <c r="BB9" s="140">
        <v>80.5</v>
      </c>
      <c r="BC9" s="140">
        <v>-2064.9</v>
      </c>
    </row>
    <row r="10" spans="1:55" x14ac:dyDescent="0.3">
      <c r="A10" s="140" t="s">
        <v>714</v>
      </c>
      <c r="B10" s="140">
        <v>284.5</v>
      </c>
      <c r="C10" s="140">
        <v>18.899999999999999</v>
      </c>
      <c r="D10" s="140">
        <v>0.3</v>
      </c>
      <c r="E10" s="140">
        <v>7.3</v>
      </c>
      <c r="F10" s="140">
        <v>0</v>
      </c>
      <c r="G10" s="140">
        <v>1984.2</v>
      </c>
      <c r="H10" s="140">
        <v>668.4</v>
      </c>
      <c r="I10" s="140">
        <v>101.2</v>
      </c>
      <c r="J10" s="140">
        <v>9072.2999999999993</v>
      </c>
      <c r="K10" s="140">
        <v>178.5</v>
      </c>
      <c r="L10" s="140">
        <v>783</v>
      </c>
      <c r="M10" s="140">
        <v>302.10000000000002</v>
      </c>
      <c r="N10" s="140">
        <v>470.2</v>
      </c>
      <c r="O10" s="140">
        <v>282.10000000000002</v>
      </c>
      <c r="P10" s="140">
        <v>210</v>
      </c>
      <c r="Q10" s="140">
        <v>489.5</v>
      </c>
      <c r="R10" s="140">
        <v>508.7</v>
      </c>
      <c r="S10" s="140">
        <v>575.6</v>
      </c>
      <c r="T10" s="140">
        <v>297.8</v>
      </c>
      <c r="U10" s="140">
        <v>219.5</v>
      </c>
      <c r="V10" s="140">
        <v>86.6</v>
      </c>
      <c r="W10" s="140">
        <v>288.2</v>
      </c>
      <c r="X10" s="140">
        <v>39.1</v>
      </c>
      <c r="Y10" s="140">
        <v>35.700000000000003</v>
      </c>
      <c r="Z10" s="140">
        <v>443.7</v>
      </c>
      <c r="AA10" s="140">
        <v>3411.3</v>
      </c>
      <c r="AB10" s="140">
        <v>48.6</v>
      </c>
      <c r="AC10" s="140">
        <v>18.899999999999999</v>
      </c>
      <c r="AD10" s="140">
        <v>4.9000000000000004</v>
      </c>
      <c r="AE10" s="140">
        <v>293.39999999999998</v>
      </c>
      <c r="AF10" s="140">
        <v>159.6</v>
      </c>
      <c r="AG10" s="140">
        <v>633.79999999999995</v>
      </c>
      <c r="AH10" s="140">
        <v>1210.5</v>
      </c>
      <c r="AI10" s="140">
        <v>116.8</v>
      </c>
      <c r="AJ10" s="140">
        <v>215.8</v>
      </c>
      <c r="AK10" s="140">
        <v>1257.5999999999999</v>
      </c>
      <c r="AL10" s="140">
        <v>98.8</v>
      </c>
      <c r="AM10" s="140">
        <v>2876.3</v>
      </c>
      <c r="AN10" s="140">
        <v>314.89999999999998</v>
      </c>
      <c r="AO10" s="140">
        <v>673.6</v>
      </c>
      <c r="AP10" s="140">
        <v>631.1</v>
      </c>
      <c r="AQ10" s="140">
        <v>583</v>
      </c>
      <c r="AR10" s="140">
        <v>331.9</v>
      </c>
      <c r="AS10" s="140">
        <v>426.8</v>
      </c>
      <c r="AT10" s="140">
        <v>0</v>
      </c>
      <c r="AU10" s="140">
        <v>1121.5</v>
      </c>
      <c r="AV10" s="140">
        <v>30.8</v>
      </c>
      <c r="AW10" s="140">
        <v>1</v>
      </c>
      <c r="AX10" s="140">
        <v>86.2</v>
      </c>
      <c r="AY10" s="140">
        <v>178.7</v>
      </c>
      <c r="AZ10" s="140">
        <v>45.8</v>
      </c>
      <c r="BA10" s="140">
        <v>28.9</v>
      </c>
      <c r="BB10" s="140">
        <v>2781</v>
      </c>
      <c r="BC10" s="140">
        <v>-3001</v>
      </c>
    </row>
    <row r="11" spans="1:55" x14ac:dyDescent="0.3">
      <c r="A11" s="140" t="s">
        <v>715</v>
      </c>
      <c r="B11" s="140">
        <v>537.79999999999995</v>
      </c>
      <c r="C11" s="140">
        <v>537.4</v>
      </c>
      <c r="D11" s="140">
        <v>0.6</v>
      </c>
      <c r="E11" s="140">
        <v>105</v>
      </c>
      <c r="F11" s="140">
        <v>0.8</v>
      </c>
      <c r="G11" s="140">
        <v>325.60000000000002</v>
      </c>
      <c r="H11" s="140">
        <v>458.6</v>
      </c>
      <c r="I11" s="140">
        <v>50.7</v>
      </c>
      <c r="J11" s="140">
        <v>234.7</v>
      </c>
      <c r="K11" s="140">
        <v>13290.5</v>
      </c>
      <c r="L11" s="140">
        <v>16401.2</v>
      </c>
      <c r="M11" s="140">
        <v>180.8</v>
      </c>
      <c r="N11" s="140">
        <v>1502.7</v>
      </c>
      <c r="O11" s="140">
        <v>1318.1</v>
      </c>
      <c r="P11" s="140">
        <v>634.29999999999995</v>
      </c>
      <c r="Q11" s="140">
        <v>663.1</v>
      </c>
      <c r="R11" s="140">
        <v>946</v>
      </c>
      <c r="S11" s="140">
        <v>503.8</v>
      </c>
      <c r="T11" s="140">
        <v>403</v>
      </c>
      <c r="U11" s="140">
        <v>529.1</v>
      </c>
      <c r="V11" s="140">
        <v>362.9</v>
      </c>
      <c r="W11" s="140">
        <v>133.9</v>
      </c>
      <c r="X11" s="140">
        <v>2929</v>
      </c>
      <c r="Y11" s="140">
        <v>244.3</v>
      </c>
      <c r="Z11" s="140">
        <v>1531.9</v>
      </c>
      <c r="AA11" s="140">
        <v>4985.1000000000004</v>
      </c>
      <c r="AB11" s="140">
        <v>7817.1</v>
      </c>
      <c r="AC11" s="140">
        <v>1491.7</v>
      </c>
      <c r="AD11" s="140">
        <v>3798</v>
      </c>
      <c r="AE11" s="140">
        <v>409.3</v>
      </c>
      <c r="AF11" s="140">
        <v>725.6</v>
      </c>
      <c r="AG11" s="140">
        <v>1253.5999999999999</v>
      </c>
      <c r="AH11" s="140">
        <v>160.4</v>
      </c>
      <c r="AI11" s="140">
        <v>104.1</v>
      </c>
      <c r="AJ11" s="140">
        <v>78.8</v>
      </c>
      <c r="AK11" s="140">
        <v>267.60000000000002</v>
      </c>
      <c r="AL11" s="140">
        <v>412.9</v>
      </c>
      <c r="AM11" s="140">
        <v>2172.3000000000002</v>
      </c>
      <c r="AN11" s="140">
        <v>471.6</v>
      </c>
      <c r="AO11" s="140">
        <v>1482</v>
      </c>
      <c r="AP11" s="140">
        <v>1323.5</v>
      </c>
      <c r="AQ11" s="140">
        <v>1695.1</v>
      </c>
      <c r="AR11" s="140">
        <v>339.3</v>
      </c>
      <c r="AS11" s="140">
        <v>714.8</v>
      </c>
      <c r="AT11" s="140">
        <v>0</v>
      </c>
      <c r="AU11" s="140">
        <v>11406</v>
      </c>
      <c r="AV11" s="140">
        <v>3.6</v>
      </c>
      <c r="AW11" s="140">
        <v>0.8</v>
      </c>
      <c r="AX11" s="140">
        <v>51.1</v>
      </c>
      <c r="AY11" s="140">
        <v>591.79999999999995</v>
      </c>
      <c r="AZ11" s="140">
        <v>127.6</v>
      </c>
      <c r="BA11" s="140">
        <v>95</v>
      </c>
      <c r="BB11" s="140">
        <v>35254.199999999997</v>
      </c>
      <c r="BC11" s="140">
        <v>-17591.7</v>
      </c>
    </row>
    <row r="12" spans="1:55" x14ac:dyDescent="0.3">
      <c r="A12" s="140" t="s">
        <v>716</v>
      </c>
      <c r="B12" s="140">
        <v>2628.7</v>
      </c>
      <c r="C12" s="140">
        <v>49.3</v>
      </c>
      <c r="D12" s="140">
        <v>1.8</v>
      </c>
      <c r="E12" s="140">
        <v>90.3</v>
      </c>
      <c r="F12" s="140">
        <v>0.5</v>
      </c>
      <c r="G12" s="140">
        <v>720.2</v>
      </c>
      <c r="H12" s="140">
        <v>3232.2</v>
      </c>
      <c r="I12" s="140">
        <v>404</v>
      </c>
      <c r="J12" s="140">
        <v>1330.5</v>
      </c>
      <c r="K12" s="140">
        <v>3697.5</v>
      </c>
      <c r="L12" s="140">
        <v>34652.699999999997</v>
      </c>
      <c r="M12" s="140">
        <v>1272.3</v>
      </c>
      <c r="N12" s="140">
        <v>13964.6</v>
      </c>
      <c r="O12" s="140">
        <v>1204</v>
      </c>
      <c r="P12" s="140">
        <v>1486.6</v>
      </c>
      <c r="Q12" s="140">
        <v>2360.9</v>
      </c>
      <c r="R12" s="140">
        <v>7609.9</v>
      </c>
      <c r="S12" s="140">
        <v>2888.7</v>
      </c>
      <c r="T12" s="140">
        <v>1170.4000000000001</v>
      </c>
      <c r="U12" s="140">
        <v>1913.8</v>
      </c>
      <c r="V12" s="140">
        <v>534.20000000000005</v>
      </c>
      <c r="W12" s="140">
        <v>717.6</v>
      </c>
      <c r="X12" s="140">
        <v>1933.8</v>
      </c>
      <c r="Y12" s="140">
        <v>318.10000000000002</v>
      </c>
      <c r="Z12" s="140">
        <v>1885.6</v>
      </c>
      <c r="AA12" s="140">
        <v>1173.2</v>
      </c>
      <c r="AB12" s="140">
        <v>499.7</v>
      </c>
      <c r="AC12" s="140">
        <v>88.8</v>
      </c>
      <c r="AD12" s="140">
        <v>146.69999999999999</v>
      </c>
      <c r="AE12" s="140">
        <v>163.6</v>
      </c>
      <c r="AF12" s="140">
        <v>33.299999999999997</v>
      </c>
      <c r="AG12" s="140">
        <v>687.3</v>
      </c>
      <c r="AH12" s="140">
        <v>353</v>
      </c>
      <c r="AI12" s="140">
        <v>49.1</v>
      </c>
      <c r="AJ12" s="140">
        <v>62.8</v>
      </c>
      <c r="AK12" s="140">
        <v>145.69999999999999</v>
      </c>
      <c r="AL12" s="140">
        <v>84.3</v>
      </c>
      <c r="AM12" s="140">
        <v>2486</v>
      </c>
      <c r="AN12" s="140">
        <v>906.2</v>
      </c>
      <c r="AO12" s="140">
        <v>410.1</v>
      </c>
      <c r="AP12" s="140">
        <v>371.3</v>
      </c>
      <c r="AQ12" s="140">
        <v>2076.4</v>
      </c>
      <c r="AR12" s="140">
        <v>447.1</v>
      </c>
      <c r="AS12" s="140">
        <v>2113.5</v>
      </c>
      <c r="AT12" s="140">
        <v>0</v>
      </c>
      <c r="AU12" s="140">
        <v>10366</v>
      </c>
      <c r="AV12" s="140">
        <v>46.1</v>
      </c>
      <c r="AW12" s="140">
        <v>19.8</v>
      </c>
      <c r="AX12" s="140">
        <v>193.6</v>
      </c>
      <c r="AY12" s="140">
        <v>742.1</v>
      </c>
      <c r="AZ12" s="140">
        <v>51.1</v>
      </c>
      <c r="BA12" s="140">
        <v>35.4</v>
      </c>
      <c r="BB12" s="140">
        <v>51808.1</v>
      </c>
      <c r="BC12" s="140">
        <v>-28171.8</v>
      </c>
    </row>
    <row r="13" spans="1:55" x14ac:dyDescent="0.3">
      <c r="A13" s="140" t="s">
        <v>717</v>
      </c>
      <c r="B13" s="140">
        <v>71.900000000000006</v>
      </c>
      <c r="C13" s="140">
        <v>15.3</v>
      </c>
      <c r="D13" s="140">
        <v>0.3</v>
      </c>
      <c r="E13" s="140">
        <v>2</v>
      </c>
      <c r="F13" s="140">
        <v>0</v>
      </c>
      <c r="G13" s="140">
        <v>152.5</v>
      </c>
      <c r="H13" s="140">
        <v>188</v>
      </c>
      <c r="I13" s="140">
        <v>9.3000000000000007</v>
      </c>
      <c r="J13" s="140">
        <v>26.3</v>
      </c>
      <c r="K13" s="140">
        <v>33.9</v>
      </c>
      <c r="L13" s="140">
        <v>151.9</v>
      </c>
      <c r="M13" s="140">
        <v>1248</v>
      </c>
      <c r="N13" s="140">
        <v>85.2</v>
      </c>
      <c r="O13" s="140">
        <v>21.7</v>
      </c>
      <c r="P13" s="140">
        <v>70.3</v>
      </c>
      <c r="Q13" s="140">
        <v>74</v>
      </c>
      <c r="R13" s="140">
        <v>167.2</v>
      </c>
      <c r="S13" s="140">
        <v>62.1</v>
      </c>
      <c r="T13" s="140">
        <v>100.5</v>
      </c>
      <c r="U13" s="140">
        <v>69.7</v>
      </c>
      <c r="V13" s="140">
        <v>63.4</v>
      </c>
      <c r="W13" s="140">
        <v>28.3</v>
      </c>
      <c r="X13" s="140">
        <v>17.2</v>
      </c>
      <c r="Y13" s="140">
        <v>19.7</v>
      </c>
      <c r="Z13" s="140">
        <v>33.700000000000003</v>
      </c>
      <c r="AA13" s="140">
        <v>355.8</v>
      </c>
      <c r="AB13" s="140">
        <v>5.0999999999999996</v>
      </c>
      <c r="AC13" s="140">
        <v>3.3</v>
      </c>
      <c r="AD13" s="140">
        <v>4.8</v>
      </c>
      <c r="AE13" s="140">
        <v>6</v>
      </c>
      <c r="AF13" s="140">
        <v>1.5</v>
      </c>
      <c r="AG13" s="140">
        <v>51.6</v>
      </c>
      <c r="AH13" s="140">
        <v>6.3</v>
      </c>
      <c r="AI13" s="140">
        <v>12.2</v>
      </c>
      <c r="AJ13" s="140">
        <v>4.5999999999999996</v>
      </c>
      <c r="AK13" s="140">
        <v>13.1</v>
      </c>
      <c r="AL13" s="140">
        <v>7.8</v>
      </c>
      <c r="AM13" s="140">
        <v>493.5</v>
      </c>
      <c r="AN13" s="140">
        <v>23.8</v>
      </c>
      <c r="AO13" s="140">
        <v>162.1</v>
      </c>
      <c r="AP13" s="140">
        <v>69</v>
      </c>
      <c r="AQ13" s="140">
        <v>15395.7</v>
      </c>
      <c r="AR13" s="140">
        <v>13.3</v>
      </c>
      <c r="AS13" s="140">
        <v>22.4</v>
      </c>
      <c r="AT13" s="140">
        <v>0</v>
      </c>
      <c r="AU13" s="140">
        <v>1479.4</v>
      </c>
      <c r="AV13" s="140">
        <v>39.6</v>
      </c>
      <c r="AW13" s="140">
        <v>1655.4</v>
      </c>
      <c r="AX13" s="140">
        <v>244.1</v>
      </c>
      <c r="AY13" s="140">
        <v>114.3</v>
      </c>
      <c r="AZ13" s="140">
        <v>38.700000000000003</v>
      </c>
      <c r="BA13" s="140">
        <v>23.6</v>
      </c>
      <c r="BB13" s="140">
        <v>2571</v>
      </c>
      <c r="BC13" s="140">
        <v>-4996.2</v>
      </c>
    </row>
    <row r="14" spans="1:55" x14ac:dyDescent="0.3">
      <c r="A14" s="140" t="s">
        <v>718</v>
      </c>
      <c r="B14" s="140">
        <v>403.3</v>
      </c>
      <c r="C14" s="140">
        <v>163.5</v>
      </c>
      <c r="D14" s="140">
        <v>2.2999999999999998</v>
      </c>
      <c r="E14" s="140">
        <v>28.9</v>
      </c>
      <c r="F14" s="140">
        <v>0.1</v>
      </c>
      <c r="G14" s="140">
        <v>2416.4</v>
      </c>
      <c r="H14" s="140">
        <v>1615.9</v>
      </c>
      <c r="I14" s="140">
        <v>100.6</v>
      </c>
      <c r="J14" s="140">
        <v>396.1</v>
      </c>
      <c r="K14" s="140">
        <v>247.9</v>
      </c>
      <c r="L14" s="140">
        <v>1835.3</v>
      </c>
      <c r="M14" s="140">
        <v>301.10000000000002</v>
      </c>
      <c r="N14" s="140">
        <v>5928</v>
      </c>
      <c r="O14" s="140">
        <v>455.4</v>
      </c>
      <c r="P14" s="140">
        <v>607</v>
      </c>
      <c r="Q14" s="140">
        <v>1629</v>
      </c>
      <c r="R14" s="140">
        <v>5666.9</v>
      </c>
      <c r="S14" s="140">
        <v>3927.2</v>
      </c>
      <c r="T14" s="140">
        <v>3230.2</v>
      </c>
      <c r="U14" s="140">
        <v>10670.1</v>
      </c>
      <c r="V14" s="140">
        <v>751.1</v>
      </c>
      <c r="W14" s="140">
        <v>1740.8</v>
      </c>
      <c r="X14" s="140">
        <v>396.2</v>
      </c>
      <c r="Y14" s="140">
        <v>96.8</v>
      </c>
      <c r="Z14" s="140">
        <v>7288.4</v>
      </c>
      <c r="AA14" s="140">
        <v>2196.5</v>
      </c>
      <c r="AB14" s="140">
        <v>643.9</v>
      </c>
      <c r="AC14" s="140">
        <v>28.7</v>
      </c>
      <c r="AD14" s="140">
        <v>28.9</v>
      </c>
      <c r="AE14" s="140">
        <v>477.6</v>
      </c>
      <c r="AF14" s="140">
        <v>198.9</v>
      </c>
      <c r="AG14" s="140">
        <v>1420.3</v>
      </c>
      <c r="AH14" s="140">
        <v>106.7</v>
      </c>
      <c r="AI14" s="140">
        <v>34.4</v>
      </c>
      <c r="AJ14" s="140">
        <v>33.200000000000003</v>
      </c>
      <c r="AK14" s="140">
        <v>106.5</v>
      </c>
      <c r="AL14" s="140">
        <v>63.4</v>
      </c>
      <c r="AM14" s="140">
        <v>2159.6999999999998</v>
      </c>
      <c r="AN14" s="140">
        <v>421.3</v>
      </c>
      <c r="AO14" s="140">
        <v>154.5</v>
      </c>
      <c r="AP14" s="140">
        <v>251.3</v>
      </c>
      <c r="AQ14" s="140">
        <v>420.4</v>
      </c>
      <c r="AR14" s="140">
        <v>120</v>
      </c>
      <c r="AS14" s="140">
        <v>1018</v>
      </c>
      <c r="AT14" s="140">
        <v>0</v>
      </c>
      <c r="AU14" s="140">
        <v>821.8</v>
      </c>
      <c r="AV14" s="140">
        <v>2.7</v>
      </c>
      <c r="AW14" s="140">
        <v>2.6</v>
      </c>
      <c r="AX14" s="140">
        <v>321.3</v>
      </c>
      <c r="AY14" s="140">
        <v>383.5</v>
      </c>
      <c r="AZ14" s="140">
        <v>3.2</v>
      </c>
      <c r="BA14" s="140">
        <v>2.7</v>
      </c>
      <c r="BB14" s="140">
        <v>14047.6</v>
      </c>
      <c r="BC14" s="140">
        <v>-6471.5</v>
      </c>
    </row>
    <row r="15" spans="1:55" x14ac:dyDescent="0.3">
      <c r="A15" s="140" t="s">
        <v>719</v>
      </c>
      <c r="B15" s="140">
        <v>22.8</v>
      </c>
      <c r="C15" s="140">
        <v>3.5</v>
      </c>
      <c r="D15" s="140">
        <v>0.2</v>
      </c>
      <c r="E15" s="140">
        <v>16.399999999999999</v>
      </c>
      <c r="F15" s="140">
        <v>0.2</v>
      </c>
      <c r="G15" s="140">
        <v>574.29999999999995</v>
      </c>
      <c r="H15" s="140">
        <v>138.5</v>
      </c>
      <c r="I15" s="140">
        <v>24.8</v>
      </c>
      <c r="J15" s="140">
        <v>114.7</v>
      </c>
      <c r="K15" s="140">
        <v>124.7</v>
      </c>
      <c r="L15" s="140">
        <v>662.6</v>
      </c>
      <c r="M15" s="140">
        <v>247.9</v>
      </c>
      <c r="N15" s="140">
        <v>238.2</v>
      </c>
      <c r="O15" s="140">
        <v>5308.8</v>
      </c>
      <c r="P15" s="140">
        <v>2374.9</v>
      </c>
      <c r="Q15" s="140">
        <v>434.8</v>
      </c>
      <c r="R15" s="140">
        <v>2258.8000000000002</v>
      </c>
      <c r="S15" s="140">
        <v>1014.9</v>
      </c>
      <c r="T15" s="140">
        <v>409.3</v>
      </c>
      <c r="U15" s="140">
        <v>981.5</v>
      </c>
      <c r="V15" s="140">
        <v>196.6</v>
      </c>
      <c r="W15" s="140">
        <v>177.2</v>
      </c>
      <c r="X15" s="140">
        <v>60.1</v>
      </c>
      <c r="Y15" s="140">
        <v>66.900000000000006</v>
      </c>
      <c r="Z15" s="140">
        <v>18324.2</v>
      </c>
      <c r="AA15" s="140">
        <v>105.8</v>
      </c>
      <c r="AB15" s="140">
        <v>37.4</v>
      </c>
      <c r="AC15" s="140">
        <v>11.9</v>
      </c>
      <c r="AD15" s="140">
        <v>6.5</v>
      </c>
      <c r="AE15" s="140">
        <v>48.1</v>
      </c>
      <c r="AF15" s="140">
        <v>1</v>
      </c>
      <c r="AG15" s="140">
        <v>316.5</v>
      </c>
      <c r="AH15" s="140">
        <v>6.4</v>
      </c>
      <c r="AI15" s="140">
        <v>13.2</v>
      </c>
      <c r="AJ15" s="140">
        <v>4.2</v>
      </c>
      <c r="AK15" s="140">
        <v>14.1</v>
      </c>
      <c r="AL15" s="140">
        <v>58.7</v>
      </c>
      <c r="AM15" s="140">
        <v>186.8</v>
      </c>
      <c r="AN15" s="140">
        <v>69.099999999999994</v>
      </c>
      <c r="AO15" s="140">
        <v>102.9</v>
      </c>
      <c r="AP15" s="140">
        <v>74.400000000000006</v>
      </c>
      <c r="AQ15" s="140">
        <v>111.2</v>
      </c>
      <c r="AR15" s="140">
        <v>128.5</v>
      </c>
      <c r="AS15" s="140">
        <v>72.5</v>
      </c>
      <c r="AT15" s="140">
        <v>0</v>
      </c>
      <c r="AU15" s="140">
        <v>201.4</v>
      </c>
      <c r="AV15" s="140">
        <v>1.3</v>
      </c>
      <c r="AW15" s="140">
        <v>1.7</v>
      </c>
      <c r="AX15" s="140">
        <v>97.3</v>
      </c>
      <c r="AY15" s="140">
        <v>204.7</v>
      </c>
      <c r="AZ15" s="140">
        <v>2.8</v>
      </c>
      <c r="BA15" s="140">
        <v>0.7</v>
      </c>
      <c r="BB15" s="140">
        <v>3536.1</v>
      </c>
      <c r="BC15" s="140">
        <v>-4511.2</v>
      </c>
    </row>
    <row r="16" spans="1:55" x14ac:dyDescent="0.3">
      <c r="A16" s="140" t="s">
        <v>720</v>
      </c>
      <c r="B16" s="140">
        <v>60.1</v>
      </c>
      <c r="C16" s="140">
        <v>13.6</v>
      </c>
      <c r="D16" s="140">
        <v>2.6</v>
      </c>
      <c r="E16" s="140">
        <v>8.1</v>
      </c>
      <c r="F16" s="140">
        <v>0.3</v>
      </c>
      <c r="G16" s="140">
        <v>194.6</v>
      </c>
      <c r="H16" s="140">
        <v>163.69999999999999</v>
      </c>
      <c r="I16" s="140">
        <v>37.6</v>
      </c>
      <c r="J16" s="140">
        <v>72.599999999999994</v>
      </c>
      <c r="K16" s="140">
        <v>503</v>
      </c>
      <c r="L16" s="140">
        <v>1559.1</v>
      </c>
      <c r="M16" s="140">
        <v>146.30000000000001</v>
      </c>
      <c r="N16" s="140">
        <v>795.9</v>
      </c>
      <c r="O16" s="140">
        <v>586.6</v>
      </c>
      <c r="P16" s="140">
        <v>38222.9</v>
      </c>
      <c r="Q16" s="140">
        <v>14392.4</v>
      </c>
      <c r="R16" s="140">
        <v>4607.7</v>
      </c>
      <c r="S16" s="140">
        <v>8084</v>
      </c>
      <c r="T16" s="140">
        <v>8571.1</v>
      </c>
      <c r="U16" s="140">
        <v>9100.5</v>
      </c>
      <c r="V16" s="140">
        <v>4408.8</v>
      </c>
      <c r="W16" s="140">
        <v>1384.3</v>
      </c>
      <c r="X16" s="140">
        <v>611.70000000000005</v>
      </c>
      <c r="Y16" s="140">
        <v>175.6</v>
      </c>
      <c r="Z16" s="140">
        <v>13715</v>
      </c>
      <c r="AA16" s="140">
        <v>233.9</v>
      </c>
      <c r="AB16" s="140">
        <v>85.8</v>
      </c>
      <c r="AC16" s="140">
        <v>12.5</v>
      </c>
      <c r="AD16" s="140">
        <v>88</v>
      </c>
      <c r="AE16" s="140">
        <v>96.4</v>
      </c>
      <c r="AF16" s="140">
        <v>7.2</v>
      </c>
      <c r="AG16" s="140">
        <v>163.5</v>
      </c>
      <c r="AH16" s="140">
        <v>21.5</v>
      </c>
      <c r="AI16" s="140">
        <v>39.200000000000003</v>
      </c>
      <c r="AJ16" s="140">
        <v>14.7</v>
      </c>
      <c r="AK16" s="140">
        <v>52.8</v>
      </c>
      <c r="AL16" s="140">
        <v>44.6</v>
      </c>
      <c r="AM16" s="140">
        <v>647.4</v>
      </c>
      <c r="AN16" s="140">
        <v>55.6</v>
      </c>
      <c r="AO16" s="140">
        <v>120.9</v>
      </c>
      <c r="AP16" s="140">
        <v>125.9</v>
      </c>
      <c r="AQ16" s="140">
        <v>352.8</v>
      </c>
      <c r="AR16" s="140">
        <v>54.7</v>
      </c>
      <c r="AS16" s="140">
        <v>105.9</v>
      </c>
      <c r="AT16" s="140">
        <v>0</v>
      </c>
      <c r="AU16" s="140">
        <v>769.1</v>
      </c>
      <c r="AV16" s="140">
        <v>4.0999999999999996</v>
      </c>
      <c r="AW16" s="140">
        <v>1.1000000000000001</v>
      </c>
      <c r="AX16" s="140">
        <v>730.4</v>
      </c>
      <c r="AY16" s="140">
        <v>537.1</v>
      </c>
      <c r="AZ16" s="140">
        <v>1.9</v>
      </c>
      <c r="BA16" s="140">
        <v>2.7</v>
      </c>
      <c r="BB16" s="140">
        <v>34505.4</v>
      </c>
      <c r="BC16" s="140">
        <v>-25697.9</v>
      </c>
    </row>
    <row r="17" spans="1:55" x14ac:dyDescent="0.3">
      <c r="A17" s="140" t="s">
        <v>721</v>
      </c>
      <c r="B17" s="140">
        <v>56</v>
      </c>
      <c r="C17" s="140">
        <v>18.899999999999999</v>
      </c>
      <c r="D17" s="140">
        <v>10.199999999999999</v>
      </c>
      <c r="E17" s="140">
        <v>48.4</v>
      </c>
      <c r="F17" s="140">
        <v>0.6</v>
      </c>
      <c r="G17" s="140">
        <v>1411.1</v>
      </c>
      <c r="H17" s="140">
        <v>738.2</v>
      </c>
      <c r="I17" s="140">
        <v>201.2</v>
      </c>
      <c r="J17" s="140">
        <v>144.6</v>
      </c>
      <c r="K17" s="140">
        <v>1645.8</v>
      </c>
      <c r="L17" s="140">
        <v>981.1</v>
      </c>
      <c r="M17" s="140">
        <v>160.4</v>
      </c>
      <c r="N17" s="140">
        <v>850.6</v>
      </c>
      <c r="O17" s="140">
        <v>546.5</v>
      </c>
      <c r="P17" s="140">
        <v>1707.9</v>
      </c>
      <c r="Q17" s="140">
        <v>11583.2</v>
      </c>
      <c r="R17" s="140">
        <v>2486</v>
      </c>
      <c r="S17" s="140">
        <v>2877.8</v>
      </c>
      <c r="T17" s="140">
        <v>10498.9</v>
      </c>
      <c r="U17" s="140">
        <v>7714.8</v>
      </c>
      <c r="V17" s="140">
        <v>4697.1000000000004</v>
      </c>
      <c r="W17" s="140">
        <v>1405.6</v>
      </c>
      <c r="X17" s="140">
        <v>972.6</v>
      </c>
      <c r="Y17" s="140">
        <v>104.7</v>
      </c>
      <c r="Z17" s="140">
        <v>18544.7</v>
      </c>
      <c r="AA17" s="140">
        <v>508.7</v>
      </c>
      <c r="AB17" s="140">
        <v>218.9</v>
      </c>
      <c r="AC17" s="140">
        <v>54.5</v>
      </c>
      <c r="AD17" s="140">
        <v>47.9</v>
      </c>
      <c r="AE17" s="140">
        <v>424.1</v>
      </c>
      <c r="AF17" s="140">
        <v>22.7</v>
      </c>
      <c r="AG17" s="140">
        <v>831.4</v>
      </c>
      <c r="AH17" s="140">
        <v>64.099999999999994</v>
      </c>
      <c r="AI17" s="140">
        <v>43</v>
      </c>
      <c r="AJ17" s="140">
        <v>61.7</v>
      </c>
      <c r="AK17" s="140">
        <v>209.6</v>
      </c>
      <c r="AL17" s="140">
        <v>77.7</v>
      </c>
      <c r="AM17" s="140">
        <v>782.1</v>
      </c>
      <c r="AN17" s="140">
        <v>391.3</v>
      </c>
      <c r="AO17" s="140">
        <v>594.4</v>
      </c>
      <c r="AP17" s="140">
        <v>270.10000000000002</v>
      </c>
      <c r="AQ17" s="140">
        <v>333.4</v>
      </c>
      <c r="AR17" s="140">
        <v>228.5</v>
      </c>
      <c r="AS17" s="140">
        <v>655.29999999999995</v>
      </c>
      <c r="AT17" s="140">
        <v>0</v>
      </c>
      <c r="AU17" s="140">
        <v>1450.6</v>
      </c>
      <c r="AV17" s="140">
        <v>22</v>
      </c>
      <c r="AW17" s="140">
        <v>3.1</v>
      </c>
      <c r="AX17" s="140">
        <v>5630.2</v>
      </c>
      <c r="AY17" s="140">
        <v>506.5</v>
      </c>
      <c r="AZ17" s="140">
        <v>3.9</v>
      </c>
      <c r="BA17" s="140">
        <v>2.7</v>
      </c>
      <c r="BB17" s="140">
        <v>8299.7000000000007</v>
      </c>
      <c r="BC17" s="140">
        <v>-6403.4</v>
      </c>
    </row>
    <row r="18" spans="1:55" x14ac:dyDescent="0.3">
      <c r="A18" s="140" t="s">
        <v>722</v>
      </c>
      <c r="B18" s="140">
        <v>190</v>
      </c>
      <c r="C18" s="140">
        <v>41.7</v>
      </c>
      <c r="D18" s="140">
        <v>2.9</v>
      </c>
      <c r="E18" s="140">
        <v>24</v>
      </c>
      <c r="F18" s="140">
        <v>0.2</v>
      </c>
      <c r="G18" s="140">
        <v>1153.4000000000001</v>
      </c>
      <c r="H18" s="140">
        <v>2014.3</v>
      </c>
      <c r="I18" s="140">
        <v>105.4</v>
      </c>
      <c r="J18" s="140">
        <v>369.9</v>
      </c>
      <c r="K18" s="140">
        <v>884.1</v>
      </c>
      <c r="L18" s="140">
        <v>1183.3</v>
      </c>
      <c r="M18" s="140">
        <v>307.2</v>
      </c>
      <c r="N18" s="140">
        <v>996.6</v>
      </c>
      <c r="O18" s="140">
        <v>330.6</v>
      </c>
      <c r="P18" s="140">
        <v>1243.5</v>
      </c>
      <c r="Q18" s="140">
        <v>1406.7</v>
      </c>
      <c r="R18" s="140">
        <v>68326.8</v>
      </c>
      <c r="S18" s="140">
        <v>6022.7</v>
      </c>
      <c r="T18" s="140">
        <v>6736.7</v>
      </c>
      <c r="U18" s="140">
        <v>6598.7</v>
      </c>
      <c r="V18" s="140">
        <v>1999.5</v>
      </c>
      <c r="W18" s="140">
        <v>949.1</v>
      </c>
      <c r="X18" s="140">
        <v>1235.3</v>
      </c>
      <c r="Y18" s="140">
        <v>191.4</v>
      </c>
      <c r="Z18" s="140">
        <v>2267.6</v>
      </c>
      <c r="AA18" s="140">
        <v>2636</v>
      </c>
      <c r="AB18" s="140">
        <v>235.6</v>
      </c>
      <c r="AC18" s="140">
        <v>50.7</v>
      </c>
      <c r="AD18" s="140">
        <v>57.7</v>
      </c>
      <c r="AE18" s="140">
        <v>348.9</v>
      </c>
      <c r="AF18" s="140">
        <v>102.3</v>
      </c>
      <c r="AG18" s="140">
        <v>787.7</v>
      </c>
      <c r="AH18" s="140">
        <v>1094.5999999999999</v>
      </c>
      <c r="AI18" s="140">
        <v>1698.7</v>
      </c>
      <c r="AJ18" s="140">
        <v>2671.1</v>
      </c>
      <c r="AK18" s="140">
        <v>827.1</v>
      </c>
      <c r="AL18" s="140">
        <v>334</v>
      </c>
      <c r="AM18" s="140">
        <v>8458.9</v>
      </c>
      <c r="AN18" s="140">
        <v>683.3</v>
      </c>
      <c r="AO18" s="140">
        <v>958.7</v>
      </c>
      <c r="AP18" s="140">
        <v>1328.5</v>
      </c>
      <c r="AQ18" s="140">
        <v>4810</v>
      </c>
      <c r="AR18" s="140">
        <v>248.8</v>
      </c>
      <c r="AS18" s="140">
        <v>1646</v>
      </c>
      <c r="AT18" s="140">
        <v>0</v>
      </c>
      <c r="AU18" s="140">
        <v>23630.799999999999</v>
      </c>
      <c r="AV18" s="140">
        <v>62</v>
      </c>
      <c r="AW18" s="140">
        <v>33</v>
      </c>
      <c r="AX18" s="140">
        <v>26223.9</v>
      </c>
      <c r="AY18" s="140">
        <v>1381.2</v>
      </c>
      <c r="AZ18" s="140">
        <v>45.7</v>
      </c>
      <c r="BA18" s="140">
        <v>51</v>
      </c>
      <c r="BB18" s="140">
        <v>137650.29999999999</v>
      </c>
      <c r="BC18" s="140">
        <v>-71282.8</v>
      </c>
    </row>
    <row r="19" spans="1:55" x14ac:dyDescent="0.3">
      <c r="A19" s="140" t="s">
        <v>723</v>
      </c>
      <c r="B19" s="140">
        <v>46</v>
      </c>
      <c r="C19" s="140">
        <v>78.5</v>
      </c>
      <c r="D19" s="140">
        <v>3.3</v>
      </c>
      <c r="E19" s="140">
        <v>21.3</v>
      </c>
      <c r="F19" s="140">
        <v>0.1</v>
      </c>
      <c r="G19" s="140">
        <v>266</v>
      </c>
      <c r="H19" s="140">
        <v>627.79999999999995</v>
      </c>
      <c r="I19" s="140">
        <v>42.3</v>
      </c>
      <c r="J19" s="140">
        <v>106.8</v>
      </c>
      <c r="K19" s="140">
        <v>277.10000000000002</v>
      </c>
      <c r="L19" s="140">
        <v>350.2</v>
      </c>
      <c r="M19" s="140">
        <v>71.8</v>
      </c>
      <c r="N19" s="140">
        <v>385</v>
      </c>
      <c r="O19" s="140">
        <v>197</v>
      </c>
      <c r="P19" s="140">
        <v>797.5</v>
      </c>
      <c r="Q19" s="140">
        <v>906.1</v>
      </c>
      <c r="R19" s="140">
        <v>5404.3</v>
      </c>
      <c r="S19" s="140">
        <v>12533.2</v>
      </c>
      <c r="T19" s="140">
        <v>4771.1000000000004</v>
      </c>
      <c r="U19" s="140">
        <v>10461.4</v>
      </c>
      <c r="V19" s="140">
        <v>1511.4</v>
      </c>
      <c r="W19" s="140">
        <v>814.9</v>
      </c>
      <c r="X19" s="140">
        <v>1752.3</v>
      </c>
      <c r="Y19" s="140">
        <v>136.30000000000001</v>
      </c>
      <c r="Z19" s="140">
        <v>8947.1</v>
      </c>
      <c r="AA19" s="140">
        <v>663.7</v>
      </c>
      <c r="AB19" s="140">
        <v>1121.5999999999999</v>
      </c>
      <c r="AC19" s="140">
        <v>45.3</v>
      </c>
      <c r="AD19" s="140">
        <v>33.6</v>
      </c>
      <c r="AE19" s="140">
        <v>451.9</v>
      </c>
      <c r="AF19" s="140">
        <v>111</v>
      </c>
      <c r="AG19" s="140">
        <v>739.8</v>
      </c>
      <c r="AH19" s="140">
        <v>227.8</v>
      </c>
      <c r="AI19" s="140">
        <v>700.6</v>
      </c>
      <c r="AJ19" s="140">
        <v>181.3</v>
      </c>
      <c r="AK19" s="140">
        <v>275.39999999999998</v>
      </c>
      <c r="AL19" s="140">
        <v>253.9</v>
      </c>
      <c r="AM19" s="140">
        <v>2086.9</v>
      </c>
      <c r="AN19" s="140">
        <v>472.7</v>
      </c>
      <c r="AO19" s="140">
        <v>463.7</v>
      </c>
      <c r="AP19" s="140">
        <v>405.4</v>
      </c>
      <c r="AQ19" s="140">
        <v>463</v>
      </c>
      <c r="AR19" s="140">
        <v>266.60000000000002</v>
      </c>
      <c r="AS19" s="140">
        <v>1309.5</v>
      </c>
      <c r="AT19" s="140">
        <v>0</v>
      </c>
      <c r="AU19" s="140">
        <v>7216.1</v>
      </c>
      <c r="AV19" s="140">
        <v>37.1</v>
      </c>
      <c r="AW19" s="140">
        <v>2.9</v>
      </c>
      <c r="AX19" s="140">
        <v>7788.5</v>
      </c>
      <c r="AY19" s="140">
        <v>466.9</v>
      </c>
      <c r="AZ19" s="140">
        <v>18.899999999999999</v>
      </c>
      <c r="BA19" s="140">
        <v>19.7</v>
      </c>
      <c r="BB19" s="140">
        <v>22013.3</v>
      </c>
      <c r="BC19" s="140">
        <v>-13538.7</v>
      </c>
    </row>
    <row r="20" spans="1:55" x14ac:dyDescent="0.3">
      <c r="A20" s="140" t="s">
        <v>724</v>
      </c>
      <c r="B20" s="140">
        <v>124.2</v>
      </c>
      <c r="C20" s="140">
        <v>72.2</v>
      </c>
      <c r="D20" s="140">
        <v>6.7</v>
      </c>
      <c r="E20" s="140">
        <v>70.5</v>
      </c>
      <c r="F20" s="140">
        <v>0.8</v>
      </c>
      <c r="G20" s="140">
        <v>521.5</v>
      </c>
      <c r="H20" s="140">
        <v>956.8</v>
      </c>
      <c r="I20" s="140">
        <v>54.6</v>
      </c>
      <c r="J20" s="140">
        <v>157.4</v>
      </c>
      <c r="K20" s="140">
        <v>1302.0999999999999</v>
      </c>
      <c r="L20" s="140">
        <v>569.5</v>
      </c>
      <c r="M20" s="140">
        <v>104.9</v>
      </c>
      <c r="N20" s="140">
        <v>2172.1</v>
      </c>
      <c r="O20" s="140">
        <v>376.4</v>
      </c>
      <c r="P20" s="140">
        <v>1327.5</v>
      </c>
      <c r="Q20" s="140">
        <v>2532.3000000000002</v>
      </c>
      <c r="R20" s="140">
        <v>2366.3000000000002</v>
      </c>
      <c r="S20" s="140">
        <v>2206.8000000000002</v>
      </c>
      <c r="T20" s="140">
        <v>20196.3</v>
      </c>
      <c r="U20" s="140">
        <v>3848.2</v>
      </c>
      <c r="V20" s="140">
        <v>3302.1</v>
      </c>
      <c r="W20" s="140">
        <v>954.2</v>
      </c>
      <c r="X20" s="140">
        <v>584.20000000000005</v>
      </c>
      <c r="Y20" s="140">
        <v>428.1</v>
      </c>
      <c r="Z20" s="140">
        <v>5935.7</v>
      </c>
      <c r="AA20" s="140">
        <v>625.6</v>
      </c>
      <c r="AB20" s="140">
        <v>109</v>
      </c>
      <c r="AC20" s="140">
        <v>139.30000000000001</v>
      </c>
      <c r="AD20" s="140">
        <v>209.4</v>
      </c>
      <c r="AE20" s="140">
        <v>180.8</v>
      </c>
      <c r="AF20" s="140">
        <v>13.3</v>
      </c>
      <c r="AG20" s="140">
        <v>188.8</v>
      </c>
      <c r="AH20" s="140">
        <v>44.2</v>
      </c>
      <c r="AI20" s="140">
        <v>57.4</v>
      </c>
      <c r="AJ20" s="140">
        <v>54.3</v>
      </c>
      <c r="AK20" s="140">
        <v>133</v>
      </c>
      <c r="AL20" s="140">
        <v>121.4</v>
      </c>
      <c r="AM20" s="140">
        <v>1074.5999999999999</v>
      </c>
      <c r="AN20" s="140">
        <v>210.8</v>
      </c>
      <c r="AO20" s="140">
        <v>298.89999999999998</v>
      </c>
      <c r="AP20" s="140">
        <v>323</v>
      </c>
      <c r="AQ20" s="140">
        <v>360.3</v>
      </c>
      <c r="AR20" s="140">
        <v>65.2</v>
      </c>
      <c r="AS20" s="140">
        <v>208.3</v>
      </c>
      <c r="AT20" s="140">
        <v>0</v>
      </c>
      <c r="AU20" s="140">
        <v>2868.2</v>
      </c>
      <c r="AV20" s="140">
        <v>21.5</v>
      </c>
      <c r="AW20" s="140">
        <v>6.3</v>
      </c>
      <c r="AX20" s="140">
        <v>40412.699999999997</v>
      </c>
      <c r="AY20" s="140">
        <v>653.29999999999995</v>
      </c>
      <c r="AZ20" s="140">
        <v>2.8</v>
      </c>
      <c r="BA20" s="140">
        <v>2.2999999999999998</v>
      </c>
      <c r="BB20" s="140">
        <v>43135.1</v>
      </c>
      <c r="BC20" s="140">
        <v>-22865</v>
      </c>
    </row>
    <row r="21" spans="1:55" x14ac:dyDescent="0.3">
      <c r="A21" s="140" t="s">
        <v>725</v>
      </c>
      <c r="B21" s="140">
        <v>50.5</v>
      </c>
      <c r="C21" s="140">
        <v>25.3</v>
      </c>
      <c r="D21" s="140">
        <v>1.9</v>
      </c>
      <c r="E21" s="140">
        <v>33.9</v>
      </c>
      <c r="F21" s="140">
        <v>0.1</v>
      </c>
      <c r="G21" s="140">
        <v>280.5</v>
      </c>
      <c r="H21" s="140">
        <v>627.70000000000005</v>
      </c>
      <c r="I21" s="140">
        <v>39.9</v>
      </c>
      <c r="J21" s="140">
        <v>108.6</v>
      </c>
      <c r="K21" s="140">
        <v>224.3</v>
      </c>
      <c r="L21" s="140">
        <v>292.7</v>
      </c>
      <c r="M21" s="140">
        <v>79.5</v>
      </c>
      <c r="N21" s="140">
        <v>451.9</v>
      </c>
      <c r="O21" s="140">
        <v>277.89999999999998</v>
      </c>
      <c r="P21" s="140">
        <v>549</v>
      </c>
      <c r="Q21" s="140">
        <v>603.9</v>
      </c>
      <c r="R21" s="140">
        <v>1239.5999999999999</v>
      </c>
      <c r="S21" s="140">
        <v>1889.4</v>
      </c>
      <c r="T21" s="140">
        <v>2053.4</v>
      </c>
      <c r="U21" s="140">
        <v>51068.800000000003</v>
      </c>
      <c r="V21" s="140">
        <v>501.7</v>
      </c>
      <c r="W21" s="140">
        <v>200.9</v>
      </c>
      <c r="X21" s="140">
        <v>283.10000000000002</v>
      </c>
      <c r="Y21" s="140">
        <v>172.9</v>
      </c>
      <c r="Z21" s="140">
        <v>1309</v>
      </c>
      <c r="AA21" s="140">
        <v>513.70000000000005</v>
      </c>
      <c r="AB21" s="140">
        <v>3596.8</v>
      </c>
      <c r="AC21" s="140">
        <v>18.899999999999999</v>
      </c>
      <c r="AD21" s="140">
        <v>12.6</v>
      </c>
      <c r="AE21" s="140">
        <v>951.7</v>
      </c>
      <c r="AF21" s="140">
        <v>487.1</v>
      </c>
      <c r="AG21" s="140">
        <v>162</v>
      </c>
      <c r="AH21" s="140">
        <v>97.8</v>
      </c>
      <c r="AI21" s="140">
        <v>119.4</v>
      </c>
      <c r="AJ21" s="140">
        <v>56</v>
      </c>
      <c r="AK21" s="140">
        <v>114</v>
      </c>
      <c r="AL21" s="140">
        <v>52.3</v>
      </c>
      <c r="AM21" s="140">
        <v>1509.3</v>
      </c>
      <c r="AN21" s="140">
        <v>382.9</v>
      </c>
      <c r="AO21" s="140">
        <v>484.5</v>
      </c>
      <c r="AP21" s="140">
        <v>147.5</v>
      </c>
      <c r="AQ21" s="140">
        <v>368.1</v>
      </c>
      <c r="AR21" s="140">
        <v>132.30000000000001</v>
      </c>
      <c r="AS21" s="140">
        <v>4825.3999999999996</v>
      </c>
      <c r="AT21" s="140">
        <v>0</v>
      </c>
      <c r="AU21" s="140">
        <v>25898.2</v>
      </c>
      <c r="AV21" s="140">
        <v>17.2</v>
      </c>
      <c r="AW21" s="140">
        <v>9.5</v>
      </c>
      <c r="AX21" s="140">
        <v>18961.3</v>
      </c>
      <c r="AY21" s="140">
        <v>911.3</v>
      </c>
      <c r="AZ21" s="140">
        <v>29.1</v>
      </c>
      <c r="BA21" s="140">
        <v>34.299999999999997</v>
      </c>
      <c r="BB21" s="140">
        <v>58274.7</v>
      </c>
      <c r="BC21" s="140">
        <v>-13256.1</v>
      </c>
    </row>
    <row r="22" spans="1:55" x14ac:dyDescent="0.3">
      <c r="A22" s="140" t="s">
        <v>726</v>
      </c>
      <c r="B22" s="140">
        <v>13.6</v>
      </c>
      <c r="C22" s="140">
        <v>279</v>
      </c>
      <c r="D22" s="140">
        <v>3.5</v>
      </c>
      <c r="E22" s="140">
        <v>51.2</v>
      </c>
      <c r="F22" s="140">
        <v>0</v>
      </c>
      <c r="G22" s="140">
        <v>234.6</v>
      </c>
      <c r="H22" s="140">
        <v>635.29999999999995</v>
      </c>
      <c r="I22" s="140">
        <v>30.8</v>
      </c>
      <c r="J22" s="140">
        <v>70.599999999999994</v>
      </c>
      <c r="K22" s="140">
        <v>87.6</v>
      </c>
      <c r="L22" s="140">
        <v>159.80000000000001</v>
      </c>
      <c r="M22" s="140">
        <v>46.6</v>
      </c>
      <c r="N22" s="140">
        <v>197.2</v>
      </c>
      <c r="O22" s="140">
        <v>78.5</v>
      </c>
      <c r="P22" s="140">
        <v>240.3</v>
      </c>
      <c r="Q22" s="140">
        <v>497.6</v>
      </c>
      <c r="R22" s="140">
        <v>445.8</v>
      </c>
      <c r="S22" s="140">
        <v>250.3</v>
      </c>
      <c r="T22" s="140">
        <v>639.4</v>
      </c>
      <c r="U22" s="140">
        <v>375.7</v>
      </c>
      <c r="V22" s="140">
        <v>3853</v>
      </c>
      <c r="W22" s="140">
        <v>122.8</v>
      </c>
      <c r="X22" s="140">
        <v>52.6</v>
      </c>
      <c r="Y22" s="140">
        <v>16.5</v>
      </c>
      <c r="Z22" s="140">
        <v>483.8</v>
      </c>
      <c r="AA22" s="140">
        <v>72.400000000000006</v>
      </c>
      <c r="AB22" s="140">
        <v>427.2</v>
      </c>
      <c r="AC22" s="140">
        <v>1200.5999999999999</v>
      </c>
      <c r="AD22" s="140">
        <v>1576.6</v>
      </c>
      <c r="AE22" s="140">
        <v>54.2</v>
      </c>
      <c r="AF22" s="140">
        <v>12.4</v>
      </c>
      <c r="AG22" s="140">
        <v>31.3</v>
      </c>
      <c r="AH22" s="140">
        <v>9.4</v>
      </c>
      <c r="AI22" s="140">
        <v>11.2</v>
      </c>
      <c r="AJ22" s="140">
        <v>6</v>
      </c>
      <c r="AK22" s="140">
        <v>19.899999999999999</v>
      </c>
      <c r="AL22" s="140">
        <v>5.5</v>
      </c>
      <c r="AM22" s="140">
        <v>217</v>
      </c>
      <c r="AN22" s="140">
        <v>104.3</v>
      </c>
      <c r="AO22" s="140">
        <v>2830.2</v>
      </c>
      <c r="AP22" s="140">
        <v>41.1</v>
      </c>
      <c r="AQ22" s="140">
        <v>161.6</v>
      </c>
      <c r="AR22" s="140">
        <v>13.9</v>
      </c>
      <c r="AS22" s="140">
        <v>59.5</v>
      </c>
      <c r="AT22" s="140">
        <v>0</v>
      </c>
      <c r="AU22" s="140">
        <v>577.29999999999995</v>
      </c>
      <c r="AV22" s="140">
        <v>0.8</v>
      </c>
      <c r="AW22" s="140">
        <v>0.5</v>
      </c>
      <c r="AX22" s="140">
        <v>14085</v>
      </c>
      <c r="AY22" s="140">
        <v>280.7</v>
      </c>
      <c r="AZ22" s="140">
        <v>0.4</v>
      </c>
      <c r="BA22" s="140">
        <v>0.2</v>
      </c>
      <c r="BB22" s="140">
        <v>18291.5</v>
      </c>
      <c r="BC22" s="140">
        <v>-7978.8</v>
      </c>
    </row>
    <row r="23" spans="1:55" x14ac:dyDescent="0.3">
      <c r="A23" s="140" t="s">
        <v>727</v>
      </c>
      <c r="B23" s="140">
        <v>54.2</v>
      </c>
      <c r="C23" s="140">
        <v>33.6</v>
      </c>
      <c r="D23" s="140">
        <v>4.4000000000000004</v>
      </c>
      <c r="E23" s="140">
        <v>29.1</v>
      </c>
      <c r="F23" s="140">
        <v>0.2</v>
      </c>
      <c r="G23" s="140">
        <v>1184.5</v>
      </c>
      <c r="H23" s="140">
        <v>3478.1</v>
      </c>
      <c r="I23" s="140">
        <v>139.30000000000001</v>
      </c>
      <c r="J23" s="140">
        <v>349.9</v>
      </c>
      <c r="K23" s="140">
        <v>201</v>
      </c>
      <c r="L23" s="140">
        <v>715</v>
      </c>
      <c r="M23" s="140">
        <v>215.6</v>
      </c>
      <c r="N23" s="140">
        <v>872.6</v>
      </c>
      <c r="O23" s="140">
        <v>308.2</v>
      </c>
      <c r="P23" s="140">
        <v>1032.5</v>
      </c>
      <c r="Q23" s="140">
        <v>1144</v>
      </c>
      <c r="R23" s="140">
        <v>1970.5</v>
      </c>
      <c r="S23" s="140">
        <v>865.1</v>
      </c>
      <c r="T23" s="140">
        <v>1595</v>
      </c>
      <c r="U23" s="140">
        <v>923.2</v>
      </c>
      <c r="V23" s="140">
        <v>1080.9000000000001</v>
      </c>
      <c r="W23" s="140">
        <v>1127.4000000000001</v>
      </c>
      <c r="X23" s="140">
        <v>133.4</v>
      </c>
      <c r="Y23" s="140">
        <v>76.3</v>
      </c>
      <c r="Z23" s="140">
        <v>1911.7</v>
      </c>
      <c r="AA23" s="140">
        <v>710.2</v>
      </c>
      <c r="AB23" s="140">
        <v>57.3</v>
      </c>
      <c r="AC23" s="140">
        <v>9.9</v>
      </c>
      <c r="AD23" s="140">
        <v>5.6</v>
      </c>
      <c r="AE23" s="140">
        <v>116.5</v>
      </c>
      <c r="AF23" s="140">
        <v>35.1</v>
      </c>
      <c r="AG23" s="140">
        <v>1014.6</v>
      </c>
      <c r="AH23" s="140">
        <v>194.8</v>
      </c>
      <c r="AI23" s="140">
        <v>79.3</v>
      </c>
      <c r="AJ23" s="140">
        <v>103</v>
      </c>
      <c r="AK23" s="140">
        <v>372.8</v>
      </c>
      <c r="AL23" s="140">
        <v>493.4</v>
      </c>
      <c r="AM23" s="140">
        <v>1166.7</v>
      </c>
      <c r="AN23" s="140">
        <v>524.79999999999995</v>
      </c>
      <c r="AO23" s="140">
        <v>683.4</v>
      </c>
      <c r="AP23" s="140">
        <v>1832.8</v>
      </c>
      <c r="AQ23" s="140">
        <v>1168</v>
      </c>
      <c r="AR23" s="140">
        <v>689.3</v>
      </c>
      <c r="AS23" s="140">
        <v>294.2</v>
      </c>
      <c r="AT23" s="140">
        <v>0</v>
      </c>
      <c r="AU23" s="140">
        <v>7461.6</v>
      </c>
      <c r="AV23" s="140">
        <v>20.5</v>
      </c>
      <c r="AW23" s="140">
        <v>3.5</v>
      </c>
      <c r="AX23" s="140">
        <v>2808.9</v>
      </c>
      <c r="AY23" s="140">
        <v>17.899999999999999</v>
      </c>
      <c r="AZ23" s="140">
        <v>163</v>
      </c>
      <c r="BA23" s="140">
        <v>103.1</v>
      </c>
      <c r="BB23" s="140">
        <v>2407.5</v>
      </c>
      <c r="BC23" s="140">
        <v>-13313.6</v>
      </c>
    </row>
    <row r="24" spans="1:55" x14ac:dyDescent="0.3">
      <c r="A24" s="140" t="s">
        <v>728</v>
      </c>
      <c r="B24" s="140">
        <v>498</v>
      </c>
      <c r="C24" s="140">
        <v>114.8</v>
      </c>
      <c r="D24" s="140">
        <v>3.1</v>
      </c>
      <c r="E24" s="140">
        <v>77.900000000000006</v>
      </c>
      <c r="F24" s="140">
        <v>0.4</v>
      </c>
      <c r="G24" s="140">
        <v>931.4</v>
      </c>
      <c r="H24" s="140">
        <v>647</v>
      </c>
      <c r="I24" s="140">
        <v>123.5</v>
      </c>
      <c r="J24" s="140">
        <v>927.4</v>
      </c>
      <c r="K24" s="140">
        <v>2847.8</v>
      </c>
      <c r="L24" s="140">
        <v>3655.7</v>
      </c>
      <c r="M24" s="140">
        <v>146.30000000000001</v>
      </c>
      <c r="N24" s="140">
        <v>1066.0999999999999</v>
      </c>
      <c r="O24" s="140">
        <v>1187.5</v>
      </c>
      <c r="P24" s="140">
        <v>6033.9</v>
      </c>
      <c r="Q24" s="140">
        <v>1319.2</v>
      </c>
      <c r="R24" s="140">
        <v>2168.1</v>
      </c>
      <c r="S24" s="140">
        <v>643.29999999999995</v>
      </c>
      <c r="T24" s="140">
        <v>874.4</v>
      </c>
      <c r="U24" s="140">
        <v>921.8</v>
      </c>
      <c r="V24" s="140">
        <v>223.8</v>
      </c>
      <c r="W24" s="140">
        <v>205.7</v>
      </c>
      <c r="X24" s="140">
        <v>12953.5</v>
      </c>
      <c r="Y24" s="140">
        <v>747.9</v>
      </c>
      <c r="Z24" s="140">
        <v>741.1</v>
      </c>
      <c r="AA24" s="140">
        <v>3334</v>
      </c>
      <c r="AB24" s="140">
        <v>877.8</v>
      </c>
      <c r="AC24" s="140">
        <v>25.9</v>
      </c>
      <c r="AD24" s="140">
        <v>18.600000000000001</v>
      </c>
      <c r="AE24" s="140">
        <v>788.7</v>
      </c>
      <c r="AF24" s="140">
        <v>30.1</v>
      </c>
      <c r="AG24" s="140">
        <v>1915.7</v>
      </c>
      <c r="AH24" s="140">
        <v>304.3</v>
      </c>
      <c r="AI24" s="140">
        <v>467.7</v>
      </c>
      <c r="AJ24" s="140">
        <v>181.9</v>
      </c>
      <c r="AK24" s="140">
        <v>880.6</v>
      </c>
      <c r="AL24" s="140">
        <v>899.3</v>
      </c>
      <c r="AM24" s="140">
        <v>8518.6</v>
      </c>
      <c r="AN24" s="140">
        <v>393.8</v>
      </c>
      <c r="AO24" s="140">
        <v>1263.2</v>
      </c>
      <c r="AP24" s="140">
        <v>2643.7</v>
      </c>
      <c r="AQ24" s="140">
        <v>2792.7</v>
      </c>
      <c r="AR24" s="140">
        <v>850.3</v>
      </c>
      <c r="AS24" s="140">
        <v>553.79999999999995</v>
      </c>
      <c r="AT24" s="140">
        <v>0</v>
      </c>
      <c r="AU24" s="140">
        <v>12687</v>
      </c>
      <c r="AV24" s="140">
        <v>49.4</v>
      </c>
      <c r="AW24" s="140">
        <v>1.2</v>
      </c>
      <c r="AX24" s="140">
        <v>161.1</v>
      </c>
      <c r="AY24" s="140">
        <v>0.6</v>
      </c>
      <c r="AZ24" s="140">
        <v>3.9</v>
      </c>
      <c r="BA24" s="140">
        <v>2.8</v>
      </c>
      <c r="BB24" s="140">
        <v>4.2</v>
      </c>
      <c r="BC24" s="140">
        <v>-191.4</v>
      </c>
    </row>
    <row r="25" spans="1:55" x14ac:dyDescent="0.3">
      <c r="A25" s="140" t="s">
        <v>729</v>
      </c>
      <c r="B25" s="140">
        <v>61.1</v>
      </c>
      <c r="C25" s="140">
        <v>22.9</v>
      </c>
      <c r="D25" s="140">
        <v>0.2</v>
      </c>
      <c r="E25" s="140">
        <v>11.7</v>
      </c>
      <c r="F25" s="140">
        <v>0.1</v>
      </c>
      <c r="G25" s="140">
        <v>300.89999999999998</v>
      </c>
      <c r="H25" s="140">
        <v>148.5</v>
      </c>
      <c r="I25" s="140">
        <v>18.3</v>
      </c>
      <c r="J25" s="140">
        <v>303</v>
      </c>
      <c r="K25" s="140">
        <v>124.9</v>
      </c>
      <c r="L25" s="140">
        <v>596.5</v>
      </c>
      <c r="M25" s="140">
        <v>27.9</v>
      </c>
      <c r="N25" s="140">
        <v>633.4</v>
      </c>
      <c r="O25" s="140">
        <v>248.9</v>
      </c>
      <c r="P25" s="140">
        <v>2120.6</v>
      </c>
      <c r="Q25" s="140">
        <v>357.3</v>
      </c>
      <c r="R25" s="140">
        <v>93</v>
      </c>
      <c r="S25" s="140">
        <v>103.9</v>
      </c>
      <c r="T25" s="140">
        <v>331.2</v>
      </c>
      <c r="U25" s="140">
        <v>105.1</v>
      </c>
      <c r="V25" s="140">
        <v>27</v>
      </c>
      <c r="W25" s="140">
        <v>49.3</v>
      </c>
      <c r="X25" s="140">
        <v>188.7</v>
      </c>
      <c r="Y25" s="140">
        <v>553.20000000000005</v>
      </c>
      <c r="Z25" s="140">
        <v>156.80000000000001</v>
      </c>
      <c r="AA25" s="140">
        <v>176.2</v>
      </c>
      <c r="AB25" s="140">
        <v>151.6</v>
      </c>
      <c r="AC25" s="140">
        <v>4.3</v>
      </c>
      <c r="AD25" s="140">
        <v>1</v>
      </c>
      <c r="AE25" s="140">
        <v>118.9</v>
      </c>
      <c r="AF25" s="140">
        <v>3.2</v>
      </c>
      <c r="AG25" s="140">
        <v>1463.5</v>
      </c>
      <c r="AH25" s="140">
        <v>73.900000000000006</v>
      </c>
      <c r="AI25" s="140">
        <v>79</v>
      </c>
      <c r="AJ25" s="140">
        <v>26.8</v>
      </c>
      <c r="AK25" s="140">
        <v>218</v>
      </c>
      <c r="AL25" s="140">
        <v>562.1</v>
      </c>
      <c r="AM25" s="140">
        <v>503.3</v>
      </c>
      <c r="AN25" s="140">
        <v>188</v>
      </c>
      <c r="AO25" s="140">
        <v>414.2</v>
      </c>
      <c r="AP25" s="140">
        <v>536</v>
      </c>
      <c r="AQ25" s="140">
        <v>1325.7</v>
      </c>
      <c r="AR25" s="140">
        <v>178.5</v>
      </c>
      <c r="AS25" s="140">
        <v>254.9</v>
      </c>
      <c r="AT25" s="140">
        <v>0</v>
      </c>
      <c r="AU25" s="140">
        <v>3534.8</v>
      </c>
      <c r="AV25" s="140">
        <v>383.7</v>
      </c>
      <c r="AW25" s="140">
        <v>878.9</v>
      </c>
      <c r="AX25" s="140">
        <v>15.3</v>
      </c>
      <c r="AY25" s="140">
        <v>0.7</v>
      </c>
      <c r="AZ25" s="140">
        <v>1.5</v>
      </c>
      <c r="BA25" s="140">
        <v>0.2</v>
      </c>
      <c r="BB25" s="140">
        <v>11</v>
      </c>
      <c r="BC25" s="140">
        <v>-68</v>
      </c>
    </row>
    <row r="26" spans="1:55" x14ac:dyDescent="0.3">
      <c r="A26" s="140" t="s">
        <v>730</v>
      </c>
      <c r="B26" s="140">
        <v>63.3</v>
      </c>
      <c r="C26" s="140">
        <v>17.100000000000001</v>
      </c>
      <c r="D26" s="140">
        <v>0.9</v>
      </c>
      <c r="E26" s="140">
        <v>17</v>
      </c>
      <c r="F26" s="140">
        <v>0.4</v>
      </c>
      <c r="G26" s="140">
        <v>118.6</v>
      </c>
      <c r="H26" s="140">
        <v>89.5</v>
      </c>
      <c r="I26" s="140">
        <v>11.8</v>
      </c>
      <c r="J26" s="140">
        <v>40.200000000000003</v>
      </c>
      <c r="K26" s="140">
        <v>155.9</v>
      </c>
      <c r="L26" s="140">
        <v>147</v>
      </c>
      <c r="M26" s="140">
        <v>19.899999999999999</v>
      </c>
      <c r="N26" s="140">
        <v>119.3</v>
      </c>
      <c r="O26" s="140">
        <v>62.9</v>
      </c>
      <c r="P26" s="140">
        <v>242.2</v>
      </c>
      <c r="Q26" s="140">
        <v>156.69999999999999</v>
      </c>
      <c r="R26" s="140">
        <v>171.4</v>
      </c>
      <c r="S26" s="140">
        <v>138.6</v>
      </c>
      <c r="T26" s="140">
        <v>142.1</v>
      </c>
      <c r="U26" s="140">
        <v>119.5</v>
      </c>
      <c r="V26" s="140">
        <v>57.1</v>
      </c>
      <c r="W26" s="140">
        <v>35.9</v>
      </c>
      <c r="X26" s="140">
        <v>660.7</v>
      </c>
      <c r="Y26" s="140">
        <v>41.3</v>
      </c>
      <c r="Z26" s="140">
        <v>348.5</v>
      </c>
      <c r="AA26" s="140">
        <v>903.1</v>
      </c>
      <c r="AB26" s="140">
        <v>109.4</v>
      </c>
      <c r="AC26" s="140">
        <v>37.4</v>
      </c>
      <c r="AD26" s="140">
        <v>18.3</v>
      </c>
      <c r="AE26" s="140">
        <v>133.6</v>
      </c>
      <c r="AF26" s="140">
        <v>17.5</v>
      </c>
      <c r="AG26" s="140">
        <v>419.4</v>
      </c>
      <c r="AH26" s="140">
        <v>118.3</v>
      </c>
      <c r="AI26" s="140">
        <v>154</v>
      </c>
      <c r="AJ26" s="140">
        <v>69.599999999999994</v>
      </c>
      <c r="AK26" s="140">
        <v>254.7</v>
      </c>
      <c r="AL26" s="140">
        <v>8643</v>
      </c>
      <c r="AM26" s="140">
        <v>722.8</v>
      </c>
      <c r="AN26" s="140">
        <v>205.5</v>
      </c>
      <c r="AO26" s="140">
        <v>894.5</v>
      </c>
      <c r="AP26" s="140">
        <v>265.60000000000002</v>
      </c>
      <c r="AQ26" s="140">
        <v>207.1</v>
      </c>
      <c r="AR26" s="140">
        <v>131.4</v>
      </c>
      <c r="AS26" s="140">
        <v>99.4</v>
      </c>
      <c r="AT26" s="140">
        <v>0</v>
      </c>
      <c r="AU26" s="140">
        <v>326.7</v>
      </c>
      <c r="AV26" s="140">
        <v>119.1</v>
      </c>
      <c r="AW26" s="140">
        <v>4.0999999999999996</v>
      </c>
      <c r="AX26" s="140">
        <v>203790.7</v>
      </c>
      <c r="AY26" s="140">
        <v>2.1</v>
      </c>
      <c r="AZ26" s="140">
        <v>21.3</v>
      </c>
      <c r="BA26" s="140">
        <v>8</v>
      </c>
      <c r="BB26" s="140">
        <v>121.1</v>
      </c>
      <c r="BC26" s="140">
        <v>-462.1</v>
      </c>
    </row>
    <row r="27" spans="1:55" x14ac:dyDescent="0.3">
      <c r="A27" s="140" t="s">
        <v>731</v>
      </c>
      <c r="B27" s="140">
        <v>3840.7</v>
      </c>
      <c r="C27" s="140">
        <v>517.6</v>
      </c>
      <c r="D27" s="140">
        <v>5.7</v>
      </c>
      <c r="E27" s="140">
        <v>99.1</v>
      </c>
      <c r="F27" s="140">
        <v>0.9</v>
      </c>
      <c r="G27" s="140">
        <v>18426.2</v>
      </c>
      <c r="H27" s="140">
        <v>8519.6</v>
      </c>
      <c r="I27" s="140">
        <v>697.3</v>
      </c>
      <c r="J27" s="140">
        <v>3016</v>
      </c>
      <c r="K27" s="140">
        <v>8745.7000000000007</v>
      </c>
      <c r="L27" s="140">
        <v>13602.8</v>
      </c>
      <c r="M27" s="140">
        <v>3697.6</v>
      </c>
      <c r="N27" s="140">
        <v>6290.2</v>
      </c>
      <c r="O27" s="140">
        <v>1874</v>
      </c>
      <c r="P27" s="140">
        <v>6039.3</v>
      </c>
      <c r="Q27" s="140">
        <v>4804.3999999999996</v>
      </c>
      <c r="R27" s="140">
        <v>21596</v>
      </c>
      <c r="S27" s="140">
        <v>6954.1</v>
      </c>
      <c r="T27" s="140">
        <v>8145.4</v>
      </c>
      <c r="U27" s="140">
        <v>12549.9</v>
      </c>
      <c r="V27" s="140">
        <v>2532.5</v>
      </c>
      <c r="W27" s="140">
        <v>3468.9</v>
      </c>
      <c r="X27" s="140">
        <v>3386.4</v>
      </c>
      <c r="Y27" s="140">
        <v>441.8</v>
      </c>
      <c r="Z27" s="140">
        <v>11558.2</v>
      </c>
      <c r="AA27" s="140">
        <v>19221.3</v>
      </c>
      <c r="AB27" s="140">
        <v>2346.6</v>
      </c>
      <c r="AC27" s="140">
        <v>787</v>
      </c>
      <c r="AD27" s="140">
        <v>962.5</v>
      </c>
      <c r="AE27" s="140">
        <v>1313.6</v>
      </c>
      <c r="AF27" s="140">
        <v>315.3</v>
      </c>
      <c r="AG27" s="140">
        <v>16842</v>
      </c>
      <c r="AH27" s="140">
        <v>1271.8</v>
      </c>
      <c r="AI27" s="140">
        <v>5872.1</v>
      </c>
      <c r="AJ27" s="140">
        <v>669.4</v>
      </c>
      <c r="AK27" s="140">
        <v>1593.9</v>
      </c>
      <c r="AL27" s="140">
        <v>814.7</v>
      </c>
      <c r="AM27" s="140">
        <v>7599.3</v>
      </c>
      <c r="AN27" s="140">
        <v>1445</v>
      </c>
      <c r="AO27" s="140">
        <v>2380.6999999999998</v>
      </c>
      <c r="AP27" s="140">
        <v>2738.3</v>
      </c>
      <c r="AQ27" s="140">
        <v>10273</v>
      </c>
      <c r="AR27" s="140">
        <v>1517.4</v>
      </c>
      <c r="AS27" s="140">
        <v>2411.1999999999998</v>
      </c>
      <c r="AT27" s="140">
        <v>0</v>
      </c>
      <c r="AU27" s="140">
        <v>55346.400000000001</v>
      </c>
      <c r="AV27" s="140">
        <v>354.1</v>
      </c>
      <c r="AW27" s="140">
        <v>1151.4000000000001</v>
      </c>
      <c r="AX27" s="140">
        <v>47209.8</v>
      </c>
      <c r="AY27" s="140">
        <v>1452.3</v>
      </c>
      <c r="AZ27" s="140">
        <v>566.20000000000005</v>
      </c>
      <c r="BA27" s="140">
        <v>306.10000000000002</v>
      </c>
      <c r="BB27" s="140">
        <v>49982.400000000001</v>
      </c>
      <c r="BC27" s="140">
        <v>-62253.2</v>
      </c>
    </row>
    <row r="28" spans="1:55" x14ac:dyDescent="0.3">
      <c r="A28" s="140" t="s">
        <v>732</v>
      </c>
      <c r="B28" s="140">
        <v>213.3</v>
      </c>
      <c r="C28" s="140">
        <v>55.3</v>
      </c>
      <c r="D28" s="140">
        <v>8.6</v>
      </c>
      <c r="E28" s="140">
        <v>333.4</v>
      </c>
      <c r="F28" s="140">
        <v>0.6</v>
      </c>
      <c r="G28" s="140">
        <v>2029.4</v>
      </c>
      <c r="H28" s="140">
        <v>921.3</v>
      </c>
      <c r="I28" s="140">
        <v>188.9</v>
      </c>
      <c r="J28" s="140">
        <v>948.2</v>
      </c>
      <c r="K28" s="140">
        <v>1994.9</v>
      </c>
      <c r="L28" s="140">
        <v>2565.1</v>
      </c>
      <c r="M28" s="140">
        <v>336.1</v>
      </c>
      <c r="N28" s="140">
        <v>1217.3</v>
      </c>
      <c r="O28" s="140">
        <v>2317.1</v>
      </c>
      <c r="P28" s="140">
        <v>2560.6</v>
      </c>
      <c r="Q28" s="140">
        <v>1293.9000000000001</v>
      </c>
      <c r="R28" s="140">
        <v>2247.8000000000002</v>
      </c>
      <c r="S28" s="140">
        <v>999.3</v>
      </c>
      <c r="T28" s="140">
        <v>1544.5</v>
      </c>
      <c r="U28" s="140">
        <v>1952.6</v>
      </c>
      <c r="V28" s="140">
        <v>456.8</v>
      </c>
      <c r="W28" s="140">
        <v>348.3</v>
      </c>
      <c r="X28" s="140">
        <v>1153.0999999999999</v>
      </c>
      <c r="Y28" s="140">
        <v>499.2</v>
      </c>
      <c r="Z28" s="140">
        <v>1557.7</v>
      </c>
      <c r="AA28" s="140">
        <v>5524.8</v>
      </c>
      <c r="AB28" s="140">
        <v>434.7</v>
      </c>
      <c r="AC28" s="140">
        <v>204.2</v>
      </c>
      <c r="AD28" s="140">
        <v>109.8</v>
      </c>
      <c r="AE28" s="140">
        <v>239.6</v>
      </c>
      <c r="AF28" s="140">
        <v>23.7</v>
      </c>
      <c r="AG28" s="140">
        <v>505.1</v>
      </c>
      <c r="AH28" s="140">
        <v>391.2</v>
      </c>
      <c r="AI28" s="140">
        <v>58.3</v>
      </c>
      <c r="AJ28" s="140">
        <v>262</v>
      </c>
      <c r="AK28" s="140">
        <v>506.1</v>
      </c>
      <c r="AL28" s="140">
        <v>213.1</v>
      </c>
      <c r="AM28" s="140">
        <v>1812.6</v>
      </c>
      <c r="AN28" s="140">
        <v>678.6</v>
      </c>
      <c r="AO28" s="140">
        <v>1570.3</v>
      </c>
      <c r="AP28" s="140">
        <v>361.4</v>
      </c>
      <c r="AQ28" s="140">
        <v>464.5</v>
      </c>
      <c r="AR28" s="140">
        <v>137</v>
      </c>
      <c r="AS28" s="140">
        <v>338.3</v>
      </c>
      <c r="AT28" s="140">
        <v>0</v>
      </c>
      <c r="AU28" s="140">
        <v>16892.2</v>
      </c>
      <c r="AV28" s="140">
        <v>54.2</v>
      </c>
      <c r="AW28" s="140">
        <v>23.1</v>
      </c>
      <c r="AX28" s="140">
        <v>1149.5999999999999</v>
      </c>
      <c r="AY28" s="140">
        <v>962.3</v>
      </c>
      <c r="AZ28" s="140">
        <v>863.3</v>
      </c>
      <c r="BA28" s="140">
        <v>451.2</v>
      </c>
      <c r="BB28" s="140">
        <v>3100.2</v>
      </c>
      <c r="BC28" s="140">
        <v>-13431.5</v>
      </c>
    </row>
    <row r="29" spans="1:55" x14ac:dyDescent="0.3">
      <c r="A29" s="140" t="s">
        <v>733</v>
      </c>
      <c r="B29" s="140">
        <v>25.9</v>
      </c>
      <c r="C29" s="140">
        <v>18.7</v>
      </c>
      <c r="D29" s="140">
        <v>0.3</v>
      </c>
      <c r="E29" s="140">
        <v>7.6</v>
      </c>
      <c r="F29" s="140">
        <v>0</v>
      </c>
      <c r="G29" s="140">
        <v>159.5</v>
      </c>
      <c r="H29" s="140">
        <v>53.8</v>
      </c>
      <c r="I29" s="140">
        <v>11.3</v>
      </c>
      <c r="J29" s="140">
        <v>38.1</v>
      </c>
      <c r="K29" s="140">
        <v>452.5</v>
      </c>
      <c r="L29" s="140">
        <v>192.7</v>
      </c>
      <c r="M29" s="140">
        <v>10</v>
      </c>
      <c r="N29" s="140">
        <v>72.2</v>
      </c>
      <c r="O29" s="140">
        <v>127.5</v>
      </c>
      <c r="P29" s="140">
        <v>367</v>
      </c>
      <c r="Q29" s="140">
        <v>82.4</v>
      </c>
      <c r="R29" s="140">
        <v>169.7</v>
      </c>
      <c r="S29" s="140">
        <v>100.6</v>
      </c>
      <c r="T29" s="140">
        <v>109.5</v>
      </c>
      <c r="U29" s="140">
        <v>128.30000000000001</v>
      </c>
      <c r="V29" s="140">
        <v>55.8</v>
      </c>
      <c r="W29" s="140">
        <v>27</v>
      </c>
      <c r="X29" s="140">
        <v>103.7</v>
      </c>
      <c r="Y29" s="140">
        <v>14.6</v>
      </c>
      <c r="Z29" s="140">
        <v>80.7</v>
      </c>
      <c r="AA29" s="140">
        <v>270.8</v>
      </c>
      <c r="AB29" s="140">
        <v>53.9</v>
      </c>
      <c r="AC29" s="140">
        <v>2030.3</v>
      </c>
      <c r="AD29" s="140">
        <v>15.5</v>
      </c>
      <c r="AE29" s="140">
        <v>33.299999999999997</v>
      </c>
      <c r="AF29" s="140">
        <v>4.5999999999999996</v>
      </c>
      <c r="AG29" s="140">
        <v>32.799999999999997</v>
      </c>
      <c r="AH29" s="140">
        <v>4.8</v>
      </c>
      <c r="AI29" s="140">
        <v>2.5</v>
      </c>
      <c r="AJ29" s="140">
        <v>3.6</v>
      </c>
      <c r="AK29" s="140">
        <v>6</v>
      </c>
      <c r="AL29" s="140">
        <v>4.2</v>
      </c>
      <c r="AM29" s="140">
        <v>33.6</v>
      </c>
      <c r="AN29" s="140">
        <v>14.6</v>
      </c>
      <c r="AO29" s="140">
        <v>36.299999999999997</v>
      </c>
      <c r="AP29" s="140">
        <v>8.5</v>
      </c>
      <c r="AQ29" s="140">
        <v>28</v>
      </c>
      <c r="AR29" s="140">
        <v>4.5</v>
      </c>
      <c r="AS29" s="140">
        <v>10.1</v>
      </c>
      <c r="AT29" s="140">
        <v>0</v>
      </c>
      <c r="AU29" s="140">
        <v>586.6</v>
      </c>
      <c r="AV29" s="140">
        <v>0.9</v>
      </c>
      <c r="AW29" s="140">
        <v>5.6</v>
      </c>
      <c r="AX29" s="140">
        <v>97.6</v>
      </c>
      <c r="AY29" s="140">
        <v>793.6</v>
      </c>
      <c r="AZ29" s="140">
        <v>187.5</v>
      </c>
      <c r="BA29" s="140">
        <v>71.8</v>
      </c>
      <c r="BB29" s="140">
        <v>16880.599999999999</v>
      </c>
      <c r="BC29" s="140">
        <v>-5346.4</v>
      </c>
    </row>
    <row r="30" spans="1:55" x14ac:dyDescent="0.3">
      <c r="A30" s="140" t="s">
        <v>734</v>
      </c>
      <c r="B30" s="140">
        <v>24.6</v>
      </c>
      <c r="C30" s="140">
        <v>8.5</v>
      </c>
      <c r="D30" s="140">
        <v>0.1</v>
      </c>
      <c r="E30" s="140">
        <v>1.6</v>
      </c>
      <c r="F30" s="140">
        <v>0</v>
      </c>
      <c r="G30" s="140">
        <v>157.30000000000001</v>
      </c>
      <c r="H30" s="140">
        <v>111.3</v>
      </c>
      <c r="I30" s="140">
        <v>12.3</v>
      </c>
      <c r="J30" s="140">
        <v>24</v>
      </c>
      <c r="K30" s="140">
        <v>206.9</v>
      </c>
      <c r="L30" s="140">
        <v>187.6</v>
      </c>
      <c r="M30" s="140">
        <v>272.60000000000002</v>
      </c>
      <c r="N30" s="140">
        <v>113.9</v>
      </c>
      <c r="O30" s="140">
        <v>81.599999999999994</v>
      </c>
      <c r="P30" s="140">
        <v>215.2</v>
      </c>
      <c r="Q30" s="140">
        <v>129.4</v>
      </c>
      <c r="R30" s="140">
        <v>715.2</v>
      </c>
      <c r="S30" s="140">
        <v>355.4</v>
      </c>
      <c r="T30" s="140">
        <v>380.1</v>
      </c>
      <c r="U30" s="140">
        <v>201</v>
      </c>
      <c r="V30" s="140">
        <v>77.8</v>
      </c>
      <c r="W30" s="140">
        <v>48.8</v>
      </c>
      <c r="X30" s="140">
        <v>166.9</v>
      </c>
      <c r="Y30" s="140">
        <v>4.3</v>
      </c>
      <c r="Z30" s="140">
        <v>119.9</v>
      </c>
      <c r="AA30" s="140">
        <v>2758.8</v>
      </c>
      <c r="AB30" s="140">
        <v>49.4</v>
      </c>
      <c r="AC30" s="140">
        <v>11.9</v>
      </c>
      <c r="AD30" s="140">
        <v>29.7</v>
      </c>
      <c r="AE30" s="140">
        <v>133</v>
      </c>
      <c r="AF30" s="140">
        <v>176.4</v>
      </c>
      <c r="AG30" s="140">
        <v>163.1</v>
      </c>
      <c r="AH30" s="140">
        <v>394.5</v>
      </c>
      <c r="AI30" s="140">
        <v>62.2</v>
      </c>
      <c r="AJ30" s="140">
        <v>297</v>
      </c>
      <c r="AK30" s="140">
        <v>128.6</v>
      </c>
      <c r="AL30" s="140">
        <v>28.1</v>
      </c>
      <c r="AM30" s="140">
        <v>627.6</v>
      </c>
      <c r="AN30" s="140">
        <v>76.7</v>
      </c>
      <c r="AO30" s="140">
        <v>217.1</v>
      </c>
      <c r="AP30" s="140">
        <v>41.2</v>
      </c>
      <c r="AQ30" s="140">
        <v>93.8</v>
      </c>
      <c r="AR30" s="140">
        <v>46.4</v>
      </c>
      <c r="AS30" s="140">
        <v>120.6</v>
      </c>
      <c r="AT30" s="140">
        <v>0</v>
      </c>
      <c r="AU30" s="140">
        <v>2274.6999999999998</v>
      </c>
      <c r="AV30" s="140">
        <v>11.8</v>
      </c>
      <c r="AW30" s="140">
        <v>4.3</v>
      </c>
      <c r="AX30" s="140">
        <v>119.6</v>
      </c>
      <c r="AY30" s="140">
        <v>330.4</v>
      </c>
      <c r="AZ30" s="140">
        <v>567.70000000000005</v>
      </c>
      <c r="BA30" s="140">
        <v>329</v>
      </c>
      <c r="BB30" s="140">
        <v>7971.3</v>
      </c>
      <c r="BC30" s="140">
        <v>-2730.2</v>
      </c>
    </row>
    <row r="31" spans="1:55" x14ac:dyDescent="0.3">
      <c r="A31" s="140" t="s">
        <v>735</v>
      </c>
      <c r="B31" s="140">
        <v>210.6</v>
      </c>
      <c r="C31" s="140">
        <v>258.5</v>
      </c>
      <c r="D31" s="140">
        <v>2.4</v>
      </c>
      <c r="E31" s="140">
        <v>139.4</v>
      </c>
      <c r="F31" s="140">
        <v>0.2</v>
      </c>
      <c r="G31" s="140">
        <v>1381.9</v>
      </c>
      <c r="H31" s="140">
        <v>371</v>
      </c>
      <c r="I31" s="140">
        <v>66</v>
      </c>
      <c r="J31" s="140">
        <v>268.5</v>
      </c>
      <c r="K31" s="140">
        <v>486.8</v>
      </c>
      <c r="L31" s="140">
        <v>1203.8</v>
      </c>
      <c r="M31" s="140">
        <v>154.30000000000001</v>
      </c>
      <c r="N31" s="140">
        <v>532.20000000000005</v>
      </c>
      <c r="O31" s="140">
        <v>834.9</v>
      </c>
      <c r="P31" s="140">
        <v>1272.0999999999999</v>
      </c>
      <c r="Q31" s="140">
        <v>558.79999999999995</v>
      </c>
      <c r="R31" s="140">
        <v>976.9</v>
      </c>
      <c r="S31" s="140">
        <v>435.2</v>
      </c>
      <c r="T31" s="140">
        <v>643.20000000000005</v>
      </c>
      <c r="U31" s="140">
        <v>797.5</v>
      </c>
      <c r="V31" s="140">
        <v>156.9</v>
      </c>
      <c r="W31" s="140">
        <v>153.19999999999999</v>
      </c>
      <c r="X31" s="140">
        <v>182.2</v>
      </c>
      <c r="Y31" s="140">
        <v>233.4</v>
      </c>
      <c r="Z31" s="140">
        <v>539.4</v>
      </c>
      <c r="AA31" s="140">
        <v>12788.7</v>
      </c>
      <c r="AB31" s="140">
        <v>3498.4</v>
      </c>
      <c r="AC31" s="140">
        <v>5221.3999999999996</v>
      </c>
      <c r="AD31" s="140">
        <v>1310.0999999999999</v>
      </c>
      <c r="AE31" s="140">
        <v>1434.8</v>
      </c>
      <c r="AF31" s="140">
        <v>194.2</v>
      </c>
      <c r="AG31" s="140">
        <v>183.5</v>
      </c>
      <c r="AH31" s="140">
        <v>99.7</v>
      </c>
      <c r="AI31" s="140">
        <v>13.9</v>
      </c>
      <c r="AJ31" s="140">
        <v>30.4</v>
      </c>
      <c r="AK31" s="140">
        <v>78.5</v>
      </c>
      <c r="AL31" s="140">
        <v>47.4</v>
      </c>
      <c r="AM31" s="140">
        <v>653.6</v>
      </c>
      <c r="AN31" s="140">
        <v>385.7</v>
      </c>
      <c r="AO31" s="140">
        <v>62.6</v>
      </c>
      <c r="AP31" s="140">
        <v>53.8</v>
      </c>
      <c r="AQ31" s="140">
        <v>96</v>
      </c>
      <c r="AR31" s="140">
        <v>43.3</v>
      </c>
      <c r="AS31" s="140">
        <v>94.8</v>
      </c>
      <c r="AT31" s="140">
        <v>0</v>
      </c>
      <c r="AU31" s="140">
        <v>2499.9</v>
      </c>
      <c r="AV31" s="140">
        <v>28.8</v>
      </c>
      <c r="AW31" s="140">
        <v>4.0999999999999996</v>
      </c>
      <c r="AX31" s="140">
        <v>320.8</v>
      </c>
      <c r="AY31" s="140">
        <v>22.3</v>
      </c>
      <c r="AZ31" s="140">
        <v>34.799999999999997</v>
      </c>
      <c r="BA31" s="140">
        <v>3.6</v>
      </c>
      <c r="BB31" s="140">
        <v>2981</v>
      </c>
      <c r="BC31" s="140">
        <v>-8841.7999999999993</v>
      </c>
    </row>
    <row r="32" spans="1:55" x14ac:dyDescent="0.3">
      <c r="A32" s="140" t="s">
        <v>736</v>
      </c>
      <c r="B32" s="140">
        <v>48.7</v>
      </c>
      <c r="C32" s="140">
        <v>5.0999999999999996</v>
      </c>
      <c r="D32" s="140">
        <v>0.1</v>
      </c>
      <c r="E32" s="140">
        <v>1.3</v>
      </c>
      <c r="F32" s="140">
        <v>0</v>
      </c>
      <c r="G32" s="140">
        <v>27.3</v>
      </c>
      <c r="H32" s="140">
        <v>18.2</v>
      </c>
      <c r="I32" s="140">
        <v>4</v>
      </c>
      <c r="J32" s="140">
        <v>9.1</v>
      </c>
      <c r="K32" s="140">
        <v>21</v>
      </c>
      <c r="L32" s="140">
        <v>36.1</v>
      </c>
      <c r="M32" s="140">
        <v>19.899999999999999</v>
      </c>
      <c r="N32" s="140">
        <v>24.1</v>
      </c>
      <c r="O32" s="140">
        <v>23.6</v>
      </c>
      <c r="P32" s="140">
        <v>53</v>
      </c>
      <c r="Q32" s="140">
        <v>31.7</v>
      </c>
      <c r="R32" s="140">
        <v>94.4</v>
      </c>
      <c r="S32" s="140">
        <v>26.6</v>
      </c>
      <c r="T32" s="140">
        <v>32.1</v>
      </c>
      <c r="U32" s="140">
        <v>82.7</v>
      </c>
      <c r="V32" s="140">
        <v>16.7</v>
      </c>
      <c r="W32" s="140">
        <v>14.7</v>
      </c>
      <c r="X32" s="140">
        <v>12.7</v>
      </c>
      <c r="Y32" s="140">
        <v>243.7</v>
      </c>
      <c r="Z32" s="140">
        <v>210.2</v>
      </c>
      <c r="AA32" s="140">
        <v>5246.2</v>
      </c>
      <c r="AB32" s="140">
        <v>18.100000000000001</v>
      </c>
      <c r="AC32" s="140">
        <v>5.4</v>
      </c>
      <c r="AD32" s="140">
        <v>0.8</v>
      </c>
      <c r="AE32" s="140">
        <v>638</v>
      </c>
      <c r="AF32" s="140">
        <v>576.6</v>
      </c>
      <c r="AG32" s="140">
        <v>134.19999999999999</v>
      </c>
      <c r="AH32" s="140">
        <v>30</v>
      </c>
      <c r="AI32" s="140">
        <v>8.5</v>
      </c>
      <c r="AJ32" s="140">
        <v>33.1</v>
      </c>
      <c r="AK32" s="140">
        <v>57</v>
      </c>
      <c r="AL32" s="140">
        <v>18</v>
      </c>
      <c r="AM32" s="140">
        <v>310</v>
      </c>
      <c r="AN32" s="140">
        <v>339</v>
      </c>
      <c r="AO32" s="140">
        <v>530.6</v>
      </c>
      <c r="AP32" s="140">
        <v>77.7</v>
      </c>
      <c r="AQ32" s="140">
        <v>156.30000000000001</v>
      </c>
      <c r="AR32" s="140">
        <v>40.5</v>
      </c>
      <c r="AS32" s="140">
        <v>62.6</v>
      </c>
      <c r="AT32" s="140">
        <v>0</v>
      </c>
      <c r="AU32" s="140">
        <v>291.8</v>
      </c>
      <c r="AV32" s="140">
        <v>7.1</v>
      </c>
      <c r="AW32" s="140">
        <v>0.2</v>
      </c>
      <c r="AX32" s="140">
        <v>9.1999999999999993</v>
      </c>
      <c r="AY32" s="140">
        <v>2.1</v>
      </c>
      <c r="AZ32" s="140">
        <v>22</v>
      </c>
      <c r="BA32" s="140">
        <v>7.2</v>
      </c>
      <c r="BB32" s="140">
        <v>362</v>
      </c>
      <c r="BC32" s="140">
        <v>-1809.8</v>
      </c>
    </row>
    <row r="33" spans="1:55" x14ac:dyDescent="0.3">
      <c r="A33" s="140" t="s">
        <v>737</v>
      </c>
      <c r="B33" s="140">
        <v>265.89999999999998</v>
      </c>
      <c r="C33" s="140">
        <v>133.6</v>
      </c>
      <c r="D33" s="140">
        <v>1.9</v>
      </c>
      <c r="E33" s="140">
        <v>75.5</v>
      </c>
      <c r="F33" s="140">
        <v>0.1</v>
      </c>
      <c r="G33" s="140">
        <v>419.1</v>
      </c>
      <c r="H33" s="140">
        <v>409</v>
      </c>
      <c r="I33" s="140">
        <v>79</v>
      </c>
      <c r="J33" s="140">
        <v>326</v>
      </c>
      <c r="K33" s="140">
        <v>477.5</v>
      </c>
      <c r="L33" s="140">
        <v>871.7</v>
      </c>
      <c r="M33" s="140">
        <v>148.5</v>
      </c>
      <c r="N33" s="140">
        <v>464.4</v>
      </c>
      <c r="O33" s="140">
        <v>325.5</v>
      </c>
      <c r="P33" s="140">
        <v>891.1</v>
      </c>
      <c r="Q33" s="140">
        <v>766.9</v>
      </c>
      <c r="R33" s="140">
        <v>847.1</v>
      </c>
      <c r="S33" s="140">
        <v>462.2</v>
      </c>
      <c r="T33" s="140">
        <v>821.7</v>
      </c>
      <c r="U33" s="140">
        <v>661.2</v>
      </c>
      <c r="V33" s="140">
        <v>178</v>
      </c>
      <c r="W33" s="140">
        <v>273.10000000000002</v>
      </c>
      <c r="X33" s="140">
        <v>417</v>
      </c>
      <c r="Y33" s="140">
        <v>280.3</v>
      </c>
      <c r="Z33" s="140">
        <v>844.4</v>
      </c>
      <c r="AA33" s="140">
        <v>12443.1</v>
      </c>
      <c r="AB33" s="140">
        <v>330.5</v>
      </c>
      <c r="AC33" s="140">
        <v>115.3</v>
      </c>
      <c r="AD33" s="140">
        <v>347.9</v>
      </c>
      <c r="AE33" s="140">
        <v>807.3</v>
      </c>
      <c r="AF33" s="140">
        <v>81.2</v>
      </c>
      <c r="AG33" s="140">
        <v>1124.5999999999999</v>
      </c>
      <c r="AH33" s="140">
        <v>814.2</v>
      </c>
      <c r="AI33" s="140">
        <v>395.2</v>
      </c>
      <c r="AJ33" s="140">
        <v>469</v>
      </c>
      <c r="AK33" s="140">
        <v>3134.4</v>
      </c>
      <c r="AL33" s="140">
        <v>718.2</v>
      </c>
      <c r="AM33" s="140">
        <v>6204.3</v>
      </c>
      <c r="AN33" s="140">
        <v>2064.6999999999998</v>
      </c>
      <c r="AO33" s="140">
        <v>2179.3000000000002</v>
      </c>
      <c r="AP33" s="140">
        <v>5908.4</v>
      </c>
      <c r="AQ33" s="140">
        <v>4319</v>
      </c>
      <c r="AR33" s="140">
        <v>1160.0999999999999</v>
      </c>
      <c r="AS33" s="140">
        <v>2388.1999999999998</v>
      </c>
      <c r="AT33" s="140">
        <v>0</v>
      </c>
      <c r="AU33" s="140">
        <v>63416</v>
      </c>
      <c r="AV33" s="140">
        <v>270.10000000000002</v>
      </c>
      <c r="AW33" s="140">
        <v>2369.1999999999998</v>
      </c>
      <c r="AX33" s="140">
        <v>33.200000000000003</v>
      </c>
      <c r="AY33" s="140">
        <v>0.5</v>
      </c>
      <c r="AZ33" s="140">
        <v>4093.3</v>
      </c>
      <c r="BA33" s="140">
        <v>2270.6</v>
      </c>
      <c r="BB33" s="140">
        <v>10</v>
      </c>
      <c r="BC33" s="140">
        <v>-4157.7</v>
      </c>
    </row>
    <row r="34" spans="1:55" x14ac:dyDescent="0.3">
      <c r="A34" s="140" t="s">
        <v>738</v>
      </c>
      <c r="B34" s="140">
        <v>34.9</v>
      </c>
      <c r="C34" s="140">
        <v>8</v>
      </c>
      <c r="D34" s="140">
        <v>0.3</v>
      </c>
      <c r="E34" s="140">
        <v>8.8000000000000007</v>
      </c>
      <c r="F34" s="140">
        <v>0.1</v>
      </c>
      <c r="G34" s="140">
        <v>72.7</v>
      </c>
      <c r="H34" s="140">
        <v>43.5</v>
      </c>
      <c r="I34" s="140">
        <v>6.7</v>
      </c>
      <c r="J34" s="140">
        <v>55.5</v>
      </c>
      <c r="K34" s="140">
        <v>178.8</v>
      </c>
      <c r="L34" s="140">
        <v>106.8</v>
      </c>
      <c r="M34" s="140">
        <v>16.399999999999999</v>
      </c>
      <c r="N34" s="140">
        <v>78.900000000000006</v>
      </c>
      <c r="O34" s="140">
        <v>32</v>
      </c>
      <c r="P34" s="140">
        <v>155.1</v>
      </c>
      <c r="Q34" s="140">
        <v>102.4</v>
      </c>
      <c r="R34" s="140">
        <v>272.2</v>
      </c>
      <c r="S34" s="140">
        <v>84.4</v>
      </c>
      <c r="T34" s="140">
        <v>119.5</v>
      </c>
      <c r="U34" s="140">
        <v>116.2</v>
      </c>
      <c r="V34" s="140">
        <v>36.5</v>
      </c>
      <c r="W34" s="140">
        <v>30.7</v>
      </c>
      <c r="X34" s="140">
        <v>70.5</v>
      </c>
      <c r="Y34" s="140">
        <v>57.4</v>
      </c>
      <c r="Z34" s="140">
        <v>209.4</v>
      </c>
      <c r="AA34" s="140">
        <v>3027.1</v>
      </c>
      <c r="AB34" s="140">
        <v>67.900000000000006</v>
      </c>
      <c r="AC34" s="140">
        <v>101.4</v>
      </c>
      <c r="AD34" s="140">
        <v>67.400000000000006</v>
      </c>
      <c r="AE34" s="140">
        <v>201.4</v>
      </c>
      <c r="AF34" s="140">
        <v>84.3</v>
      </c>
      <c r="AG34" s="140">
        <v>360.9</v>
      </c>
      <c r="AH34" s="140">
        <v>4209.8</v>
      </c>
      <c r="AI34" s="140">
        <v>461.6</v>
      </c>
      <c r="AJ34" s="140">
        <v>1661.4</v>
      </c>
      <c r="AK34" s="140">
        <v>1674.5</v>
      </c>
      <c r="AL34" s="140">
        <v>198.2</v>
      </c>
      <c r="AM34" s="140">
        <v>9658.1</v>
      </c>
      <c r="AN34" s="140">
        <v>398.7</v>
      </c>
      <c r="AO34" s="140">
        <v>1054.9000000000001</v>
      </c>
      <c r="AP34" s="140">
        <v>1422.1</v>
      </c>
      <c r="AQ34" s="140">
        <v>297.2</v>
      </c>
      <c r="AR34" s="140">
        <v>967.8</v>
      </c>
      <c r="AS34" s="140">
        <v>304.8</v>
      </c>
      <c r="AT34" s="140">
        <v>0</v>
      </c>
      <c r="AU34" s="140">
        <v>8471.2999999999993</v>
      </c>
      <c r="AV34" s="140">
        <v>357.5</v>
      </c>
      <c r="AW34" s="140">
        <v>19.7</v>
      </c>
      <c r="AX34" s="140">
        <v>7938.8</v>
      </c>
      <c r="AY34" s="140">
        <v>1</v>
      </c>
      <c r="AZ34" s="140">
        <v>56</v>
      </c>
      <c r="BA34" s="140">
        <v>26.7</v>
      </c>
      <c r="BB34" s="140">
        <v>5587.5</v>
      </c>
      <c r="BC34" s="140">
        <v>-4429.7</v>
      </c>
    </row>
    <row r="35" spans="1:55" x14ac:dyDescent="0.3">
      <c r="A35" s="140" t="s">
        <v>739</v>
      </c>
      <c r="B35" s="140">
        <v>92.4</v>
      </c>
      <c r="C35" s="140">
        <v>20.9</v>
      </c>
      <c r="D35" s="140">
        <v>0.6</v>
      </c>
      <c r="E35" s="140">
        <v>8.1999999999999993</v>
      </c>
      <c r="F35" s="140">
        <v>0.1</v>
      </c>
      <c r="G35" s="140">
        <v>97.8</v>
      </c>
      <c r="H35" s="140">
        <v>71.3</v>
      </c>
      <c r="I35" s="140">
        <v>28.6</v>
      </c>
      <c r="J35" s="140">
        <v>68.400000000000006</v>
      </c>
      <c r="K35" s="140">
        <v>185</v>
      </c>
      <c r="L35" s="140">
        <v>150.9</v>
      </c>
      <c r="M35" s="140">
        <v>26.7</v>
      </c>
      <c r="N35" s="140">
        <v>95.3</v>
      </c>
      <c r="O35" s="140">
        <v>129.30000000000001</v>
      </c>
      <c r="P35" s="140">
        <v>146</v>
      </c>
      <c r="Q35" s="140">
        <v>181.1</v>
      </c>
      <c r="R35" s="140">
        <v>242</v>
      </c>
      <c r="S35" s="140">
        <v>145.1</v>
      </c>
      <c r="T35" s="140">
        <v>123.1</v>
      </c>
      <c r="U35" s="140">
        <v>127.6</v>
      </c>
      <c r="V35" s="140">
        <v>29</v>
      </c>
      <c r="W35" s="140">
        <v>58.1</v>
      </c>
      <c r="X35" s="140">
        <v>77.3</v>
      </c>
      <c r="Y35" s="140">
        <v>72.5</v>
      </c>
      <c r="Z35" s="140">
        <v>225.2</v>
      </c>
      <c r="AA35" s="140">
        <v>8016.3</v>
      </c>
      <c r="AB35" s="140">
        <v>123.8</v>
      </c>
      <c r="AC35" s="140">
        <v>61.1</v>
      </c>
      <c r="AD35" s="140">
        <v>11.4</v>
      </c>
      <c r="AE35" s="140">
        <v>466</v>
      </c>
      <c r="AF35" s="140">
        <v>94.3</v>
      </c>
      <c r="AG35" s="140">
        <v>611.9</v>
      </c>
      <c r="AH35" s="140">
        <v>669.9</v>
      </c>
      <c r="AI35" s="140">
        <v>2593.9</v>
      </c>
      <c r="AJ35" s="140">
        <v>682.5</v>
      </c>
      <c r="AK35" s="140">
        <v>2851.2</v>
      </c>
      <c r="AL35" s="140">
        <v>244.8</v>
      </c>
      <c r="AM35" s="140">
        <v>3172.6</v>
      </c>
      <c r="AN35" s="140">
        <v>1144.5</v>
      </c>
      <c r="AO35" s="140">
        <v>879.3</v>
      </c>
      <c r="AP35" s="140">
        <v>686.8</v>
      </c>
      <c r="AQ35" s="140">
        <v>231.8</v>
      </c>
      <c r="AR35" s="140">
        <v>165.1</v>
      </c>
      <c r="AS35" s="140">
        <v>303.5</v>
      </c>
      <c r="AT35" s="140">
        <v>0</v>
      </c>
      <c r="AU35" s="140">
        <v>9654.6</v>
      </c>
      <c r="AV35" s="140">
        <v>44</v>
      </c>
      <c r="AW35" s="140">
        <v>1</v>
      </c>
      <c r="AX35" s="140">
        <v>173.8</v>
      </c>
      <c r="AY35" s="140">
        <v>0.7</v>
      </c>
      <c r="AZ35" s="140">
        <v>243</v>
      </c>
      <c r="BA35" s="140">
        <v>134.1</v>
      </c>
      <c r="BB35" s="140">
        <v>623.29999999999995</v>
      </c>
      <c r="BC35" s="140">
        <v>-1695.7</v>
      </c>
    </row>
    <row r="36" spans="1:55" x14ac:dyDescent="0.3">
      <c r="A36" s="140" t="s">
        <v>740</v>
      </c>
      <c r="B36" s="140">
        <v>22.2</v>
      </c>
      <c r="C36" s="140">
        <v>4.2</v>
      </c>
      <c r="D36" s="140">
        <v>0.4</v>
      </c>
      <c r="E36" s="140">
        <v>6.1</v>
      </c>
      <c r="F36" s="140">
        <v>0.1</v>
      </c>
      <c r="G36" s="140">
        <v>96.9</v>
      </c>
      <c r="H36" s="140">
        <v>47.9</v>
      </c>
      <c r="I36" s="140">
        <v>7</v>
      </c>
      <c r="J36" s="140">
        <v>63.6</v>
      </c>
      <c r="K36" s="140">
        <v>318.5</v>
      </c>
      <c r="L36" s="140">
        <v>144.6</v>
      </c>
      <c r="M36" s="140">
        <v>17.2</v>
      </c>
      <c r="N36" s="140">
        <v>116.1</v>
      </c>
      <c r="O36" s="140">
        <v>33.9</v>
      </c>
      <c r="P36" s="140">
        <v>230.4</v>
      </c>
      <c r="Q36" s="140">
        <v>127.7</v>
      </c>
      <c r="R36" s="140">
        <v>480.2</v>
      </c>
      <c r="S36" s="140">
        <v>93.1</v>
      </c>
      <c r="T36" s="140">
        <v>193.3</v>
      </c>
      <c r="U36" s="140">
        <v>206.6</v>
      </c>
      <c r="V36" s="140">
        <v>40.9</v>
      </c>
      <c r="W36" s="140">
        <v>29.3</v>
      </c>
      <c r="X36" s="140">
        <v>101.6</v>
      </c>
      <c r="Y36" s="140">
        <v>73.8</v>
      </c>
      <c r="Z36" s="140">
        <v>193.2</v>
      </c>
      <c r="AA36" s="140">
        <v>1609.1</v>
      </c>
      <c r="AB36" s="140">
        <v>85.8</v>
      </c>
      <c r="AC36" s="140">
        <v>41.6</v>
      </c>
      <c r="AD36" s="140">
        <v>21.6</v>
      </c>
      <c r="AE36" s="140">
        <v>187</v>
      </c>
      <c r="AF36" s="140">
        <v>148.5</v>
      </c>
      <c r="AG36" s="140">
        <v>103.6</v>
      </c>
      <c r="AH36" s="140">
        <v>1978.6</v>
      </c>
      <c r="AI36" s="140">
        <v>1036</v>
      </c>
      <c r="AJ36" s="140">
        <v>3327.6</v>
      </c>
      <c r="AK36" s="140">
        <v>3463.9</v>
      </c>
      <c r="AL36" s="140">
        <v>162.5</v>
      </c>
      <c r="AM36" s="140">
        <v>5359.9</v>
      </c>
      <c r="AN36" s="140">
        <v>258.3</v>
      </c>
      <c r="AO36" s="140">
        <v>1323.3</v>
      </c>
      <c r="AP36" s="140">
        <v>839</v>
      </c>
      <c r="AQ36" s="140">
        <v>229.1</v>
      </c>
      <c r="AR36" s="140">
        <v>264.60000000000002</v>
      </c>
      <c r="AS36" s="140">
        <v>137.30000000000001</v>
      </c>
      <c r="AT36" s="140">
        <v>0</v>
      </c>
      <c r="AU36" s="140">
        <v>7445.4</v>
      </c>
      <c r="AV36" s="140">
        <v>43.7</v>
      </c>
      <c r="AW36" s="140">
        <v>12.9</v>
      </c>
      <c r="AX36" s="140">
        <v>18189.2</v>
      </c>
      <c r="AY36" s="140">
        <v>2</v>
      </c>
      <c r="AZ36" s="140">
        <v>9.5</v>
      </c>
      <c r="BA36" s="140">
        <v>1.2</v>
      </c>
      <c r="BB36" s="140">
        <v>6021.1</v>
      </c>
      <c r="BC36" s="140">
        <v>-10898</v>
      </c>
    </row>
    <row r="37" spans="1:55" x14ac:dyDescent="0.3">
      <c r="A37" s="140" t="s">
        <v>741</v>
      </c>
      <c r="B37" s="140">
        <v>968.8</v>
      </c>
      <c r="C37" s="140">
        <v>297.8</v>
      </c>
      <c r="D37" s="140">
        <v>6</v>
      </c>
      <c r="E37" s="140">
        <v>138.9</v>
      </c>
      <c r="F37" s="140">
        <v>0.7</v>
      </c>
      <c r="G37" s="140">
        <v>796</v>
      </c>
      <c r="H37" s="140">
        <v>597.1</v>
      </c>
      <c r="I37" s="140">
        <v>135.4</v>
      </c>
      <c r="J37" s="140">
        <v>469.9</v>
      </c>
      <c r="K37" s="140">
        <v>534.29999999999995</v>
      </c>
      <c r="L37" s="140">
        <v>1074.2</v>
      </c>
      <c r="M37" s="140">
        <v>265.3</v>
      </c>
      <c r="N37" s="140">
        <v>977</v>
      </c>
      <c r="O37" s="140">
        <v>503.7</v>
      </c>
      <c r="P37" s="140">
        <v>1621.2</v>
      </c>
      <c r="Q37" s="140">
        <v>1238</v>
      </c>
      <c r="R37" s="140">
        <v>1832.5</v>
      </c>
      <c r="S37" s="140">
        <v>915.7</v>
      </c>
      <c r="T37" s="140">
        <v>1748.5</v>
      </c>
      <c r="U37" s="140">
        <v>1451</v>
      </c>
      <c r="V37" s="140">
        <v>584.9</v>
      </c>
      <c r="W37" s="140">
        <v>253.8</v>
      </c>
      <c r="X37" s="140">
        <v>1439.2</v>
      </c>
      <c r="Y37" s="140">
        <v>456.2</v>
      </c>
      <c r="Z37" s="140">
        <v>4524.3</v>
      </c>
      <c r="AA37" s="140">
        <v>9781</v>
      </c>
      <c r="AB37" s="140">
        <v>780.7</v>
      </c>
      <c r="AC37" s="140">
        <v>431.2</v>
      </c>
      <c r="AD37" s="140">
        <v>213.6</v>
      </c>
      <c r="AE37" s="140">
        <v>834.7</v>
      </c>
      <c r="AF37" s="140">
        <v>101</v>
      </c>
      <c r="AG37" s="140">
        <v>2099.9</v>
      </c>
      <c r="AH37" s="140">
        <v>676.1</v>
      </c>
      <c r="AI37" s="140">
        <v>541.20000000000005</v>
      </c>
      <c r="AJ37" s="140">
        <v>347.3</v>
      </c>
      <c r="AK37" s="140">
        <v>21127.8</v>
      </c>
      <c r="AL37" s="140">
        <v>20549.3</v>
      </c>
      <c r="AM37" s="140">
        <v>4100</v>
      </c>
      <c r="AN37" s="140">
        <v>699.1</v>
      </c>
      <c r="AO37" s="140">
        <v>4571.8999999999996</v>
      </c>
      <c r="AP37" s="140">
        <v>1492.2</v>
      </c>
      <c r="AQ37" s="140">
        <v>3240.6</v>
      </c>
      <c r="AR37" s="140">
        <v>486.2</v>
      </c>
      <c r="AS37" s="140">
        <v>1132</v>
      </c>
      <c r="AT37" s="140">
        <v>0</v>
      </c>
      <c r="AU37" s="140">
        <v>53458.8</v>
      </c>
      <c r="AV37" s="140">
        <v>606.1</v>
      </c>
      <c r="AW37" s="140">
        <v>2.4</v>
      </c>
      <c r="AX37" s="140">
        <v>161.9</v>
      </c>
      <c r="AY37" s="140">
        <v>11.9</v>
      </c>
      <c r="AZ37" s="140">
        <v>204.4</v>
      </c>
      <c r="BA37" s="140">
        <v>112.7</v>
      </c>
      <c r="BB37" s="140">
        <v>4356.8999999999996</v>
      </c>
      <c r="BC37" s="140">
        <v>-5634.6</v>
      </c>
    </row>
    <row r="38" spans="1:55" x14ac:dyDescent="0.3">
      <c r="A38" s="140" t="s">
        <v>742</v>
      </c>
      <c r="B38" s="140">
        <v>25.8</v>
      </c>
      <c r="C38" s="140">
        <v>6.6</v>
      </c>
      <c r="D38" s="140">
        <v>0.3</v>
      </c>
      <c r="E38" s="140">
        <v>4.5999999999999996</v>
      </c>
      <c r="F38" s="140">
        <v>0.1</v>
      </c>
      <c r="G38" s="140">
        <v>164.8</v>
      </c>
      <c r="H38" s="140">
        <v>168.1</v>
      </c>
      <c r="I38" s="140">
        <v>21.4</v>
      </c>
      <c r="J38" s="140">
        <v>76.8</v>
      </c>
      <c r="K38" s="140">
        <v>156.19999999999999</v>
      </c>
      <c r="L38" s="140">
        <v>153.9</v>
      </c>
      <c r="M38" s="140">
        <v>37.799999999999997</v>
      </c>
      <c r="N38" s="140">
        <v>87.4</v>
      </c>
      <c r="O38" s="140">
        <v>55</v>
      </c>
      <c r="P38" s="140">
        <v>255.2</v>
      </c>
      <c r="Q38" s="140">
        <v>166.2</v>
      </c>
      <c r="R38" s="140">
        <v>288</v>
      </c>
      <c r="S38" s="140">
        <v>159.5</v>
      </c>
      <c r="T38" s="140">
        <v>116.6</v>
      </c>
      <c r="U38" s="140">
        <v>172.7</v>
      </c>
      <c r="V38" s="140">
        <v>38.799999999999997</v>
      </c>
      <c r="W38" s="140">
        <v>90.2</v>
      </c>
      <c r="X38" s="140">
        <v>182</v>
      </c>
      <c r="Y38" s="140">
        <v>105.8</v>
      </c>
      <c r="Z38" s="140">
        <v>470.6</v>
      </c>
      <c r="AA38" s="140">
        <v>10132.700000000001</v>
      </c>
      <c r="AB38" s="140">
        <v>143.5</v>
      </c>
      <c r="AC38" s="140">
        <v>34.4</v>
      </c>
      <c r="AD38" s="140">
        <v>22.8</v>
      </c>
      <c r="AE38" s="140">
        <v>477.7</v>
      </c>
      <c r="AF38" s="140">
        <v>48.9</v>
      </c>
      <c r="AG38" s="140">
        <v>4946.1000000000004</v>
      </c>
      <c r="AH38" s="140">
        <v>321.89999999999998</v>
      </c>
      <c r="AI38" s="140">
        <v>176.7</v>
      </c>
      <c r="AJ38" s="140">
        <v>345.5</v>
      </c>
      <c r="AK38" s="140">
        <v>3331.5</v>
      </c>
      <c r="AL38" s="140">
        <v>2429.1999999999998</v>
      </c>
      <c r="AM38" s="140">
        <v>3158.9</v>
      </c>
      <c r="AN38" s="140">
        <v>685.2</v>
      </c>
      <c r="AO38" s="140">
        <v>952.3</v>
      </c>
      <c r="AP38" s="140">
        <v>1246.5</v>
      </c>
      <c r="AQ38" s="140">
        <v>2004.9</v>
      </c>
      <c r="AR38" s="140">
        <v>360.3</v>
      </c>
      <c r="AS38" s="140">
        <v>666.4</v>
      </c>
      <c r="AT38" s="140">
        <v>0</v>
      </c>
      <c r="AU38" s="140">
        <v>119387</v>
      </c>
      <c r="AV38" s="140">
        <v>411</v>
      </c>
      <c r="AW38" s="140">
        <v>2.8</v>
      </c>
      <c r="AX38" s="140">
        <v>11322.7</v>
      </c>
      <c r="AY38" s="140">
        <v>0.4</v>
      </c>
      <c r="AZ38" s="140">
        <v>748</v>
      </c>
      <c r="BA38" s="140">
        <v>207.4</v>
      </c>
      <c r="BB38" s="140">
        <v>139.5</v>
      </c>
      <c r="BC38" s="140">
        <v>-3070.5</v>
      </c>
    </row>
    <row r="39" spans="1:55" x14ac:dyDescent="0.3">
      <c r="A39" s="140" t="s">
        <v>743</v>
      </c>
      <c r="B39" s="140">
        <v>726.8</v>
      </c>
      <c r="C39" s="140">
        <v>105.7</v>
      </c>
      <c r="D39" s="140">
        <v>33.9</v>
      </c>
      <c r="E39" s="140">
        <v>129.30000000000001</v>
      </c>
      <c r="F39" s="140">
        <v>1.9</v>
      </c>
      <c r="G39" s="140">
        <v>3706.1</v>
      </c>
      <c r="H39" s="140">
        <v>1001.8</v>
      </c>
      <c r="I39" s="140">
        <v>162.30000000000001</v>
      </c>
      <c r="J39" s="140">
        <v>851</v>
      </c>
      <c r="K39" s="140">
        <v>6051.5</v>
      </c>
      <c r="L39" s="140">
        <v>8100.5</v>
      </c>
      <c r="M39" s="140">
        <v>1646.3</v>
      </c>
      <c r="N39" s="140">
        <v>2063.8000000000002</v>
      </c>
      <c r="O39" s="140">
        <v>1449.7</v>
      </c>
      <c r="P39" s="140">
        <v>4987.8999999999996</v>
      </c>
      <c r="Q39" s="140">
        <v>2218</v>
      </c>
      <c r="R39" s="140">
        <v>4604</v>
      </c>
      <c r="S39" s="140">
        <v>3090.6</v>
      </c>
      <c r="T39" s="140">
        <v>2881.1</v>
      </c>
      <c r="U39" s="140">
        <v>4811.7</v>
      </c>
      <c r="V39" s="140">
        <v>1198.4000000000001</v>
      </c>
      <c r="W39" s="140">
        <v>806.6</v>
      </c>
      <c r="X39" s="140">
        <v>2543.1</v>
      </c>
      <c r="Y39" s="140">
        <v>670.8</v>
      </c>
      <c r="Z39" s="140">
        <v>15147.1</v>
      </c>
      <c r="AA39" s="140">
        <v>18916.599999999999</v>
      </c>
      <c r="AB39" s="140">
        <v>581.5</v>
      </c>
      <c r="AC39" s="140">
        <v>280.5</v>
      </c>
      <c r="AD39" s="140">
        <v>66.3</v>
      </c>
      <c r="AE39" s="140">
        <v>1998.6</v>
      </c>
      <c r="AF39" s="140">
        <v>224.3</v>
      </c>
      <c r="AG39" s="140">
        <v>2501</v>
      </c>
      <c r="AH39" s="140">
        <v>3775.7</v>
      </c>
      <c r="AI39" s="140">
        <v>2283.9</v>
      </c>
      <c r="AJ39" s="140">
        <v>1900.5</v>
      </c>
      <c r="AK39" s="140">
        <v>5284.4</v>
      </c>
      <c r="AL39" s="140">
        <v>844.7</v>
      </c>
      <c r="AM39" s="140">
        <v>11706.2</v>
      </c>
      <c r="AN39" s="140">
        <v>2949.4</v>
      </c>
      <c r="AO39" s="140">
        <v>2052.1</v>
      </c>
      <c r="AP39" s="140">
        <v>2405.6</v>
      </c>
      <c r="AQ39" s="140">
        <v>1214.8</v>
      </c>
      <c r="AR39" s="140">
        <v>769.6</v>
      </c>
      <c r="AS39" s="140">
        <v>547.70000000000005</v>
      </c>
      <c r="AT39" s="140">
        <v>0</v>
      </c>
      <c r="AU39" s="140">
        <v>3138.6</v>
      </c>
      <c r="AV39" s="140">
        <v>527.4</v>
      </c>
      <c r="AW39" s="140">
        <v>2789.2</v>
      </c>
      <c r="AX39" s="140">
        <v>64095.9</v>
      </c>
      <c r="AY39" s="140">
        <v>-9</v>
      </c>
      <c r="AZ39" s="140">
        <v>91.2</v>
      </c>
      <c r="BA39" s="140">
        <v>53.6</v>
      </c>
      <c r="BB39" s="140">
        <v>15181.8</v>
      </c>
      <c r="BC39" s="140">
        <v>-15617.1</v>
      </c>
    </row>
    <row r="40" spans="1:55" x14ac:dyDescent="0.3">
      <c r="A40" s="140" t="s">
        <v>744</v>
      </c>
      <c r="B40" s="140">
        <v>84.5</v>
      </c>
      <c r="C40" s="140">
        <v>87.7</v>
      </c>
      <c r="D40" s="140">
        <v>0.8</v>
      </c>
      <c r="E40" s="140">
        <v>132.69999999999999</v>
      </c>
      <c r="F40" s="140">
        <v>1.4</v>
      </c>
      <c r="G40" s="140">
        <v>409</v>
      </c>
      <c r="H40" s="140">
        <v>326.3</v>
      </c>
      <c r="I40" s="140">
        <v>48.8</v>
      </c>
      <c r="J40" s="140">
        <v>293.39999999999998</v>
      </c>
      <c r="K40" s="140">
        <v>828.9</v>
      </c>
      <c r="L40" s="140">
        <v>603.1</v>
      </c>
      <c r="M40" s="140">
        <v>92.8</v>
      </c>
      <c r="N40" s="140">
        <v>465.8</v>
      </c>
      <c r="O40" s="140">
        <v>262.3</v>
      </c>
      <c r="P40" s="140">
        <v>1396.3</v>
      </c>
      <c r="Q40" s="140">
        <v>709.5</v>
      </c>
      <c r="R40" s="140">
        <v>1192.5999999999999</v>
      </c>
      <c r="S40" s="140">
        <v>506.9</v>
      </c>
      <c r="T40" s="140">
        <v>494.9</v>
      </c>
      <c r="U40" s="140">
        <v>1093</v>
      </c>
      <c r="V40" s="140">
        <v>1223.9000000000001</v>
      </c>
      <c r="W40" s="140">
        <v>153</v>
      </c>
      <c r="X40" s="140">
        <v>1124.2</v>
      </c>
      <c r="Y40" s="140">
        <v>315.10000000000002</v>
      </c>
      <c r="Z40" s="140">
        <v>6295.7</v>
      </c>
      <c r="AA40" s="140">
        <v>10460.4</v>
      </c>
      <c r="AB40" s="140">
        <v>648.29999999999995</v>
      </c>
      <c r="AC40" s="140">
        <v>2627</v>
      </c>
      <c r="AD40" s="140">
        <v>2734.5</v>
      </c>
      <c r="AE40" s="140">
        <v>2593.1</v>
      </c>
      <c r="AF40" s="140">
        <v>502.1</v>
      </c>
      <c r="AG40" s="140">
        <v>1100</v>
      </c>
      <c r="AH40" s="140">
        <v>1494.8</v>
      </c>
      <c r="AI40" s="140">
        <v>1491.1</v>
      </c>
      <c r="AJ40" s="140">
        <v>1040.8</v>
      </c>
      <c r="AK40" s="140">
        <v>6866.7</v>
      </c>
      <c r="AL40" s="140">
        <v>5275.7</v>
      </c>
      <c r="AM40" s="140">
        <v>6556.8</v>
      </c>
      <c r="AN40" s="140">
        <v>7135.4</v>
      </c>
      <c r="AO40" s="140">
        <v>3839.2</v>
      </c>
      <c r="AP40" s="140">
        <v>1780.5</v>
      </c>
      <c r="AQ40" s="140">
        <v>1411.2</v>
      </c>
      <c r="AR40" s="140">
        <v>1662.6</v>
      </c>
      <c r="AS40" s="140">
        <v>363.8</v>
      </c>
      <c r="AT40" s="140">
        <v>0</v>
      </c>
      <c r="AU40" s="140">
        <v>5647</v>
      </c>
      <c r="AV40" s="140">
        <v>419.1</v>
      </c>
      <c r="AW40" s="140">
        <v>3.6</v>
      </c>
      <c r="AX40" s="140">
        <v>97.7</v>
      </c>
      <c r="AY40" s="140">
        <v>1.5</v>
      </c>
      <c r="AZ40" s="140">
        <v>191.8</v>
      </c>
      <c r="BA40" s="140">
        <v>92.6</v>
      </c>
      <c r="BB40" s="140">
        <v>9162.4</v>
      </c>
      <c r="BC40" s="140">
        <v>-13111.6</v>
      </c>
    </row>
    <row r="41" spans="1:55" x14ac:dyDescent="0.3">
      <c r="A41" s="140" t="s">
        <v>745</v>
      </c>
      <c r="B41" s="140">
        <v>18.2</v>
      </c>
      <c r="C41" s="140">
        <v>70.5</v>
      </c>
      <c r="D41" s="140">
        <v>0.1</v>
      </c>
      <c r="E41" s="140">
        <v>1.3</v>
      </c>
      <c r="F41" s="140">
        <v>0</v>
      </c>
      <c r="G41" s="140">
        <v>93.9</v>
      </c>
      <c r="H41" s="140">
        <v>26.7</v>
      </c>
      <c r="I41" s="140">
        <v>4.0999999999999996</v>
      </c>
      <c r="J41" s="140">
        <v>25.4</v>
      </c>
      <c r="K41" s="140">
        <v>54.5</v>
      </c>
      <c r="L41" s="140">
        <v>49.8</v>
      </c>
      <c r="M41" s="140">
        <v>49.4</v>
      </c>
      <c r="N41" s="140">
        <v>22.4</v>
      </c>
      <c r="O41" s="140">
        <v>14</v>
      </c>
      <c r="P41" s="140">
        <v>52.5</v>
      </c>
      <c r="Q41" s="140">
        <v>22.5</v>
      </c>
      <c r="R41" s="140">
        <v>67.8</v>
      </c>
      <c r="S41" s="140">
        <v>33.700000000000003</v>
      </c>
      <c r="T41" s="140">
        <v>26.8</v>
      </c>
      <c r="U41" s="140">
        <v>20.100000000000001</v>
      </c>
      <c r="V41" s="140">
        <v>10.4</v>
      </c>
      <c r="W41" s="140">
        <v>51.5</v>
      </c>
      <c r="X41" s="140">
        <v>77.2</v>
      </c>
      <c r="Y41" s="140">
        <v>20</v>
      </c>
      <c r="Z41" s="140">
        <v>42.7</v>
      </c>
      <c r="AA41" s="140">
        <v>258.2</v>
      </c>
      <c r="AB41" s="140">
        <v>27.2</v>
      </c>
      <c r="AC41" s="140">
        <v>33.700000000000003</v>
      </c>
      <c r="AD41" s="140">
        <v>408</v>
      </c>
      <c r="AE41" s="140">
        <v>16.399999999999999</v>
      </c>
      <c r="AF41" s="140">
        <v>3.1</v>
      </c>
      <c r="AG41" s="140">
        <v>72.7</v>
      </c>
      <c r="AH41" s="140">
        <v>35.9</v>
      </c>
      <c r="AI41" s="140">
        <v>29.9</v>
      </c>
      <c r="AJ41" s="140">
        <v>19.3</v>
      </c>
      <c r="AK41" s="140">
        <v>232.8</v>
      </c>
      <c r="AL41" s="140">
        <v>33</v>
      </c>
      <c r="AM41" s="140">
        <v>84.8</v>
      </c>
      <c r="AN41" s="140">
        <v>57.3</v>
      </c>
      <c r="AO41" s="140">
        <v>1341.8</v>
      </c>
      <c r="AP41" s="140">
        <v>26</v>
      </c>
      <c r="AQ41" s="140">
        <v>43.4</v>
      </c>
      <c r="AR41" s="140">
        <v>16.3</v>
      </c>
      <c r="AS41" s="140">
        <v>18.7</v>
      </c>
      <c r="AT41" s="140">
        <v>0</v>
      </c>
      <c r="AU41" s="140">
        <v>2489.6</v>
      </c>
      <c r="AV41" s="140">
        <v>964.4</v>
      </c>
      <c r="AW41" s="140">
        <v>136888.79999999999</v>
      </c>
      <c r="AX41" s="140">
        <v>230.8</v>
      </c>
      <c r="AY41" s="140">
        <v>1.2</v>
      </c>
      <c r="AZ41" s="140">
        <v>49.1</v>
      </c>
      <c r="BA41" s="140">
        <v>16.100000000000001</v>
      </c>
      <c r="BB41" s="140">
        <v>45.4</v>
      </c>
      <c r="BC41" s="140">
        <v>-595.79999999999995</v>
      </c>
    </row>
    <row r="42" spans="1:55" x14ac:dyDescent="0.3">
      <c r="A42" s="140" t="s">
        <v>746</v>
      </c>
      <c r="B42" s="140">
        <v>14.7</v>
      </c>
      <c r="C42" s="140">
        <v>4.7</v>
      </c>
      <c r="D42" s="140">
        <v>0.1</v>
      </c>
      <c r="E42" s="140">
        <v>3.8</v>
      </c>
      <c r="F42" s="140">
        <v>0</v>
      </c>
      <c r="G42" s="140">
        <v>48.3</v>
      </c>
      <c r="H42" s="140">
        <v>31.4</v>
      </c>
      <c r="I42" s="140">
        <v>6.5</v>
      </c>
      <c r="J42" s="140">
        <v>25.1</v>
      </c>
      <c r="K42" s="140">
        <v>55</v>
      </c>
      <c r="L42" s="140">
        <v>84.8</v>
      </c>
      <c r="M42" s="140">
        <v>11.3</v>
      </c>
      <c r="N42" s="140">
        <v>53.4</v>
      </c>
      <c r="O42" s="140">
        <v>28.9</v>
      </c>
      <c r="P42" s="140">
        <v>101.2</v>
      </c>
      <c r="Q42" s="140">
        <v>86.4</v>
      </c>
      <c r="R42" s="140">
        <v>93.4</v>
      </c>
      <c r="S42" s="140">
        <v>62</v>
      </c>
      <c r="T42" s="140">
        <v>83.4</v>
      </c>
      <c r="U42" s="140">
        <v>61.2</v>
      </c>
      <c r="V42" s="140">
        <v>20.100000000000001</v>
      </c>
      <c r="W42" s="140">
        <v>28.1</v>
      </c>
      <c r="X42" s="140">
        <v>45.3</v>
      </c>
      <c r="Y42" s="140">
        <v>19.600000000000001</v>
      </c>
      <c r="Z42" s="140">
        <v>82.7</v>
      </c>
      <c r="AA42" s="140">
        <v>1157.8</v>
      </c>
      <c r="AB42" s="140">
        <v>21.7</v>
      </c>
      <c r="AC42" s="140">
        <v>8.4</v>
      </c>
      <c r="AD42" s="140">
        <v>14.1</v>
      </c>
      <c r="AE42" s="140">
        <v>59</v>
      </c>
      <c r="AF42" s="140">
        <v>6.5</v>
      </c>
      <c r="AG42" s="140">
        <v>132.4</v>
      </c>
      <c r="AH42" s="140">
        <v>61</v>
      </c>
      <c r="AI42" s="140">
        <v>45</v>
      </c>
      <c r="AJ42" s="140">
        <v>37.6</v>
      </c>
      <c r="AK42" s="140">
        <v>343.6</v>
      </c>
      <c r="AL42" s="140">
        <v>81.7</v>
      </c>
      <c r="AM42" s="140">
        <v>471.6</v>
      </c>
      <c r="AN42" s="140">
        <v>122.2</v>
      </c>
      <c r="AO42" s="140">
        <v>95.9</v>
      </c>
      <c r="AP42" s="140">
        <v>289</v>
      </c>
      <c r="AQ42" s="140">
        <v>204</v>
      </c>
      <c r="AR42" s="140">
        <v>56.9</v>
      </c>
      <c r="AS42" s="140">
        <v>136.1</v>
      </c>
      <c r="AT42" s="140">
        <v>0</v>
      </c>
      <c r="AU42" s="140">
        <v>41584.5</v>
      </c>
      <c r="AV42" s="140">
        <v>4693.3999999999996</v>
      </c>
      <c r="AW42" s="140">
        <v>60007.4</v>
      </c>
      <c r="AX42" s="140">
        <v>469.2</v>
      </c>
      <c r="AY42" s="140">
        <v>0.5</v>
      </c>
      <c r="AZ42" s="140">
        <v>491.2</v>
      </c>
      <c r="BA42" s="140">
        <v>174</v>
      </c>
      <c r="BB42" s="140">
        <v>21.2</v>
      </c>
      <c r="BC42" s="140">
        <v>-1004.8</v>
      </c>
    </row>
    <row r="43" spans="1:55" x14ac:dyDescent="0.3">
      <c r="A43" s="140" t="s">
        <v>747</v>
      </c>
      <c r="B43" s="140">
        <v>67.5</v>
      </c>
      <c r="C43" s="140">
        <v>39.9</v>
      </c>
      <c r="D43" s="140">
        <v>0.4</v>
      </c>
      <c r="E43" s="140">
        <v>10.6</v>
      </c>
      <c r="F43" s="140">
        <v>0</v>
      </c>
      <c r="G43" s="140">
        <v>89.6</v>
      </c>
      <c r="H43" s="140">
        <v>49.2</v>
      </c>
      <c r="I43" s="140">
        <v>17.899999999999999</v>
      </c>
      <c r="J43" s="140">
        <v>40.9</v>
      </c>
      <c r="K43" s="140">
        <v>68.099999999999994</v>
      </c>
      <c r="L43" s="140">
        <v>100.6</v>
      </c>
      <c r="M43" s="140">
        <v>29.2</v>
      </c>
      <c r="N43" s="140">
        <v>88.1</v>
      </c>
      <c r="O43" s="140">
        <v>47.6</v>
      </c>
      <c r="P43" s="140">
        <v>132.9</v>
      </c>
      <c r="Q43" s="140">
        <v>142.6</v>
      </c>
      <c r="R43" s="140">
        <v>137.5</v>
      </c>
      <c r="S43" s="140">
        <v>90.5</v>
      </c>
      <c r="T43" s="140">
        <v>157.1</v>
      </c>
      <c r="U43" s="140">
        <v>160.1</v>
      </c>
      <c r="V43" s="140">
        <v>35</v>
      </c>
      <c r="W43" s="140">
        <v>38.299999999999997</v>
      </c>
      <c r="X43" s="140">
        <v>77</v>
      </c>
      <c r="Y43" s="140">
        <v>57.3</v>
      </c>
      <c r="Z43" s="140">
        <v>352.1</v>
      </c>
      <c r="AA43" s="140">
        <v>1378.4</v>
      </c>
      <c r="AB43" s="140">
        <v>95.4</v>
      </c>
      <c r="AC43" s="140">
        <v>14.3</v>
      </c>
      <c r="AD43" s="140">
        <v>10.6</v>
      </c>
      <c r="AE43" s="140">
        <v>53.7</v>
      </c>
      <c r="AF43" s="140">
        <v>16.7</v>
      </c>
      <c r="AG43" s="140">
        <v>425</v>
      </c>
      <c r="AH43" s="140">
        <v>96.9</v>
      </c>
      <c r="AI43" s="140">
        <v>40.299999999999997</v>
      </c>
      <c r="AJ43" s="140">
        <v>61.3</v>
      </c>
      <c r="AK43" s="140">
        <v>418.6</v>
      </c>
      <c r="AL43" s="140">
        <v>91.9</v>
      </c>
      <c r="AM43" s="140">
        <v>582.5</v>
      </c>
      <c r="AN43" s="140">
        <v>195.1</v>
      </c>
      <c r="AO43" s="140">
        <v>117.6</v>
      </c>
      <c r="AP43" s="140">
        <v>293.39999999999998</v>
      </c>
      <c r="AQ43" s="140">
        <v>681.9</v>
      </c>
      <c r="AR43" s="140">
        <v>108.9</v>
      </c>
      <c r="AS43" s="140">
        <v>111.2</v>
      </c>
      <c r="AT43" s="140">
        <v>0</v>
      </c>
      <c r="AU43" s="140">
        <v>39060.800000000003</v>
      </c>
      <c r="AV43" s="140">
        <v>6629.3</v>
      </c>
      <c r="AW43" s="140">
        <v>86545</v>
      </c>
      <c r="AX43" s="140">
        <v>96.2</v>
      </c>
      <c r="AY43" s="140">
        <v>0.8</v>
      </c>
      <c r="AZ43" s="140">
        <v>205.8</v>
      </c>
      <c r="BA43" s="140">
        <v>104.3</v>
      </c>
      <c r="BB43" s="140">
        <v>7.2</v>
      </c>
      <c r="BC43" s="140">
        <v>-433</v>
      </c>
    </row>
    <row r="44" spans="1:55" x14ac:dyDescent="0.3">
      <c r="A44" s="140" t="s">
        <v>748</v>
      </c>
      <c r="B44" s="140">
        <v>31</v>
      </c>
      <c r="C44" s="140">
        <v>19.3</v>
      </c>
      <c r="D44" s="140">
        <v>0.3</v>
      </c>
      <c r="E44" s="140">
        <v>16.2</v>
      </c>
      <c r="F44" s="140">
        <v>0</v>
      </c>
      <c r="G44" s="140">
        <v>58.7</v>
      </c>
      <c r="H44" s="140">
        <v>46.1</v>
      </c>
      <c r="I44" s="140">
        <v>15.1</v>
      </c>
      <c r="J44" s="140">
        <v>37.5</v>
      </c>
      <c r="K44" s="140">
        <v>73.900000000000006</v>
      </c>
      <c r="L44" s="140">
        <v>86</v>
      </c>
      <c r="M44" s="140">
        <v>14.6</v>
      </c>
      <c r="N44" s="140">
        <v>71.7</v>
      </c>
      <c r="O44" s="140">
        <v>36.700000000000003</v>
      </c>
      <c r="P44" s="140">
        <v>132.80000000000001</v>
      </c>
      <c r="Q44" s="140">
        <v>114.6</v>
      </c>
      <c r="R44" s="140">
        <v>72.099999999999994</v>
      </c>
      <c r="S44" s="140">
        <v>58.6</v>
      </c>
      <c r="T44" s="140">
        <v>94.2</v>
      </c>
      <c r="U44" s="140">
        <v>56.9</v>
      </c>
      <c r="V44" s="140">
        <v>17.600000000000001</v>
      </c>
      <c r="W44" s="140">
        <v>27.5</v>
      </c>
      <c r="X44" s="140">
        <v>46.8</v>
      </c>
      <c r="Y44" s="140">
        <v>35.9</v>
      </c>
      <c r="Z44" s="140">
        <v>186.4</v>
      </c>
      <c r="AA44" s="140">
        <v>388.2</v>
      </c>
      <c r="AB44" s="140">
        <v>40.1</v>
      </c>
      <c r="AC44" s="140">
        <v>23.9</v>
      </c>
      <c r="AD44" s="140">
        <v>29.1</v>
      </c>
      <c r="AE44" s="140">
        <v>123.9</v>
      </c>
      <c r="AF44" s="140">
        <v>16.2</v>
      </c>
      <c r="AG44" s="140">
        <v>136.5</v>
      </c>
      <c r="AH44" s="140">
        <v>839.1</v>
      </c>
      <c r="AI44" s="140">
        <v>44.5</v>
      </c>
      <c r="AJ44" s="140">
        <v>81.099999999999994</v>
      </c>
      <c r="AK44" s="140">
        <v>342.3</v>
      </c>
      <c r="AL44" s="140">
        <v>86.9</v>
      </c>
      <c r="AM44" s="140">
        <v>916.1</v>
      </c>
      <c r="AN44" s="140">
        <v>174.4</v>
      </c>
      <c r="AO44" s="140">
        <v>66.900000000000006</v>
      </c>
      <c r="AP44" s="140">
        <v>453.5</v>
      </c>
      <c r="AQ44" s="140">
        <v>142.1</v>
      </c>
      <c r="AR44" s="140">
        <v>390</v>
      </c>
      <c r="AS44" s="140">
        <v>172.9</v>
      </c>
      <c r="AT44" s="140">
        <v>0</v>
      </c>
      <c r="AU44" s="140">
        <v>20685.8</v>
      </c>
      <c r="AV44" s="140">
        <v>2641.2</v>
      </c>
      <c r="AW44" s="140">
        <v>1815.5</v>
      </c>
      <c r="AX44" s="140">
        <v>426.2</v>
      </c>
      <c r="AY44" s="140">
        <v>0.6</v>
      </c>
      <c r="AZ44" s="140">
        <v>437.1</v>
      </c>
      <c r="BA44" s="140">
        <v>225.1</v>
      </c>
      <c r="BB44" s="140">
        <v>435.3</v>
      </c>
      <c r="BC44" s="140">
        <v>-2304.6999999999998</v>
      </c>
    </row>
    <row r="45" spans="1:55" x14ac:dyDescent="0.3">
      <c r="A45" s="140" t="s">
        <v>749</v>
      </c>
      <c r="B45" s="140">
        <v>38.5</v>
      </c>
      <c r="C45" s="140">
        <v>14.9</v>
      </c>
      <c r="D45" s="140">
        <v>0.3</v>
      </c>
      <c r="E45" s="140">
        <v>11.3</v>
      </c>
      <c r="F45" s="140">
        <v>0.1</v>
      </c>
      <c r="G45" s="140">
        <v>126.7</v>
      </c>
      <c r="H45" s="140">
        <v>55.1</v>
      </c>
      <c r="I45" s="140">
        <v>16.399999999999999</v>
      </c>
      <c r="J45" s="140">
        <v>42.9</v>
      </c>
      <c r="K45" s="140">
        <v>117.1</v>
      </c>
      <c r="L45" s="140">
        <v>113.4</v>
      </c>
      <c r="M45" s="140">
        <v>15.4</v>
      </c>
      <c r="N45" s="140">
        <v>87.5</v>
      </c>
      <c r="O45" s="140">
        <v>91.3</v>
      </c>
      <c r="P45" s="140">
        <v>197.6</v>
      </c>
      <c r="Q45" s="140">
        <v>211.9</v>
      </c>
      <c r="R45" s="140">
        <v>201.6</v>
      </c>
      <c r="S45" s="140">
        <v>131.9</v>
      </c>
      <c r="T45" s="140">
        <v>224</v>
      </c>
      <c r="U45" s="140">
        <v>99.8</v>
      </c>
      <c r="V45" s="140">
        <v>33.1</v>
      </c>
      <c r="W45" s="140">
        <v>102.6</v>
      </c>
      <c r="X45" s="140">
        <v>24.4</v>
      </c>
      <c r="Y45" s="140">
        <v>104.9</v>
      </c>
      <c r="Z45" s="140">
        <v>355.9</v>
      </c>
      <c r="AA45" s="140">
        <v>1814.4</v>
      </c>
      <c r="AB45" s="140">
        <v>875.2</v>
      </c>
      <c r="AC45" s="140">
        <v>18.3</v>
      </c>
      <c r="AD45" s="140">
        <v>7.8</v>
      </c>
      <c r="AE45" s="140">
        <v>282.7</v>
      </c>
      <c r="AF45" s="140">
        <v>470.2</v>
      </c>
      <c r="AG45" s="140">
        <v>234.7</v>
      </c>
      <c r="AH45" s="140">
        <v>110.3</v>
      </c>
      <c r="AI45" s="140">
        <v>185</v>
      </c>
      <c r="AJ45" s="140">
        <v>69.400000000000006</v>
      </c>
      <c r="AK45" s="140">
        <v>383.4</v>
      </c>
      <c r="AL45" s="140">
        <v>248.9</v>
      </c>
      <c r="AM45" s="140">
        <v>783.3</v>
      </c>
      <c r="AN45" s="140">
        <v>504.6</v>
      </c>
      <c r="AO45" s="140">
        <v>255.4</v>
      </c>
      <c r="AP45" s="140">
        <v>477.5</v>
      </c>
      <c r="AQ45" s="140">
        <v>198.9</v>
      </c>
      <c r="AR45" s="140">
        <v>176.6</v>
      </c>
      <c r="AS45" s="140">
        <v>268.39999999999998</v>
      </c>
      <c r="AT45" s="140">
        <v>0</v>
      </c>
      <c r="AU45" s="140">
        <v>25061.4</v>
      </c>
      <c r="AV45" s="140">
        <v>8871.4</v>
      </c>
      <c r="AW45" s="140">
        <v>31.7</v>
      </c>
      <c r="AX45" s="140">
        <v>47.8</v>
      </c>
      <c r="AY45" s="140">
        <v>0.5</v>
      </c>
      <c r="AZ45" s="140">
        <v>248.9</v>
      </c>
      <c r="BA45" s="140">
        <v>115.8</v>
      </c>
      <c r="BB45" s="140">
        <v>11.5</v>
      </c>
      <c r="BC45" s="140">
        <v>-348.6</v>
      </c>
    </row>
    <row r="46" spans="1:55" x14ac:dyDescent="0.3">
      <c r="A46" s="140" t="s">
        <v>750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  <c r="AG46" s="140">
        <v>0</v>
      </c>
      <c r="AH46" s="140">
        <v>0</v>
      </c>
      <c r="AI46" s="140">
        <v>0</v>
      </c>
      <c r="AJ46" s="140">
        <v>0</v>
      </c>
      <c r="AK46" s="140">
        <v>0</v>
      </c>
      <c r="AL46" s="140">
        <v>0</v>
      </c>
      <c r="AM46" s="140">
        <v>0</v>
      </c>
      <c r="AN46" s="140">
        <v>0</v>
      </c>
      <c r="AO46" s="140">
        <v>0</v>
      </c>
      <c r="AP46" s="140">
        <v>0</v>
      </c>
      <c r="AQ46" s="140">
        <v>0</v>
      </c>
      <c r="AR46" s="140">
        <v>0</v>
      </c>
      <c r="AS46" s="140">
        <v>0</v>
      </c>
      <c r="AT46" s="140">
        <v>0</v>
      </c>
      <c r="AU46" s="140">
        <v>1838</v>
      </c>
      <c r="AV46" s="140">
        <v>0</v>
      </c>
      <c r="AW46" s="140">
        <v>0</v>
      </c>
      <c r="AX46" s="140">
        <v>0</v>
      </c>
      <c r="AY46" s="140">
        <v>0</v>
      </c>
      <c r="AZ46" s="140">
        <v>0</v>
      </c>
      <c r="BA46" s="140">
        <v>0</v>
      </c>
      <c r="BB46" s="140">
        <v>0</v>
      </c>
      <c r="BC46" s="140">
        <v>0</v>
      </c>
    </row>
    <row r="47" spans="1:55" x14ac:dyDescent="0.3">
      <c r="A47" s="140" t="s">
        <v>751</v>
      </c>
      <c r="B47" s="140">
        <v>46.5</v>
      </c>
      <c r="C47" s="140">
        <v>20.7</v>
      </c>
      <c r="D47" s="140">
        <v>0.1</v>
      </c>
      <c r="E47" s="140">
        <v>4.3</v>
      </c>
      <c r="F47" s="140">
        <v>0</v>
      </c>
      <c r="G47" s="140">
        <v>64.3</v>
      </c>
      <c r="H47" s="140">
        <v>181.8</v>
      </c>
      <c r="I47" s="140">
        <v>6.5</v>
      </c>
      <c r="J47" s="140">
        <v>34.9</v>
      </c>
      <c r="K47" s="140">
        <v>1293.9000000000001</v>
      </c>
      <c r="L47" s="140">
        <v>635.9</v>
      </c>
      <c r="M47" s="140">
        <v>28</v>
      </c>
      <c r="N47" s="140">
        <v>135.80000000000001</v>
      </c>
      <c r="O47" s="140">
        <v>65</v>
      </c>
      <c r="P47" s="140">
        <v>311.7</v>
      </c>
      <c r="Q47" s="140">
        <v>109.8</v>
      </c>
      <c r="R47" s="140">
        <v>447.8</v>
      </c>
      <c r="S47" s="140">
        <v>147.19999999999999</v>
      </c>
      <c r="T47" s="140">
        <v>203.6</v>
      </c>
      <c r="U47" s="140">
        <v>289</v>
      </c>
      <c r="V47" s="140">
        <v>75.2</v>
      </c>
      <c r="W47" s="140">
        <v>53.1</v>
      </c>
      <c r="X47" s="140">
        <v>390.9</v>
      </c>
      <c r="Y47" s="140">
        <v>18.7</v>
      </c>
      <c r="Z47" s="140">
        <v>236.5</v>
      </c>
      <c r="AA47" s="140">
        <v>225.2</v>
      </c>
      <c r="AB47" s="140">
        <v>228.3</v>
      </c>
      <c r="AC47" s="140">
        <v>43.2</v>
      </c>
      <c r="AD47" s="140">
        <v>114.7</v>
      </c>
      <c r="AE47" s="140">
        <v>34.1</v>
      </c>
      <c r="AF47" s="140">
        <v>22.9</v>
      </c>
      <c r="AG47" s="140">
        <v>250.2</v>
      </c>
      <c r="AH47" s="140">
        <v>20.2</v>
      </c>
      <c r="AI47" s="140">
        <v>12</v>
      </c>
      <c r="AJ47" s="140">
        <v>14.3</v>
      </c>
      <c r="AK47" s="140">
        <v>25</v>
      </c>
      <c r="AL47" s="140">
        <v>19.3</v>
      </c>
      <c r="AM47" s="140">
        <v>163</v>
      </c>
      <c r="AN47" s="140">
        <v>39.700000000000003</v>
      </c>
      <c r="AO47" s="140">
        <v>84.1</v>
      </c>
      <c r="AP47" s="140">
        <v>74.3</v>
      </c>
      <c r="AQ47" s="140">
        <v>0</v>
      </c>
      <c r="AR47" s="140">
        <v>0</v>
      </c>
      <c r="AS47" s="140">
        <v>0</v>
      </c>
      <c r="AT47" s="140">
        <v>0</v>
      </c>
      <c r="AU47" s="140">
        <v>0</v>
      </c>
      <c r="AV47" s="140">
        <v>0</v>
      </c>
      <c r="AW47" s="140">
        <v>0</v>
      </c>
      <c r="AX47" s="140">
        <v>0</v>
      </c>
      <c r="AY47" s="140">
        <v>0</v>
      </c>
      <c r="AZ47" s="140">
        <v>706.9</v>
      </c>
      <c r="BA47" s="140">
        <v>0</v>
      </c>
      <c r="BB47" s="140">
        <v>0</v>
      </c>
      <c r="BC47" s="140">
        <v>-6878.6</v>
      </c>
    </row>
    <row r="48" spans="1:55" x14ac:dyDescent="0.3">
      <c r="A48" s="140" t="s">
        <v>752</v>
      </c>
      <c r="B48" s="140">
        <v>285.39999999999998</v>
      </c>
      <c r="C48" s="140">
        <v>133.6</v>
      </c>
      <c r="D48" s="140">
        <v>2.2000000000000002</v>
      </c>
      <c r="E48" s="140">
        <v>31</v>
      </c>
      <c r="F48" s="140">
        <v>0.3</v>
      </c>
      <c r="G48" s="140">
        <v>1309</v>
      </c>
      <c r="H48" s="140">
        <v>691</v>
      </c>
      <c r="I48" s="140">
        <v>83.2</v>
      </c>
      <c r="J48" s="140">
        <v>404.1</v>
      </c>
      <c r="K48" s="140">
        <v>1098.5999999999999</v>
      </c>
      <c r="L48" s="140">
        <v>2614.8000000000002</v>
      </c>
      <c r="M48" s="140">
        <v>303</v>
      </c>
      <c r="N48" s="140">
        <v>633.5</v>
      </c>
      <c r="O48" s="140">
        <v>416.7</v>
      </c>
      <c r="P48" s="140">
        <v>1032.2</v>
      </c>
      <c r="Q48" s="140">
        <v>748</v>
      </c>
      <c r="R48" s="140">
        <v>1976.6</v>
      </c>
      <c r="S48" s="140">
        <v>768</v>
      </c>
      <c r="T48" s="140">
        <v>1028.4000000000001</v>
      </c>
      <c r="U48" s="140">
        <v>2497.4</v>
      </c>
      <c r="V48" s="140">
        <v>462.2</v>
      </c>
      <c r="W48" s="140">
        <v>362.5</v>
      </c>
      <c r="X48" s="140">
        <v>1300.2</v>
      </c>
      <c r="Y48" s="140">
        <v>159.4</v>
      </c>
      <c r="Z48" s="140">
        <v>1479.7</v>
      </c>
      <c r="AA48" s="140">
        <v>6444.1</v>
      </c>
      <c r="AB48" s="140">
        <v>1259</v>
      </c>
      <c r="AC48" s="140">
        <v>353.1</v>
      </c>
      <c r="AD48" s="140">
        <v>601.29999999999995</v>
      </c>
      <c r="AE48" s="140">
        <v>545.29999999999995</v>
      </c>
      <c r="AF48" s="140">
        <v>183.2</v>
      </c>
      <c r="AG48" s="140">
        <v>2492.6</v>
      </c>
      <c r="AH48" s="140">
        <v>597.4</v>
      </c>
      <c r="AI48" s="140">
        <v>521.79999999999995</v>
      </c>
      <c r="AJ48" s="140">
        <v>411</v>
      </c>
      <c r="AK48" s="140">
        <v>6219.5</v>
      </c>
      <c r="AL48" s="140">
        <v>1919.4</v>
      </c>
      <c r="AM48" s="140">
        <v>2525</v>
      </c>
      <c r="AN48" s="140">
        <v>889.1</v>
      </c>
      <c r="AO48" s="140">
        <v>1088.3</v>
      </c>
      <c r="AP48" s="140">
        <v>1454.6</v>
      </c>
      <c r="AQ48" s="140">
        <v>2613.6999999999998</v>
      </c>
      <c r="AR48" s="140">
        <v>484.5</v>
      </c>
      <c r="AS48" s="140">
        <v>776.8</v>
      </c>
      <c r="AT48" s="140">
        <v>0</v>
      </c>
      <c r="AU48" s="140">
        <v>36832.400000000001</v>
      </c>
      <c r="AV48" s="140">
        <v>900.1</v>
      </c>
      <c r="AW48" s="140">
        <v>363.5</v>
      </c>
      <c r="AX48" s="140">
        <v>34102.199999999997</v>
      </c>
      <c r="AY48" s="140">
        <v>349.7</v>
      </c>
      <c r="AZ48" s="140">
        <v>0</v>
      </c>
      <c r="BA48" s="140">
        <v>390.7</v>
      </c>
      <c r="BB48" s="140">
        <v>14019.6</v>
      </c>
      <c r="BC48" s="140">
        <v>0</v>
      </c>
    </row>
    <row r="49" spans="1:55" x14ac:dyDescent="0.3">
      <c r="A49" s="140" t="s">
        <v>753</v>
      </c>
      <c r="B49" s="140">
        <v>21617.9</v>
      </c>
      <c r="C49" s="140">
        <v>4596.7</v>
      </c>
      <c r="D49" s="140">
        <v>114.2</v>
      </c>
      <c r="E49" s="140">
        <v>1856.3</v>
      </c>
      <c r="F49" s="140">
        <v>12.2</v>
      </c>
      <c r="G49" s="140">
        <v>85762.7</v>
      </c>
      <c r="H49" s="140">
        <v>48337.3</v>
      </c>
      <c r="I49" s="140">
        <v>5072.3</v>
      </c>
      <c r="J49" s="140">
        <v>21588.2</v>
      </c>
      <c r="K49" s="140">
        <v>92150.9</v>
      </c>
      <c r="L49" s="140">
        <v>102109.5</v>
      </c>
      <c r="M49" s="140">
        <v>12692.6</v>
      </c>
      <c r="N49" s="140">
        <v>46836.1</v>
      </c>
      <c r="O49" s="140">
        <v>24257.7</v>
      </c>
      <c r="P49" s="140">
        <v>97843.8</v>
      </c>
      <c r="Q49" s="140">
        <v>55634.7</v>
      </c>
      <c r="R49" s="140">
        <v>146674.79999999999</v>
      </c>
      <c r="S49" s="140">
        <v>61048.1</v>
      </c>
      <c r="T49" s="140">
        <v>82423.600000000006</v>
      </c>
      <c r="U49" s="140">
        <v>134738.79999999999</v>
      </c>
      <c r="V49" s="140">
        <v>31800</v>
      </c>
      <c r="W49" s="140">
        <v>19348.599999999999</v>
      </c>
      <c r="X49" s="140">
        <v>58487.4</v>
      </c>
      <c r="Y49" s="140">
        <v>7652.5</v>
      </c>
      <c r="Z49" s="140">
        <v>133388.29999999999</v>
      </c>
      <c r="AA49" s="140">
        <v>158476.70000000001</v>
      </c>
      <c r="AB49" s="140">
        <v>28283.9</v>
      </c>
      <c r="AC49" s="140">
        <v>15798.1</v>
      </c>
      <c r="AD49" s="140">
        <v>13254.1</v>
      </c>
      <c r="AE49" s="140">
        <v>18990.7</v>
      </c>
      <c r="AF49" s="140">
        <v>5343.9</v>
      </c>
      <c r="AG49" s="140">
        <v>86896.3</v>
      </c>
      <c r="AH49" s="140">
        <v>22268</v>
      </c>
      <c r="AI49" s="140">
        <v>19791.3</v>
      </c>
      <c r="AJ49" s="140">
        <v>15671.5</v>
      </c>
      <c r="AK49" s="140">
        <v>63964.9</v>
      </c>
      <c r="AL49" s="140">
        <v>46394.8</v>
      </c>
      <c r="AM49" s="140">
        <v>104566.8</v>
      </c>
      <c r="AN49" s="140">
        <v>27120.799999999999</v>
      </c>
      <c r="AO49" s="140">
        <v>38831.4</v>
      </c>
      <c r="AP49" s="140">
        <v>35375.800000000003</v>
      </c>
      <c r="AQ49" s="140">
        <v>65489.7</v>
      </c>
      <c r="AR49" s="140">
        <v>15176.3</v>
      </c>
      <c r="AS49" s="140">
        <v>25994.400000000001</v>
      </c>
      <c r="AT49" s="140">
        <v>0</v>
      </c>
      <c r="AU49" s="140">
        <v>720360</v>
      </c>
      <c r="AV49" s="140">
        <v>29077.1</v>
      </c>
      <c r="AW49" s="140">
        <v>295779.20000000001</v>
      </c>
      <c r="AX49" s="140">
        <v>508691.5</v>
      </c>
      <c r="AY49" s="140">
        <v>12777.1</v>
      </c>
      <c r="AZ49" s="140">
        <v>11261.6</v>
      </c>
      <c r="BA49" s="140">
        <v>5915.1</v>
      </c>
      <c r="BB49" s="140">
        <v>584690.80000000005</v>
      </c>
      <c r="BC49" s="140">
        <v>-530747.6</v>
      </c>
    </row>
    <row r="50" spans="1:55" x14ac:dyDescent="0.3">
      <c r="A50" s="140" t="s">
        <v>754</v>
      </c>
      <c r="B50" s="140">
        <v>23215.8</v>
      </c>
      <c r="C50" s="140">
        <v>2378.1999999999998</v>
      </c>
      <c r="D50" s="140">
        <v>205.4</v>
      </c>
      <c r="E50" s="140">
        <v>1423.5</v>
      </c>
      <c r="F50" s="140">
        <v>12.5</v>
      </c>
      <c r="G50" s="140">
        <v>19992.3</v>
      </c>
      <c r="H50" s="140">
        <v>12967.6</v>
      </c>
      <c r="I50" s="140">
        <v>1840</v>
      </c>
      <c r="J50" s="140">
        <v>10339.4</v>
      </c>
      <c r="K50" s="140">
        <v>11316</v>
      </c>
      <c r="L50" s="140">
        <v>31347.4</v>
      </c>
      <c r="M50" s="140">
        <v>7841.6</v>
      </c>
      <c r="N50" s="140">
        <v>22060.6</v>
      </c>
      <c r="O50" s="140">
        <v>10423.1</v>
      </c>
      <c r="P50" s="140">
        <v>22751.7</v>
      </c>
      <c r="Q50" s="140">
        <v>29106.9</v>
      </c>
      <c r="R50" s="140">
        <v>104680.6</v>
      </c>
      <c r="S50" s="140">
        <v>23759.1</v>
      </c>
      <c r="T50" s="140">
        <v>36402.800000000003</v>
      </c>
      <c r="U50" s="140">
        <v>32540</v>
      </c>
      <c r="V50" s="140">
        <v>9178</v>
      </c>
      <c r="W50" s="140">
        <v>9321.5</v>
      </c>
      <c r="X50" s="140">
        <v>20031.8</v>
      </c>
      <c r="Y50" s="140">
        <v>9969.2000000000007</v>
      </c>
      <c r="Z50" s="140">
        <v>86925.2</v>
      </c>
      <c r="AA50" s="140">
        <v>166824.20000000001</v>
      </c>
      <c r="AB50" s="140">
        <v>23359.4</v>
      </c>
      <c r="AC50" s="140">
        <v>2487.1999999999998</v>
      </c>
      <c r="AD50" s="140">
        <v>4697.1000000000004</v>
      </c>
      <c r="AE50" s="140">
        <v>16212.5</v>
      </c>
      <c r="AF50" s="140">
        <v>2887.4</v>
      </c>
      <c r="AG50" s="140">
        <v>36854.699999999997</v>
      </c>
      <c r="AH50" s="140">
        <v>23877.9</v>
      </c>
      <c r="AI50" s="140">
        <v>14800.6</v>
      </c>
      <c r="AJ50" s="140">
        <v>28381.4</v>
      </c>
      <c r="AK50" s="140">
        <v>85351.7</v>
      </c>
      <c r="AL50" s="140">
        <v>117243.3</v>
      </c>
      <c r="AM50" s="140">
        <v>94977.7</v>
      </c>
      <c r="AN50" s="140">
        <v>53110</v>
      </c>
      <c r="AO50" s="140">
        <v>104871.9</v>
      </c>
      <c r="AP50" s="140">
        <v>75456.7</v>
      </c>
      <c r="AQ50" s="140">
        <v>73283.199999999997</v>
      </c>
      <c r="AR50" s="140">
        <v>14966.2</v>
      </c>
      <c r="AS50" s="140">
        <v>17755.400000000001</v>
      </c>
      <c r="AT50" s="140">
        <v>1838</v>
      </c>
      <c r="AU50" s="140">
        <v>0</v>
      </c>
      <c r="AV50" s="140">
        <v>0</v>
      </c>
      <c r="AW50" s="140">
        <v>0</v>
      </c>
      <c r="AX50" s="140">
        <v>0</v>
      </c>
      <c r="AY50" s="140">
        <v>0</v>
      </c>
      <c r="AZ50" s="140">
        <v>0</v>
      </c>
      <c r="BA50" s="140">
        <v>0</v>
      </c>
      <c r="BB50" s="140">
        <v>0</v>
      </c>
      <c r="BC50" s="140">
        <v>0</v>
      </c>
    </row>
    <row r="51" spans="1:55" x14ac:dyDescent="0.3">
      <c r="A51" s="140" t="s">
        <v>755</v>
      </c>
      <c r="B51" s="140">
        <v>44833.7</v>
      </c>
      <c r="C51" s="140">
        <v>6974.9</v>
      </c>
      <c r="D51" s="140">
        <v>319.60000000000002</v>
      </c>
      <c r="E51" s="140">
        <v>3279.8</v>
      </c>
      <c r="F51" s="140">
        <v>24.7</v>
      </c>
      <c r="G51" s="140">
        <v>105755.1</v>
      </c>
      <c r="H51" s="140">
        <v>61304.9</v>
      </c>
      <c r="I51" s="140">
        <v>6912.3</v>
      </c>
      <c r="J51" s="140">
        <v>31927.599999999999</v>
      </c>
      <c r="K51" s="140">
        <v>103466.9</v>
      </c>
      <c r="L51" s="140">
        <v>133456.9</v>
      </c>
      <c r="M51" s="140">
        <v>20534.2</v>
      </c>
      <c r="N51" s="140">
        <v>68896.7</v>
      </c>
      <c r="O51" s="140">
        <v>34680.9</v>
      </c>
      <c r="P51" s="140">
        <v>120595.5</v>
      </c>
      <c r="Q51" s="140">
        <v>84741.5</v>
      </c>
      <c r="R51" s="140">
        <v>251355.4</v>
      </c>
      <c r="S51" s="140">
        <v>84807.2</v>
      </c>
      <c r="T51" s="140">
        <v>118826.3</v>
      </c>
      <c r="U51" s="140">
        <v>167278.79999999999</v>
      </c>
      <c r="V51" s="140">
        <v>40978</v>
      </c>
      <c r="W51" s="140">
        <v>28670.1</v>
      </c>
      <c r="X51" s="140">
        <v>78519.199999999997</v>
      </c>
      <c r="Y51" s="140">
        <v>17621.599999999999</v>
      </c>
      <c r="Z51" s="140">
        <v>220313.5</v>
      </c>
      <c r="AA51" s="140">
        <v>325300.90000000002</v>
      </c>
      <c r="AB51" s="140">
        <v>51643.3</v>
      </c>
      <c r="AC51" s="140">
        <v>18285.3</v>
      </c>
      <c r="AD51" s="140">
        <v>17951.3</v>
      </c>
      <c r="AE51" s="140">
        <v>35203.199999999997</v>
      </c>
      <c r="AF51" s="140">
        <v>8231.4</v>
      </c>
      <c r="AG51" s="140">
        <v>123751.1</v>
      </c>
      <c r="AH51" s="140">
        <v>46146</v>
      </c>
      <c r="AI51" s="140">
        <v>34591.9</v>
      </c>
      <c r="AJ51" s="140">
        <v>44052.9</v>
      </c>
      <c r="AK51" s="140">
        <v>149316.5</v>
      </c>
      <c r="AL51" s="140">
        <v>163638</v>
      </c>
      <c r="AM51" s="140">
        <v>199544.5</v>
      </c>
      <c r="AN51" s="140">
        <v>80230.7</v>
      </c>
      <c r="AO51" s="140">
        <v>143703.29999999999</v>
      </c>
      <c r="AP51" s="140">
        <v>110832.4</v>
      </c>
      <c r="AQ51" s="140">
        <v>139040.20000000001</v>
      </c>
      <c r="AR51" s="140">
        <v>30180.2</v>
      </c>
      <c r="AS51" s="140">
        <v>43824.2</v>
      </c>
      <c r="AT51" s="140">
        <v>1838</v>
      </c>
      <c r="AU51" s="140">
        <v>0</v>
      </c>
      <c r="AV51" s="140">
        <v>0</v>
      </c>
      <c r="AW51" s="140">
        <v>0</v>
      </c>
      <c r="AX51" s="140">
        <v>0</v>
      </c>
      <c r="AY51" s="140">
        <v>0</v>
      </c>
      <c r="AZ51" s="140">
        <v>0</v>
      </c>
      <c r="BA51" s="140">
        <v>0</v>
      </c>
      <c r="BB51" s="140">
        <v>0</v>
      </c>
      <c r="BC51" s="140">
        <v>0</v>
      </c>
    </row>
  </sheetData>
  <phoneticPr fontId="4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0F0F-FF97-4FDB-BD67-A6FC232014BA}">
  <sheetPr>
    <pageSetUpPr fitToPage="1"/>
  </sheetPr>
  <dimension ref="B1:I59"/>
  <sheetViews>
    <sheetView topLeftCell="C1" workbookViewId="0">
      <pane ySplit="5" topLeftCell="A6" activePane="bottomLeft" state="frozen"/>
      <selection activeCell="B1" sqref="B1"/>
      <selection pane="bottomLeft" activeCell="H64" sqref="H64"/>
    </sheetView>
  </sheetViews>
  <sheetFormatPr defaultColWidth="8" defaultRowHeight="13.5" x14ac:dyDescent="0.3"/>
  <cols>
    <col min="1" max="1" width="2.375" style="142" customWidth="1"/>
    <col min="2" max="2" width="10.25" style="142" customWidth="1"/>
    <col min="3" max="3" width="35.125" style="142" customWidth="1"/>
    <col min="4" max="4" width="41.25" style="142" customWidth="1"/>
    <col min="5" max="5" width="22.875" style="142" customWidth="1"/>
    <col min="6" max="6" width="10.875" style="142" bestFit="1" customWidth="1"/>
    <col min="7" max="8" width="35.125" style="142" customWidth="1"/>
    <col min="9" max="9" width="29" style="142" customWidth="1"/>
    <col min="10" max="16384" width="8" style="142"/>
  </cols>
  <sheetData>
    <row r="1" spans="2:9" x14ac:dyDescent="0.3">
      <c r="B1" s="141" t="s">
        <v>756</v>
      </c>
    </row>
    <row r="3" spans="2:9" ht="15.75" x14ac:dyDescent="0.25">
      <c r="B3" s="173" t="s">
        <v>757</v>
      </c>
      <c r="C3" s="173"/>
      <c r="D3" s="173"/>
      <c r="E3" s="143"/>
      <c r="F3" s="144"/>
    </row>
    <row r="4" spans="2:9" x14ac:dyDescent="0.3">
      <c r="B4" s="144"/>
      <c r="C4" s="144"/>
      <c r="D4" s="144"/>
      <c r="E4" s="144"/>
      <c r="F4" s="144"/>
    </row>
    <row r="5" spans="2:9" x14ac:dyDescent="0.3">
      <c r="B5" s="142" t="s">
        <v>758</v>
      </c>
      <c r="C5" s="142" t="s">
        <v>759</v>
      </c>
      <c r="D5" s="142" t="s">
        <v>760</v>
      </c>
      <c r="E5" s="145" t="s">
        <v>862</v>
      </c>
      <c r="F5" s="142" t="s">
        <v>761</v>
      </c>
      <c r="G5" s="142" t="s">
        <v>762</v>
      </c>
      <c r="H5" s="142" t="s">
        <v>763</v>
      </c>
      <c r="I5" s="147" t="s">
        <v>863</v>
      </c>
    </row>
    <row r="6" spans="2:9" ht="21" x14ac:dyDescent="0.3">
      <c r="B6" s="142" t="s">
        <v>706</v>
      </c>
      <c r="C6" s="142" t="s">
        <v>764</v>
      </c>
      <c r="D6" s="142" t="s">
        <v>765</v>
      </c>
      <c r="E6" s="133" t="s">
        <v>645</v>
      </c>
      <c r="F6" s="142" t="s">
        <v>678</v>
      </c>
      <c r="G6" s="142" t="s">
        <v>764</v>
      </c>
      <c r="H6" s="142" t="s">
        <v>765</v>
      </c>
      <c r="I6" s="146" t="s">
        <v>619</v>
      </c>
    </row>
    <row r="7" spans="2:9" ht="21" x14ac:dyDescent="0.3">
      <c r="B7" s="142" t="s">
        <v>707</v>
      </c>
      <c r="C7" s="142" t="s">
        <v>515</v>
      </c>
      <c r="D7" s="142" t="s">
        <v>766</v>
      </c>
      <c r="E7" s="133" t="s">
        <v>646</v>
      </c>
      <c r="F7" s="142" t="s">
        <v>452</v>
      </c>
      <c r="G7" s="142" t="s">
        <v>515</v>
      </c>
      <c r="H7" s="142" t="s">
        <v>766</v>
      </c>
      <c r="I7" s="146" t="s">
        <v>620</v>
      </c>
    </row>
    <row r="8" spans="2:9" ht="31.5" x14ac:dyDescent="0.3">
      <c r="B8" s="142" t="s">
        <v>708</v>
      </c>
      <c r="C8" s="142" t="s">
        <v>767</v>
      </c>
      <c r="D8" s="142" t="s">
        <v>768</v>
      </c>
      <c r="E8" s="133" t="s">
        <v>647</v>
      </c>
      <c r="F8" s="142" t="s">
        <v>679</v>
      </c>
      <c r="G8" s="142" t="s">
        <v>767</v>
      </c>
      <c r="H8" s="142" t="s">
        <v>768</v>
      </c>
      <c r="I8" s="146" t="s">
        <v>621</v>
      </c>
    </row>
    <row r="9" spans="2:9" ht="31.5" x14ac:dyDescent="0.3">
      <c r="B9" s="142" t="s">
        <v>709</v>
      </c>
      <c r="C9" s="142" t="s">
        <v>769</v>
      </c>
      <c r="D9" s="142" t="s">
        <v>770</v>
      </c>
      <c r="E9" s="133" t="s">
        <v>648</v>
      </c>
      <c r="F9" s="142" t="s">
        <v>680</v>
      </c>
      <c r="G9" s="142" t="s">
        <v>769</v>
      </c>
      <c r="H9" s="142" t="s">
        <v>770</v>
      </c>
      <c r="I9" s="146" t="s">
        <v>622</v>
      </c>
    </row>
    <row r="10" spans="2:9" ht="21" x14ac:dyDescent="0.3">
      <c r="B10" s="142" t="s">
        <v>710</v>
      </c>
      <c r="C10" s="142" t="s">
        <v>771</v>
      </c>
      <c r="D10" s="142" t="s">
        <v>772</v>
      </c>
      <c r="E10" s="133" t="s">
        <v>179</v>
      </c>
      <c r="F10" s="142" t="s">
        <v>681</v>
      </c>
      <c r="G10" s="142" t="s">
        <v>771</v>
      </c>
      <c r="H10" s="142" t="s">
        <v>772</v>
      </c>
      <c r="I10" s="146" t="s">
        <v>132</v>
      </c>
    </row>
    <row r="11" spans="2:9" ht="27" x14ac:dyDescent="0.3">
      <c r="B11" s="142" t="s">
        <v>711</v>
      </c>
      <c r="C11" s="142" t="s">
        <v>773</v>
      </c>
      <c r="D11" s="142" t="s">
        <v>774</v>
      </c>
      <c r="E11" s="133" t="s">
        <v>180</v>
      </c>
      <c r="F11" s="142" t="s">
        <v>682</v>
      </c>
      <c r="G11" s="142" t="s">
        <v>773</v>
      </c>
      <c r="H11" s="142" t="s">
        <v>774</v>
      </c>
      <c r="I11" s="146" t="s">
        <v>133</v>
      </c>
    </row>
    <row r="12" spans="2:9" ht="27" x14ac:dyDescent="0.3">
      <c r="B12" s="142" t="s">
        <v>712</v>
      </c>
      <c r="C12" s="142" t="s">
        <v>775</v>
      </c>
      <c r="D12" s="142" t="s">
        <v>776</v>
      </c>
      <c r="E12" s="133" t="s">
        <v>649</v>
      </c>
      <c r="F12" s="142" t="s">
        <v>683</v>
      </c>
      <c r="G12" s="142" t="s">
        <v>775</v>
      </c>
      <c r="H12" s="142" t="s">
        <v>776</v>
      </c>
      <c r="I12" s="146" t="s">
        <v>623</v>
      </c>
    </row>
    <row r="13" spans="2:9" ht="27" x14ac:dyDescent="0.3">
      <c r="B13" s="142" t="s">
        <v>713</v>
      </c>
      <c r="C13" s="142" t="s">
        <v>777</v>
      </c>
      <c r="D13" s="142" t="s">
        <v>778</v>
      </c>
      <c r="E13" s="133" t="s">
        <v>650</v>
      </c>
      <c r="F13" s="142" t="s">
        <v>456</v>
      </c>
      <c r="G13" s="142" t="s">
        <v>777</v>
      </c>
      <c r="H13" s="142" t="s">
        <v>778</v>
      </c>
      <c r="I13" s="146" t="s">
        <v>135</v>
      </c>
    </row>
    <row r="14" spans="2:9" ht="27" x14ac:dyDescent="0.3">
      <c r="B14" s="142" t="s">
        <v>714</v>
      </c>
      <c r="C14" s="142" t="s">
        <v>779</v>
      </c>
      <c r="D14" s="142" t="s">
        <v>780</v>
      </c>
      <c r="E14" s="133" t="s">
        <v>183</v>
      </c>
      <c r="F14" s="142" t="s">
        <v>684</v>
      </c>
      <c r="G14" s="142" t="s">
        <v>779</v>
      </c>
      <c r="H14" s="142" t="s">
        <v>780</v>
      </c>
      <c r="I14" s="146" t="s">
        <v>136</v>
      </c>
    </row>
    <row r="15" spans="2:9" ht="27" x14ac:dyDescent="0.3">
      <c r="B15" s="142" t="s">
        <v>715</v>
      </c>
      <c r="C15" s="142" t="s">
        <v>781</v>
      </c>
      <c r="D15" s="142" t="s">
        <v>782</v>
      </c>
      <c r="E15" s="133" t="s">
        <v>184</v>
      </c>
      <c r="F15" s="142" t="s">
        <v>459</v>
      </c>
      <c r="G15" s="142" t="s">
        <v>781</v>
      </c>
      <c r="H15" s="142" t="s">
        <v>782</v>
      </c>
      <c r="I15" s="146" t="s">
        <v>137</v>
      </c>
    </row>
    <row r="16" spans="2:9" ht="21" x14ac:dyDescent="0.3">
      <c r="B16" s="142" t="s">
        <v>716</v>
      </c>
      <c r="C16" s="142" t="s">
        <v>783</v>
      </c>
      <c r="D16" s="142" t="s">
        <v>784</v>
      </c>
      <c r="E16" s="133" t="s">
        <v>651</v>
      </c>
      <c r="F16" s="142" t="s">
        <v>460</v>
      </c>
      <c r="G16" s="142" t="s">
        <v>783</v>
      </c>
      <c r="H16" s="142" t="s">
        <v>784</v>
      </c>
      <c r="I16" s="146" t="s">
        <v>624</v>
      </c>
    </row>
    <row r="17" spans="2:9" ht="31.5" x14ac:dyDescent="0.3">
      <c r="B17" s="142" t="s">
        <v>717</v>
      </c>
      <c r="C17" s="142" t="s">
        <v>785</v>
      </c>
      <c r="D17" s="142" t="s">
        <v>786</v>
      </c>
      <c r="E17" s="133" t="s">
        <v>652</v>
      </c>
      <c r="F17" s="142" t="s">
        <v>461</v>
      </c>
      <c r="G17" s="142" t="s">
        <v>785</v>
      </c>
      <c r="H17" s="142" t="s">
        <v>786</v>
      </c>
      <c r="I17" s="146" t="s">
        <v>625</v>
      </c>
    </row>
    <row r="18" spans="2:9" ht="21" x14ac:dyDescent="0.3">
      <c r="B18" s="142" t="s">
        <v>718</v>
      </c>
      <c r="C18" s="142" t="s">
        <v>787</v>
      </c>
      <c r="D18" s="142" t="s">
        <v>788</v>
      </c>
      <c r="E18" s="133" t="s">
        <v>186</v>
      </c>
      <c r="F18" s="142" t="s">
        <v>462</v>
      </c>
      <c r="G18" s="142" t="s">
        <v>787</v>
      </c>
      <c r="H18" s="142" t="s">
        <v>788</v>
      </c>
      <c r="I18" s="146" t="s">
        <v>626</v>
      </c>
    </row>
    <row r="19" spans="2:9" ht="27" x14ac:dyDescent="0.3">
      <c r="B19" s="142" t="s">
        <v>719</v>
      </c>
      <c r="C19" s="142" t="s">
        <v>325</v>
      </c>
      <c r="D19" s="142" t="s">
        <v>789</v>
      </c>
      <c r="E19" s="133" t="s">
        <v>187</v>
      </c>
      <c r="F19" s="142" t="s">
        <v>463</v>
      </c>
      <c r="G19" s="142" t="s">
        <v>325</v>
      </c>
      <c r="H19" s="142" t="s">
        <v>789</v>
      </c>
      <c r="I19" s="146" t="s">
        <v>140</v>
      </c>
    </row>
    <row r="20" spans="2:9" x14ac:dyDescent="0.3">
      <c r="B20" s="142" t="s">
        <v>720</v>
      </c>
      <c r="C20" s="142" t="s">
        <v>790</v>
      </c>
      <c r="D20" s="142" t="s">
        <v>791</v>
      </c>
      <c r="E20" s="133" t="s">
        <v>653</v>
      </c>
      <c r="F20" s="142" t="s">
        <v>464</v>
      </c>
      <c r="G20" s="142" t="s">
        <v>790</v>
      </c>
      <c r="H20" s="142" t="s">
        <v>791</v>
      </c>
      <c r="I20" s="146" t="s">
        <v>141</v>
      </c>
    </row>
    <row r="21" spans="2:9" ht="21" x14ac:dyDescent="0.3">
      <c r="B21" s="142" t="s">
        <v>721</v>
      </c>
      <c r="C21" s="142" t="s">
        <v>792</v>
      </c>
      <c r="D21" s="142" t="s">
        <v>793</v>
      </c>
      <c r="E21" s="133" t="s">
        <v>654</v>
      </c>
      <c r="F21" s="142" t="s">
        <v>465</v>
      </c>
      <c r="G21" s="142" t="s">
        <v>792</v>
      </c>
      <c r="H21" s="142" t="s">
        <v>793</v>
      </c>
      <c r="I21" s="146" t="s">
        <v>142</v>
      </c>
    </row>
    <row r="22" spans="2:9" ht="27" x14ac:dyDescent="0.3">
      <c r="B22" s="142" t="s">
        <v>722</v>
      </c>
      <c r="C22" s="142" t="s">
        <v>794</v>
      </c>
      <c r="D22" s="142" t="s">
        <v>795</v>
      </c>
      <c r="E22" s="133" t="s">
        <v>655</v>
      </c>
      <c r="F22" s="142" t="s">
        <v>466</v>
      </c>
      <c r="G22" s="142" t="s">
        <v>794</v>
      </c>
      <c r="H22" s="142" t="s">
        <v>795</v>
      </c>
      <c r="I22" s="146" t="s">
        <v>627</v>
      </c>
    </row>
    <row r="23" spans="2:9" x14ac:dyDescent="0.3">
      <c r="B23" s="142" t="s">
        <v>723</v>
      </c>
      <c r="C23" s="142" t="s">
        <v>796</v>
      </c>
      <c r="D23" s="142" t="s">
        <v>797</v>
      </c>
      <c r="E23" s="133" t="s">
        <v>191</v>
      </c>
      <c r="F23" s="142" t="s">
        <v>467</v>
      </c>
      <c r="G23" s="142" t="s">
        <v>796</v>
      </c>
      <c r="H23" s="142" t="s">
        <v>797</v>
      </c>
      <c r="I23" s="146" t="s">
        <v>144</v>
      </c>
    </row>
    <row r="24" spans="2:9" ht="27" x14ac:dyDescent="0.3">
      <c r="B24" s="142" t="s">
        <v>724</v>
      </c>
      <c r="C24" s="142" t="s">
        <v>798</v>
      </c>
      <c r="D24" s="142" t="s">
        <v>799</v>
      </c>
      <c r="E24" s="133" t="s">
        <v>656</v>
      </c>
      <c r="F24" s="142" t="s">
        <v>468</v>
      </c>
      <c r="G24" s="142" t="s">
        <v>798</v>
      </c>
      <c r="H24" s="142" t="s">
        <v>799</v>
      </c>
      <c r="I24" s="146" t="s">
        <v>145</v>
      </c>
    </row>
    <row r="25" spans="2:9" ht="27" x14ac:dyDescent="0.3">
      <c r="B25" s="142" t="s">
        <v>725</v>
      </c>
      <c r="C25" s="142" t="s">
        <v>800</v>
      </c>
      <c r="D25" s="142" t="s">
        <v>801</v>
      </c>
      <c r="E25" s="133" t="s">
        <v>193</v>
      </c>
      <c r="F25" s="142" t="s">
        <v>469</v>
      </c>
      <c r="G25" s="142" t="s">
        <v>800</v>
      </c>
      <c r="H25" s="142" t="s">
        <v>801</v>
      </c>
      <c r="I25" s="146" t="s">
        <v>146</v>
      </c>
    </row>
    <row r="26" spans="2:9" ht="21" x14ac:dyDescent="0.3">
      <c r="B26" s="142" t="s">
        <v>726</v>
      </c>
      <c r="C26" s="142" t="s">
        <v>802</v>
      </c>
      <c r="D26" s="142" t="s">
        <v>803</v>
      </c>
      <c r="E26" s="133" t="s">
        <v>194</v>
      </c>
      <c r="F26" s="142" t="s">
        <v>470</v>
      </c>
      <c r="G26" s="142" t="s">
        <v>802</v>
      </c>
      <c r="H26" s="142" t="s">
        <v>803</v>
      </c>
      <c r="I26" s="146" t="s">
        <v>147</v>
      </c>
    </row>
    <row r="27" spans="2:9" ht="40.5" x14ac:dyDescent="0.3">
      <c r="B27" s="142" t="s">
        <v>727</v>
      </c>
      <c r="C27" s="142" t="s">
        <v>804</v>
      </c>
      <c r="D27" s="142" t="s">
        <v>805</v>
      </c>
      <c r="E27" s="133" t="s">
        <v>657</v>
      </c>
      <c r="F27" s="142" t="s">
        <v>685</v>
      </c>
      <c r="G27" s="142" t="s">
        <v>804</v>
      </c>
      <c r="H27" s="142" t="s">
        <v>805</v>
      </c>
      <c r="I27" s="146" t="s">
        <v>628</v>
      </c>
    </row>
    <row r="28" spans="2:9" ht="27" x14ac:dyDescent="0.3">
      <c r="B28" s="142" t="s">
        <v>728</v>
      </c>
      <c r="C28" s="142" t="s">
        <v>536</v>
      </c>
      <c r="D28" s="142" t="s">
        <v>806</v>
      </c>
      <c r="E28" s="139" t="s">
        <v>658</v>
      </c>
      <c r="F28" s="142" t="s">
        <v>686</v>
      </c>
      <c r="G28" s="142" t="s">
        <v>536</v>
      </c>
      <c r="H28" s="142" t="s">
        <v>806</v>
      </c>
      <c r="I28" s="148" t="s">
        <v>629</v>
      </c>
    </row>
    <row r="29" spans="2:9" ht="40.5" x14ac:dyDescent="0.3">
      <c r="B29" s="142" t="s">
        <v>729</v>
      </c>
      <c r="C29" s="142" t="s">
        <v>807</v>
      </c>
      <c r="D29" s="142" t="s">
        <v>808</v>
      </c>
      <c r="E29" s="139" t="s">
        <v>659</v>
      </c>
      <c r="F29" s="142" t="s">
        <v>687</v>
      </c>
      <c r="G29" s="142" t="s">
        <v>807</v>
      </c>
      <c r="H29" s="142" t="s">
        <v>808</v>
      </c>
      <c r="I29" s="148" t="s">
        <v>630</v>
      </c>
    </row>
    <row r="30" spans="2:9" x14ac:dyDescent="0.3">
      <c r="B30" s="142" t="s">
        <v>730</v>
      </c>
      <c r="C30" s="142" t="s">
        <v>539</v>
      </c>
      <c r="D30" s="142" t="s">
        <v>539</v>
      </c>
      <c r="E30" s="139" t="s">
        <v>197</v>
      </c>
      <c r="F30" s="142" t="s">
        <v>476</v>
      </c>
      <c r="G30" s="142" t="s">
        <v>539</v>
      </c>
      <c r="H30" s="142" t="s">
        <v>539</v>
      </c>
      <c r="I30" s="148" t="s">
        <v>150</v>
      </c>
    </row>
    <row r="31" spans="2:9" ht="31.5" x14ac:dyDescent="0.3">
      <c r="B31" s="142" t="s">
        <v>731</v>
      </c>
      <c r="C31" s="142" t="s">
        <v>809</v>
      </c>
      <c r="D31" s="142" t="s">
        <v>810</v>
      </c>
      <c r="E31" s="139" t="s">
        <v>198</v>
      </c>
      <c r="F31" s="142" t="s">
        <v>688</v>
      </c>
      <c r="G31" s="142" t="s">
        <v>809</v>
      </c>
      <c r="H31" s="142" t="s">
        <v>810</v>
      </c>
      <c r="I31" s="148" t="s">
        <v>151</v>
      </c>
    </row>
    <row r="32" spans="2:9" ht="27" x14ac:dyDescent="0.3">
      <c r="B32" s="142" t="s">
        <v>732</v>
      </c>
      <c r="C32" s="142" t="s">
        <v>543</v>
      </c>
      <c r="D32" s="142" t="s">
        <v>811</v>
      </c>
      <c r="E32" s="133" t="s">
        <v>660</v>
      </c>
      <c r="F32" s="142" t="s">
        <v>480</v>
      </c>
      <c r="G32" s="142" t="s">
        <v>543</v>
      </c>
      <c r="H32" s="142" t="s">
        <v>811</v>
      </c>
      <c r="I32" s="146" t="s">
        <v>631</v>
      </c>
    </row>
    <row r="33" spans="2:9" x14ac:dyDescent="0.3">
      <c r="B33" s="142" t="s">
        <v>733</v>
      </c>
      <c r="C33" s="142" t="s">
        <v>544</v>
      </c>
      <c r="D33" s="142" t="s">
        <v>812</v>
      </c>
      <c r="E33" s="133" t="s">
        <v>661</v>
      </c>
      <c r="F33" s="142" t="s">
        <v>481</v>
      </c>
      <c r="G33" s="142" t="s">
        <v>544</v>
      </c>
      <c r="H33" s="142" t="s">
        <v>812</v>
      </c>
      <c r="I33" s="146" t="s">
        <v>632</v>
      </c>
    </row>
    <row r="34" spans="2:9" x14ac:dyDescent="0.3">
      <c r="B34" s="142" t="s">
        <v>734</v>
      </c>
      <c r="C34" s="142" t="s">
        <v>545</v>
      </c>
      <c r="D34" s="142" t="s">
        <v>813</v>
      </c>
      <c r="E34" s="133" t="s">
        <v>662</v>
      </c>
      <c r="F34" s="142" t="s">
        <v>482</v>
      </c>
      <c r="G34" s="142" t="s">
        <v>545</v>
      </c>
      <c r="H34" s="142" t="s">
        <v>813</v>
      </c>
      <c r="I34" s="146" t="s">
        <v>633</v>
      </c>
    </row>
    <row r="35" spans="2:9" ht="31.5" x14ac:dyDescent="0.3">
      <c r="B35" s="142" t="s">
        <v>735</v>
      </c>
      <c r="C35" s="142" t="s">
        <v>546</v>
      </c>
      <c r="D35" s="142" t="s">
        <v>814</v>
      </c>
      <c r="E35" s="133" t="s">
        <v>663</v>
      </c>
      <c r="F35" s="142" t="s">
        <v>483</v>
      </c>
      <c r="G35" s="142" t="s">
        <v>546</v>
      </c>
      <c r="H35" s="142" t="s">
        <v>814</v>
      </c>
      <c r="I35" s="146" t="s">
        <v>634</v>
      </c>
    </row>
    <row r="36" spans="2:9" ht="21" x14ac:dyDescent="0.3">
      <c r="B36" s="142" t="s">
        <v>736</v>
      </c>
      <c r="C36" s="142" t="s">
        <v>547</v>
      </c>
      <c r="D36" s="142" t="s">
        <v>815</v>
      </c>
      <c r="E36" s="133" t="s">
        <v>664</v>
      </c>
      <c r="F36" s="142" t="s">
        <v>484</v>
      </c>
      <c r="G36" s="142" t="s">
        <v>547</v>
      </c>
      <c r="H36" s="142" t="s">
        <v>815</v>
      </c>
      <c r="I36" s="146" t="s">
        <v>635</v>
      </c>
    </row>
    <row r="37" spans="2:9" ht="27" x14ac:dyDescent="0.3">
      <c r="B37" s="142" t="s">
        <v>737</v>
      </c>
      <c r="C37" s="142" t="s">
        <v>548</v>
      </c>
      <c r="D37" s="142" t="s">
        <v>816</v>
      </c>
      <c r="E37" s="139" t="s">
        <v>665</v>
      </c>
      <c r="F37" s="142" t="s">
        <v>485</v>
      </c>
      <c r="G37" s="142" t="s">
        <v>548</v>
      </c>
      <c r="H37" s="142" t="s">
        <v>816</v>
      </c>
      <c r="I37" s="148" t="s">
        <v>636</v>
      </c>
    </row>
    <row r="38" spans="2:9" ht="31.5" x14ac:dyDescent="0.3">
      <c r="B38" s="142" t="s">
        <v>738</v>
      </c>
      <c r="C38" s="142" t="s">
        <v>817</v>
      </c>
      <c r="D38" s="142" t="s">
        <v>818</v>
      </c>
      <c r="E38" s="133" t="s">
        <v>201</v>
      </c>
      <c r="F38" s="142" t="s">
        <v>689</v>
      </c>
      <c r="G38" s="142" t="s">
        <v>817</v>
      </c>
      <c r="H38" s="142" t="s">
        <v>818</v>
      </c>
      <c r="I38" s="146" t="s">
        <v>154</v>
      </c>
    </row>
    <row r="39" spans="2:9" x14ac:dyDescent="0.3">
      <c r="B39" s="142" t="s">
        <v>739</v>
      </c>
      <c r="C39" s="142" t="s">
        <v>551</v>
      </c>
      <c r="D39" s="142" t="s">
        <v>819</v>
      </c>
      <c r="E39" s="133" t="s">
        <v>202</v>
      </c>
      <c r="F39" s="142" t="s">
        <v>488</v>
      </c>
      <c r="G39" s="142" t="s">
        <v>551</v>
      </c>
      <c r="H39" s="142" t="s">
        <v>819</v>
      </c>
      <c r="I39" s="146" t="s">
        <v>155</v>
      </c>
    </row>
    <row r="40" spans="2:9" ht="27" x14ac:dyDescent="0.3">
      <c r="B40" s="142" t="s">
        <v>740</v>
      </c>
      <c r="C40" s="142" t="s">
        <v>820</v>
      </c>
      <c r="D40" s="142" t="s">
        <v>821</v>
      </c>
      <c r="E40" s="133" t="s">
        <v>203</v>
      </c>
      <c r="F40" s="142" t="s">
        <v>690</v>
      </c>
      <c r="G40" s="142" t="s">
        <v>820</v>
      </c>
      <c r="H40" s="142" t="s">
        <v>821</v>
      </c>
      <c r="I40" s="146" t="s">
        <v>156</v>
      </c>
    </row>
    <row r="41" spans="2:9" ht="27" x14ac:dyDescent="0.3">
      <c r="B41" s="142" t="s">
        <v>741</v>
      </c>
      <c r="C41" s="142" t="s">
        <v>822</v>
      </c>
      <c r="D41" s="142" t="s">
        <v>823</v>
      </c>
      <c r="E41" s="139" t="s">
        <v>204</v>
      </c>
      <c r="F41" s="142" t="s">
        <v>691</v>
      </c>
      <c r="G41" s="142" t="s">
        <v>822</v>
      </c>
      <c r="H41" s="142" t="s">
        <v>823</v>
      </c>
      <c r="I41" s="148" t="s">
        <v>157</v>
      </c>
    </row>
    <row r="42" spans="2:9" x14ac:dyDescent="0.3">
      <c r="B42" s="142" t="s">
        <v>742</v>
      </c>
      <c r="C42" s="142" t="s">
        <v>556</v>
      </c>
      <c r="D42" s="142" t="s">
        <v>824</v>
      </c>
      <c r="E42" s="139" t="s">
        <v>205</v>
      </c>
      <c r="F42" s="142" t="s">
        <v>692</v>
      </c>
      <c r="G42" s="142" t="s">
        <v>556</v>
      </c>
      <c r="H42" s="142" t="s">
        <v>824</v>
      </c>
      <c r="I42" s="148" t="s">
        <v>158</v>
      </c>
    </row>
    <row r="43" spans="2:9" ht="31.5" x14ac:dyDescent="0.3">
      <c r="B43" s="142" t="s">
        <v>743</v>
      </c>
      <c r="C43" s="142" t="s">
        <v>825</v>
      </c>
      <c r="D43" s="142" t="s">
        <v>826</v>
      </c>
      <c r="E43" s="139" t="s">
        <v>666</v>
      </c>
      <c r="F43" s="142" t="s">
        <v>693</v>
      </c>
      <c r="G43" s="142" t="s">
        <v>825</v>
      </c>
      <c r="H43" s="142" t="s">
        <v>826</v>
      </c>
      <c r="I43" s="148" t="s">
        <v>637</v>
      </c>
    </row>
    <row r="44" spans="2:9" ht="27" x14ac:dyDescent="0.3">
      <c r="B44" s="142" t="s">
        <v>744</v>
      </c>
      <c r="C44" s="142" t="s">
        <v>827</v>
      </c>
      <c r="D44" s="142" t="s">
        <v>828</v>
      </c>
      <c r="E44" s="139" t="s">
        <v>667</v>
      </c>
      <c r="F44" s="142" t="s">
        <v>499</v>
      </c>
      <c r="G44" s="142" t="s">
        <v>827</v>
      </c>
      <c r="H44" s="142" t="s">
        <v>828</v>
      </c>
      <c r="I44" s="148" t="s">
        <v>638</v>
      </c>
    </row>
    <row r="45" spans="2:9" ht="31.5" x14ac:dyDescent="0.3">
      <c r="B45" s="142" t="s">
        <v>745</v>
      </c>
      <c r="C45" s="142" t="s">
        <v>563</v>
      </c>
      <c r="D45" s="142" t="s">
        <v>829</v>
      </c>
      <c r="E45" s="139" t="s">
        <v>207</v>
      </c>
      <c r="F45" s="142" t="s">
        <v>694</v>
      </c>
      <c r="G45" s="142" t="s">
        <v>563</v>
      </c>
      <c r="H45" s="142" t="s">
        <v>829</v>
      </c>
      <c r="I45" s="148" t="s">
        <v>639</v>
      </c>
    </row>
    <row r="46" spans="2:9" x14ac:dyDescent="0.3">
      <c r="B46" s="142" t="s">
        <v>746</v>
      </c>
      <c r="C46" s="142" t="s">
        <v>564</v>
      </c>
      <c r="D46" s="142" t="s">
        <v>830</v>
      </c>
      <c r="E46" s="139" t="s">
        <v>208</v>
      </c>
      <c r="F46" s="142" t="s">
        <v>695</v>
      </c>
      <c r="G46" s="142" t="s">
        <v>564</v>
      </c>
      <c r="H46" s="142" t="s">
        <v>830</v>
      </c>
      <c r="I46" s="148" t="s">
        <v>161</v>
      </c>
    </row>
    <row r="47" spans="2:9" ht="27" x14ac:dyDescent="0.3">
      <c r="B47" s="142" t="s">
        <v>747</v>
      </c>
      <c r="C47" s="142" t="s">
        <v>565</v>
      </c>
      <c r="D47" s="142" t="s">
        <v>831</v>
      </c>
      <c r="E47" s="139" t="s">
        <v>668</v>
      </c>
      <c r="F47" s="142" t="s">
        <v>502</v>
      </c>
      <c r="G47" s="142" t="s">
        <v>565</v>
      </c>
      <c r="H47" s="142" t="s">
        <v>831</v>
      </c>
      <c r="I47" s="148" t="s">
        <v>640</v>
      </c>
    </row>
    <row r="48" spans="2:9" ht="27" x14ac:dyDescent="0.3">
      <c r="B48" s="142" t="s">
        <v>748</v>
      </c>
      <c r="C48" s="142" t="s">
        <v>832</v>
      </c>
      <c r="D48" s="142" t="s">
        <v>833</v>
      </c>
      <c r="E48" s="139" t="s">
        <v>669</v>
      </c>
      <c r="F48" s="142" t="s">
        <v>696</v>
      </c>
      <c r="G48" s="142" t="s">
        <v>832</v>
      </c>
      <c r="H48" s="142" t="s">
        <v>833</v>
      </c>
      <c r="I48" s="148" t="s">
        <v>641</v>
      </c>
    </row>
    <row r="49" spans="2:9" ht="21" x14ac:dyDescent="0.3">
      <c r="B49" s="142" t="s">
        <v>749</v>
      </c>
      <c r="C49" s="142" t="s">
        <v>566</v>
      </c>
      <c r="D49" s="142" t="s">
        <v>834</v>
      </c>
      <c r="E49" s="139" t="s">
        <v>670</v>
      </c>
      <c r="F49" s="142" t="s">
        <v>697</v>
      </c>
      <c r="G49" s="142" t="s">
        <v>566</v>
      </c>
      <c r="H49" s="142" t="s">
        <v>834</v>
      </c>
      <c r="I49" s="148" t="s">
        <v>642</v>
      </c>
    </row>
    <row r="50" spans="2:9" ht="54" x14ac:dyDescent="0.3">
      <c r="B50" s="142" t="s">
        <v>750</v>
      </c>
      <c r="C50" s="142" t="s">
        <v>567</v>
      </c>
      <c r="D50" s="142" t="s">
        <v>835</v>
      </c>
      <c r="E50" s="139" t="s">
        <v>671</v>
      </c>
      <c r="F50" s="142" t="s">
        <v>504</v>
      </c>
      <c r="G50" s="142" t="s">
        <v>567</v>
      </c>
      <c r="H50" s="142" t="s">
        <v>835</v>
      </c>
      <c r="I50" s="148" t="s">
        <v>643</v>
      </c>
    </row>
    <row r="51" spans="2:9" ht="42" x14ac:dyDescent="0.3">
      <c r="B51" s="142" t="s">
        <v>751</v>
      </c>
      <c r="C51" s="142" t="s">
        <v>836</v>
      </c>
      <c r="D51" s="142" t="s">
        <v>837</v>
      </c>
      <c r="E51" s="133" t="s">
        <v>212</v>
      </c>
      <c r="F51" s="142" t="s">
        <v>698</v>
      </c>
      <c r="G51" s="142" t="s">
        <v>838</v>
      </c>
      <c r="H51" s="142" t="s">
        <v>839</v>
      </c>
      <c r="I51" s="146" t="s">
        <v>165</v>
      </c>
    </row>
    <row r="52" spans="2:9" ht="52.5" x14ac:dyDescent="0.3">
      <c r="B52" s="142" t="s">
        <v>752</v>
      </c>
      <c r="C52" s="142" t="s">
        <v>840</v>
      </c>
      <c r="D52" s="142" t="s">
        <v>841</v>
      </c>
      <c r="E52" s="133" t="s">
        <v>213</v>
      </c>
      <c r="F52" s="142" t="s">
        <v>699</v>
      </c>
      <c r="G52" s="142" t="s">
        <v>842</v>
      </c>
      <c r="H52" s="142" t="s">
        <v>843</v>
      </c>
      <c r="I52" s="146" t="s">
        <v>166</v>
      </c>
    </row>
    <row r="53" spans="2:9" ht="31.5" x14ac:dyDescent="0.3">
      <c r="B53" s="142" t="s">
        <v>753</v>
      </c>
      <c r="C53" s="142" t="s">
        <v>844</v>
      </c>
      <c r="D53" s="142" t="s">
        <v>845</v>
      </c>
      <c r="E53" s="133" t="s">
        <v>214</v>
      </c>
      <c r="F53" s="142" t="s">
        <v>700</v>
      </c>
      <c r="G53" s="142" t="s">
        <v>846</v>
      </c>
      <c r="H53" s="142" t="s">
        <v>847</v>
      </c>
      <c r="I53" s="146" t="s">
        <v>167</v>
      </c>
    </row>
    <row r="54" spans="2:9" ht="21" x14ac:dyDescent="0.3">
      <c r="B54" s="142" t="s">
        <v>754</v>
      </c>
      <c r="C54" s="142" t="s">
        <v>588</v>
      </c>
      <c r="D54" s="142" t="s">
        <v>848</v>
      </c>
      <c r="E54" s="133" t="s">
        <v>215</v>
      </c>
      <c r="F54" s="142" t="s">
        <v>509</v>
      </c>
      <c r="G54" s="142" t="s">
        <v>849</v>
      </c>
      <c r="H54" s="142" t="s">
        <v>850</v>
      </c>
      <c r="I54" s="146" t="s">
        <v>168</v>
      </c>
    </row>
    <row r="55" spans="2:9" ht="21" x14ac:dyDescent="0.3">
      <c r="B55" s="142" t="s">
        <v>755</v>
      </c>
      <c r="C55" s="142" t="s">
        <v>591</v>
      </c>
      <c r="D55" s="142" t="s">
        <v>851</v>
      </c>
      <c r="E55" s="133" t="s">
        <v>216</v>
      </c>
      <c r="F55" s="142" t="s">
        <v>701</v>
      </c>
      <c r="G55" s="142" t="s">
        <v>852</v>
      </c>
      <c r="H55" s="142" t="s">
        <v>853</v>
      </c>
      <c r="I55" s="146" t="s">
        <v>169</v>
      </c>
    </row>
    <row r="56" spans="2:9" ht="27" x14ac:dyDescent="0.3">
      <c r="F56" s="142" t="s">
        <v>702</v>
      </c>
      <c r="G56" s="142" t="s">
        <v>854</v>
      </c>
      <c r="H56" s="142" t="s">
        <v>855</v>
      </c>
      <c r="I56" s="146" t="s">
        <v>170</v>
      </c>
    </row>
    <row r="57" spans="2:9" ht="27" x14ac:dyDescent="0.3">
      <c r="F57" s="142" t="s">
        <v>703</v>
      </c>
      <c r="G57" s="142" t="s">
        <v>856</v>
      </c>
      <c r="H57" s="142" t="s">
        <v>857</v>
      </c>
      <c r="I57" s="146" t="s">
        <v>171</v>
      </c>
    </row>
    <row r="58" spans="2:9" x14ac:dyDescent="0.3">
      <c r="F58" s="142" t="s">
        <v>704</v>
      </c>
      <c r="G58" s="142" t="s">
        <v>858</v>
      </c>
      <c r="H58" s="142" t="s">
        <v>859</v>
      </c>
      <c r="I58" s="146" t="s">
        <v>172</v>
      </c>
    </row>
    <row r="59" spans="2:9" x14ac:dyDescent="0.3">
      <c r="F59" s="142" t="s">
        <v>705</v>
      </c>
      <c r="G59" s="142" t="s">
        <v>860</v>
      </c>
      <c r="H59" s="142" t="s">
        <v>861</v>
      </c>
      <c r="I59" s="146" t="s">
        <v>173</v>
      </c>
    </row>
  </sheetData>
  <autoFilter ref="B3:D3" xr:uid="{00000000-0001-0000-0300-000000000000}">
    <filterColumn colId="0" showButton="0"/>
    <filterColumn colId="1" showButton="0"/>
  </autoFilter>
  <mergeCells count="1">
    <mergeCell ref="B3:D3"/>
  </mergeCells>
  <phoneticPr fontId="41" type="noConversion"/>
  <hyperlinks>
    <hyperlink ref="B1" location="Coverage!A1" display="go back" xr:uid="{5598C79F-0B1A-4BFA-B2D9-2A469D50EE9D}"/>
    <hyperlink ref="I57" r:id="rId1" display="http://stats.oecd.org/OECDStat_Metadata/ShowMetadata.ashx?Dataset=IOTS_2021&amp;Coords=[COL].[CONS_NONRES]&amp;ShowOnWeb=true&amp;Lang=en" xr:uid="{882A6BD5-AF68-4A85-A7D5-DC27C14ACE24}"/>
  </hyperlinks>
  <pageMargins left="0.70866141732283472" right="0.70866141732283472" top="0.74803149606299213" bottom="0.74803149606299213" header="0.31496062992125984" footer="0.31496062992125984"/>
  <pageSetup paperSize="9" scale="56" orientation="landscape"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D598-3078-4BE2-8859-5417EA55F7A5}">
  <sheetPr>
    <tabColor theme="9" tint="0.59999389629810485"/>
  </sheetPr>
  <dimension ref="B2:F38"/>
  <sheetViews>
    <sheetView workbookViewId="0">
      <selection activeCell="E34" sqref="E34"/>
    </sheetView>
  </sheetViews>
  <sheetFormatPr defaultRowHeight="16.5" x14ac:dyDescent="0.3"/>
  <cols>
    <col min="2" max="2" width="2.125" customWidth="1"/>
    <col min="3" max="3" width="43.5" customWidth="1"/>
    <col min="5" max="5" width="49.125" customWidth="1"/>
    <col min="6" max="6" width="21.75" customWidth="1"/>
  </cols>
  <sheetData>
    <row r="2" spans="2:6" x14ac:dyDescent="0.3">
      <c r="C2" t="s">
        <v>597</v>
      </c>
      <c r="E2" t="s">
        <v>596</v>
      </c>
      <c r="F2" t="s">
        <v>598</v>
      </c>
    </row>
    <row r="3" spans="2:6" x14ac:dyDescent="0.3">
      <c r="C3" s="23" t="s">
        <v>176</v>
      </c>
      <c r="E3" t="s">
        <v>89</v>
      </c>
    </row>
    <row r="4" spans="2:6" ht="21" x14ac:dyDescent="0.3">
      <c r="B4" s="94"/>
      <c r="C4" s="26" t="s">
        <v>177</v>
      </c>
      <c r="E4" s="94" t="s">
        <v>90</v>
      </c>
      <c r="F4" s="94" t="s">
        <v>91</v>
      </c>
    </row>
    <row r="5" spans="2:6" ht="21" x14ac:dyDescent="0.3">
      <c r="C5" s="23" t="s">
        <v>178</v>
      </c>
      <c r="E5" t="s">
        <v>92</v>
      </c>
    </row>
    <row r="6" spans="2:6" x14ac:dyDescent="0.3">
      <c r="C6" s="23" t="s">
        <v>179</v>
      </c>
    </row>
    <row r="7" spans="2:6" x14ac:dyDescent="0.3">
      <c r="C7" s="23" t="s">
        <v>180</v>
      </c>
      <c r="E7" t="s">
        <v>93</v>
      </c>
    </row>
    <row r="8" spans="2:6" ht="21" x14ac:dyDescent="0.3">
      <c r="C8" s="23" t="s">
        <v>181</v>
      </c>
      <c r="E8" t="s">
        <v>94</v>
      </c>
    </row>
    <row r="9" spans="2:6" ht="21" x14ac:dyDescent="0.3">
      <c r="C9" s="23" t="s">
        <v>182</v>
      </c>
      <c r="E9" t="s">
        <v>95</v>
      </c>
    </row>
    <row r="10" spans="2:6" x14ac:dyDescent="0.3">
      <c r="C10" s="23" t="s">
        <v>183</v>
      </c>
      <c r="E10" t="s">
        <v>96</v>
      </c>
    </row>
    <row r="11" spans="2:6" x14ac:dyDescent="0.3">
      <c r="C11" s="23" t="s">
        <v>184</v>
      </c>
      <c r="E11" t="s">
        <v>97</v>
      </c>
    </row>
    <row r="12" spans="2:6" x14ac:dyDescent="0.3">
      <c r="C12" s="26" t="s">
        <v>185</v>
      </c>
      <c r="E12" t="s">
        <v>98</v>
      </c>
    </row>
    <row r="13" spans="2:6" x14ac:dyDescent="0.3">
      <c r="C13" s="23" t="s">
        <v>186</v>
      </c>
      <c r="E13" t="s">
        <v>99</v>
      </c>
    </row>
    <row r="14" spans="2:6" x14ac:dyDescent="0.3">
      <c r="B14" s="94"/>
      <c r="C14" s="26" t="s">
        <v>187</v>
      </c>
      <c r="E14" s="94" t="s">
        <v>100</v>
      </c>
      <c r="F14" s="94" t="s">
        <v>101</v>
      </c>
    </row>
    <row r="15" spans="2:6" x14ac:dyDescent="0.3">
      <c r="B15" s="94"/>
      <c r="C15" s="26" t="s">
        <v>188</v>
      </c>
      <c r="E15" s="94" t="s">
        <v>102</v>
      </c>
      <c r="F15" s="94" t="s">
        <v>103</v>
      </c>
    </row>
    <row r="16" spans="2:6" ht="21" x14ac:dyDescent="0.3">
      <c r="C16" s="23" t="s">
        <v>189</v>
      </c>
      <c r="E16" t="s">
        <v>104</v>
      </c>
    </row>
    <row r="17" spans="2:6" x14ac:dyDescent="0.3">
      <c r="C17" s="23" t="s">
        <v>190</v>
      </c>
      <c r="E17" t="s">
        <v>105</v>
      </c>
    </row>
    <row r="18" spans="2:6" x14ac:dyDescent="0.3">
      <c r="C18" s="23" t="s">
        <v>191</v>
      </c>
      <c r="E18" t="s">
        <v>106</v>
      </c>
    </row>
    <row r="19" spans="2:6" x14ac:dyDescent="0.3">
      <c r="C19" s="23" t="s">
        <v>192</v>
      </c>
      <c r="E19" t="s">
        <v>107</v>
      </c>
    </row>
    <row r="20" spans="2:6" x14ac:dyDescent="0.3">
      <c r="C20" s="23" t="s">
        <v>193</v>
      </c>
      <c r="E20" t="s">
        <v>108</v>
      </c>
    </row>
    <row r="21" spans="2:6" x14ac:dyDescent="0.3">
      <c r="C21" s="23" t="s">
        <v>194</v>
      </c>
      <c r="E21" t="s">
        <v>109</v>
      </c>
    </row>
    <row r="22" spans="2:6" ht="21" x14ac:dyDescent="0.3">
      <c r="C22" s="23" t="s">
        <v>195</v>
      </c>
      <c r="E22" t="s">
        <v>110</v>
      </c>
    </row>
    <row r="23" spans="2:6" ht="21" x14ac:dyDescent="0.3">
      <c r="B23" s="94"/>
      <c r="C23" s="26" t="s">
        <v>196</v>
      </c>
      <c r="E23" s="94" t="s">
        <v>111</v>
      </c>
      <c r="F23" s="94" t="s">
        <v>112</v>
      </c>
    </row>
    <row r="24" spans="2:6" x14ac:dyDescent="0.3">
      <c r="B24" s="94"/>
      <c r="C24" s="23" t="s">
        <v>197</v>
      </c>
      <c r="E24" t="s">
        <v>113</v>
      </c>
    </row>
    <row r="25" spans="2:6" ht="21" x14ac:dyDescent="0.3">
      <c r="C25" s="23" t="s">
        <v>198</v>
      </c>
    </row>
    <row r="26" spans="2:6" x14ac:dyDescent="0.3">
      <c r="C26" s="23" t="s">
        <v>199</v>
      </c>
    </row>
    <row r="27" spans="2:6" x14ac:dyDescent="0.3">
      <c r="C27" s="23" t="s">
        <v>200</v>
      </c>
    </row>
    <row r="28" spans="2:6" ht="21" x14ac:dyDescent="0.3">
      <c r="C28" s="23" t="s">
        <v>201</v>
      </c>
    </row>
    <row r="29" spans="2:6" x14ac:dyDescent="0.3">
      <c r="C29" s="23" t="s">
        <v>202</v>
      </c>
    </row>
    <row r="30" spans="2:6" x14ac:dyDescent="0.3">
      <c r="C30" s="23" t="s">
        <v>203</v>
      </c>
    </row>
    <row r="31" spans="2:6" x14ac:dyDescent="0.3">
      <c r="C31" s="23" t="s">
        <v>204</v>
      </c>
    </row>
    <row r="32" spans="2:6" x14ac:dyDescent="0.3">
      <c r="C32" s="23" t="s">
        <v>205</v>
      </c>
    </row>
    <row r="33" spans="3:3" x14ac:dyDescent="0.3">
      <c r="C33" s="23" t="s">
        <v>206</v>
      </c>
    </row>
    <row r="34" spans="3:3" ht="21" x14ac:dyDescent="0.3">
      <c r="C34" s="23" t="s">
        <v>207</v>
      </c>
    </row>
    <row r="35" spans="3:3" x14ac:dyDescent="0.3">
      <c r="C35" s="23" t="s">
        <v>208</v>
      </c>
    </row>
    <row r="36" spans="3:3" x14ac:dyDescent="0.3">
      <c r="C36" s="23" t="s">
        <v>209</v>
      </c>
    </row>
    <row r="37" spans="3:3" ht="21" x14ac:dyDescent="0.3">
      <c r="C37" s="23" t="s">
        <v>210</v>
      </c>
    </row>
    <row r="38" spans="3:3" x14ac:dyDescent="0.3">
      <c r="C38" s="23" t="s">
        <v>211</v>
      </c>
    </row>
  </sheetData>
  <phoneticPr fontId="4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J29"/>
  <sheetViews>
    <sheetView workbookViewId="0"/>
  </sheetViews>
  <sheetFormatPr defaultRowHeight="16.5" x14ac:dyDescent="0.3"/>
  <cols>
    <col min="1" max="1" width="19.125" customWidth="1"/>
    <col min="2" max="2" width="14.875" style="4" customWidth="1"/>
    <col min="3" max="3" width="9.125" style="4" customWidth="1"/>
    <col min="4" max="4" width="19.25" style="4" customWidth="1"/>
    <col min="5" max="10" width="16.5" style="4" customWidth="1"/>
  </cols>
  <sheetData>
    <row r="1" spans="1:10" s="2" customFormat="1" ht="115.5" x14ac:dyDescent="0.3">
      <c r="A1" s="3" t="s">
        <v>33</v>
      </c>
      <c r="B1" s="4" t="s">
        <v>37</v>
      </c>
      <c r="C1" s="7" t="s">
        <v>58</v>
      </c>
      <c r="D1" s="4" t="s">
        <v>38</v>
      </c>
      <c r="E1" s="4" t="s">
        <v>39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</row>
    <row r="2" spans="1:10" x14ac:dyDescent="0.3">
      <c r="A2" t="s">
        <v>89</v>
      </c>
      <c r="B2" s="120">
        <f>SUMIF('OECD TTL - 2023'!$BG:$BG,'FoGPbEaIC-entity'!$A2,'OECD TTL - 2023'!$AX:$AX)/SUMIF('OECD TTL - 2023'!$BG:$BG,'FoGPbEaIC-entity'!$A2,'OECD TTL - 2023'!$BF:$BF)</f>
        <v>2.9206858549236924E-5</v>
      </c>
      <c r="C2" s="121">
        <f>1-SUM(B2,D2,E2)</f>
        <v>0.73068939868919613</v>
      </c>
      <c r="D2" s="120">
        <f>SUMIF('OECD TTL - 2023'!$BG:$BG,'FoGPbEaIC-entity'!$A2,'OECD TTL - 2023'!AV:AW)/SUMIF('OECD TTL - 2023'!$BG:$BG,'FoGPbEaIC-entity'!$A2,'OECD TTL - 2023'!$BF:$BF)</f>
        <v>0.26079582848174965</v>
      </c>
      <c r="E2" s="120">
        <f>SUMIF('OECD TTL - 2023'!$BG:$BG,'FoGPbEaIC-entity'!$A2,'OECD TTL - 2023'!BC:BC)/SUMIF('OECD TTL - 2023'!$BG:$BG,'FoGPbEaIC-entity'!$A2,'OECD TTL - 2023'!$BF:$BF)</f>
        <v>8.4855659705049685E-3</v>
      </c>
      <c r="F2" s="5">
        <v>0</v>
      </c>
      <c r="G2" s="5">
        <v>0</v>
      </c>
      <c r="H2" s="5">
        <v>0</v>
      </c>
      <c r="I2" s="5">
        <v>0</v>
      </c>
      <c r="J2" s="5">
        <v>0</v>
      </c>
    </row>
    <row r="3" spans="1:10" x14ac:dyDescent="0.3">
      <c r="A3" t="s">
        <v>90</v>
      </c>
      <c r="B3" s="138">
        <f>'All ISIC Splits'!C4*SUMIF('OECD TTL - 2023'!$BG:$BG,'FoGPbEaIC-entity'!$A$3,'OECD TTL - 2023'!$AX:$AX)/SUMIF('OECD TTL - 2023'!$BG:$BG,'FoGPbEaIC-entity'!$A$3,'OECD TTL - 2023'!$BF:$BF)</f>
        <v>2.7533381789786354E-6</v>
      </c>
      <c r="C3" s="121">
        <f t="shared" ref="C3:C26" si="0">1-SUM(B3,D3:E3)</f>
        <v>0.99653507104267147</v>
      </c>
      <c r="D3" s="120">
        <f>'All ISIC Splits'!D4*SUMIF('OECD TTL - 2018'!$AX$7:$AX$49, $A3,'OECD TTL - 2018'!$AM$7:$AN$49)/SUMIF( 'OECD TTL - 2018'!$AX$7:$AX$49, $A3, 'OECD TTL - 2018'!$AW$7:$AW$49)</f>
        <v>3.4444962109015176E-3</v>
      </c>
      <c r="E3" s="120">
        <f>'All ISIC Splits'!E4*SUMIF('OECD TTL - 2018'!$AX$7:$AX$49, $A3,'OECD TTL - 2018'!$AT$7:$AT$49)/SUMIF( 'OECD TTL - 2018'!$AX$7:$AX$49, $A3, 'OECD TTL - 2018'!$AW$7:$AW$49)</f>
        <v>1.7679408247977214E-5</v>
      </c>
      <c r="F3" s="5">
        <v>0</v>
      </c>
      <c r="G3" s="5">
        <v>0</v>
      </c>
      <c r="H3" s="5">
        <v>0</v>
      </c>
      <c r="I3" s="5">
        <v>0</v>
      </c>
      <c r="J3" s="5">
        <v>0</v>
      </c>
    </row>
    <row r="4" spans="1:10" x14ac:dyDescent="0.3">
      <c r="A4" t="s">
        <v>91</v>
      </c>
      <c r="B4" s="138">
        <f>'All ISIC Splits'!C5*SUMIF('OECD TTL - 2023'!$BG:$BG,'FoGPbEaIC-entity'!$A$3,'OECD TTL - 2023'!$AX:$AX)/SUMIF('OECD TTL - 2023'!$BG:$BG,'FoGPbEaIC-entity'!$A$3,'OECD TTL - 2023'!$BF:$BF)</f>
        <v>1.5604217085185069E-6</v>
      </c>
      <c r="C4" s="121">
        <f t="shared" si="0"/>
        <v>0.9976603872586588</v>
      </c>
      <c r="D4" s="120">
        <f>'All ISIC Splits'!D5*SUMIF('OECD TTL - 2018'!$AX$7:$AX$49, $A3,'OECD TTL - 2018'!$AM$7:$AN$49)/SUMIF( 'OECD TTL - 2018'!$AX$7:$AX$49, $A3, 'OECD TTL - 2018'!$AW$7:$AW$49)</f>
        <v>2.2908607575126789E-3</v>
      </c>
      <c r="E4" s="120">
        <f>'All ISIC Splits'!E5*SUMIF('OECD TTL - 2018'!$AX$7:$AX$49, $A3,'OECD TTL - 2018'!$AT$7:$AT$49)/SUMIF( 'OECD TTL - 2018'!$AX$7:$AX$49, $A3, 'OECD TTL - 2018'!$AW$7:$AW$49)</f>
        <v>4.7191562119981092E-5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0" x14ac:dyDescent="0.3">
      <c r="A5" t="s">
        <v>92</v>
      </c>
      <c r="B5" s="120">
        <f>SUMIF('OECD TTL - 2023'!$BG:$BG,'FoGPbEaIC-entity'!$A5,'OECD TTL - 2023'!$AX:$AX)/SUMIF('OECD TTL - 2023'!$BG:$BG,'FoGPbEaIC-entity'!$A5,'OECD TTL - 2023'!$BF:$BF)</f>
        <v>1.857412624214469E-5</v>
      </c>
      <c r="C5" s="121">
        <f t="shared" si="0"/>
        <v>0.99426678636659138</v>
      </c>
      <c r="D5" s="120">
        <f>SUMIF('OECD TTL - 2023'!$BG:$BG,'FoGPbEaIC-entity'!$A5,'OECD TTL - 2023'!AV:AW)/SUMIF('OECD TTL - 2023'!$BG:$BG,'FoGPbEaIC-entity'!$A5,'OECD TTL - 2023'!$BF:$BF)</f>
        <v>1.9069436275268548E-3</v>
      </c>
      <c r="E5" s="120">
        <f>SUMIF('OECD TTL - 2023'!$BG:$BG,'FoGPbEaIC-entity'!$A5,'OECD TTL - 2023'!BC:BC)/SUMIF('OECD TTL - 2023'!$BG:$BG,'FoGPbEaIC-entity'!$A5,'OECD TTL - 2023'!$BF:$BF)</f>
        <v>3.8076958796396617E-3</v>
      </c>
      <c r="F5" s="5">
        <v>0</v>
      </c>
      <c r="G5" s="5">
        <v>0</v>
      </c>
      <c r="H5" s="5">
        <v>0</v>
      </c>
      <c r="I5" s="5">
        <v>0</v>
      </c>
      <c r="J5" s="5">
        <v>0</v>
      </c>
    </row>
    <row r="6" spans="1:10" x14ac:dyDescent="0.3">
      <c r="A6" t="s">
        <v>93</v>
      </c>
      <c r="B6" s="120">
        <f>SUMIF('OECD TTL - 2023'!$BG:$BG,'FoGPbEaIC-entity'!$A6,'OECD TTL - 2023'!$AX:$AX)/SUMIF('OECD TTL - 2023'!$BG:$BG,'FoGPbEaIC-entity'!$A6,'OECD TTL - 2023'!$BF:$BF)</f>
        <v>9.0101961549880639E-3</v>
      </c>
      <c r="C6" s="121">
        <f t="shared" si="0"/>
        <v>0.58102140501144883</v>
      </c>
      <c r="D6" s="120">
        <f>SUMIF('OECD TTL - 2023'!$BG:$BG,'FoGPbEaIC-entity'!$A6,'OECD TTL - 2023'!AV:AW)/SUMIF('OECD TTL - 2023'!$BG:$BG,'FoGPbEaIC-entity'!$A6,'OECD TTL - 2023'!$BF:$BF)</f>
        <v>0.37129540379946074</v>
      </c>
      <c r="E6" s="120">
        <f>SUMIF('OECD TTL - 2023'!$BG:$BG,'FoGPbEaIC-entity'!$A6,'OECD TTL - 2023'!BC:BC)/SUMIF('OECD TTL - 2023'!$BG:$BG,'FoGPbEaIC-entity'!$A6,'OECD TTL - 2023'!$BF:$BF)</f>
        <v>3.8672995034102417E-2</v>
      </c>
      <c r="F6" s="5">
        <v>0</v>
      </c>
      <c r="G6" s="5">
        <v>0</v>
      </c>
      <c r="H6" s="5">
        <v>0</v>
      </c>
      <c r="I6" s="5">
        <v>0</v>
      </c>
      <c r="J6" s="5">
        <v>0</v>
      </c>
    </row>
    <row r="7" spans="1:10" x14ac:dyDescent="0.3">
      <c r="A7" t="s">
        <v>94</v>
      </c>
      <c r="B7" s="120">
        <f>SUMIF('OECD TTL - 2023'!$BG:$BG,'FoGPbEaIC-entity'!$A7,'OECD TTL - 2023'!$AX:$AX)/SUMIF('OECD TTL - 2023'!$BG:$BG,'FoGPbEaIC-entity'!$A7,'OECD TTL - 2023'!$BF:$BF)</f>
        <v>2.5309343450321556E-5</v>
      </c>
      <c r="C7" s="121">
        <f t="shared" si="0"/>
        <v>0.51933254199452805</v>
      </c>
      <c r="D7" s="120">
        <f>SUMIF('OECD TTL - 2023'!$BG:$BG,'FoGPbEaIC-entity'!$A7,'OECD TTL - 2023'!AV:AW)/SUMIF('OECD TTL - 2023'!$BG:$BG,'FoGPbEaIC-entity'!$A7,'OECD TTL - 2023'!$BF:$BF)</f>
        <v>0.3864129320621294</v>
      </c>
      <c r="E7" s="120">
        <f>SUMIF('OECD TTL - 2023'!$BG:$BG,'FoGPbEaIC-entity'!$A7,'OECD TTL - 2023'!BC:BC)/SUMIF('OECD TTL - 2023'!$BG:$BG,'FoGPbEaIC-entity'!$A7,'OECD TTL - 2023'!$BF:$BF)</f>
        <v>9.4229216599892182E-2</v>
      </c>
      <c r="F7" s="5">
        <v>0</v>
      </c>
      <c r="G7" s="5">
        <v>0</v>
      </c>
      <c r="H7" s="5">
        <v>0</v>
      </c>
      <c r="I7" s="5">
        <v>0</v>
      </c>
      <c r="J7" s="5">
        <v>0</v>
      </c>
    </row>
    <row r="8" spans="1:10" x14ac:dyDescent="0.3">
      <c r="A8" t="s">
        <v>95</v>
      </c>
      <c r="B8" s="120">
        <f>SUMIF('OECD TTL - 2023'!$BG:$BG,'FoGPbEaIC-entity'!$A8,'OECD TTL - 2023'!$AX:$AX)/SUMIF('OECD TTL - 2023'!$BG:$BG,'FoGPbEaIC-entity'!$A8,'OECD TTL - 2023'!$BF:$BF)</f>
        <v>3.3417619997103803E-5</v>
      </c>
      <c r="C8" s="121">
        <f t="shared" si="0"/>
        <v>0.97097122742918252</v>
      </c>
      <c r="D8" s="120">
        <f>SUMIF('OECD TTL - 2023'!$BG:$BG,'FoGPbEaIC-entity'!$A8,'OECD TTL - 2023'!AV:AW)/SUMIF('OECD TTL - 2023'!$BG:$BG,'FoGPbEaIC-entity'!$A8,'OECD TTL - 2023'!$BF:$BF)</f>
        <v>2.0028293584930881E-2</v>
      </c>
      <c r="E8" s="120">
        <f>SUMIF('OECD TTL - 2023'!$BG:$BG,'FoGPbEaIC-entity'!$A8,'OECD TTL - 2023'!BC:BC)/SUMIF('OECD TTL - 2023'!$BG:$BG,'FoGPbEaIC-entity'!$A8,'OECD TTL - 2023'!$BF:$BF)</f>
        <v>8.9670613658895202E-3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 x14ac:dyDescent="0.3">
      <c r="A9" t="s">
        <v>96</v>
      </c>
      <c r="B9" s="120">
        <f>SUMIF('OECD TTL - 2023'!$BG:$BG,'FoGPbEaIC-entity'!$A9,'OECD TTL - 2023'!$AX:$AX)/SUMIF('OECD TTL - 2023'!$BG:$BG,'FoGPbEaIC-entity'!$A9,'OECD TTL - 2023'!$BF:$BF)</f>
        <v>2.8629587533532408E-5</v>
      </c>
      <c r="C9" s="121">
        <f t="shared" si="0"/>
        <v>0.88824440506285618</v>
      </c>
      <c r="D9" s="120">
        <f>SUMIF('OECD TTL - 2023'!$BG:$BG,'FoGPbEaIC-entity'!$A9,'OECD TTL - 2023'!AV:AW)/SUMIF('OECD TTL - 2023'!$BG:$BG,'FoGPbEaIC-entity'!$A9,'OECD TTL - 2023'!$BF:$BF)</f>
        <v>3.2108082418856598E-2</v>
      </c>
      <c r="E9" s="120">
        <f>SUMIF('OECD TTL - 2023'!$BG:$BG,'FoGPbEaIC-entity'!$A9,'OECD TTL - 2023'!BC:BC)/SUMIF('OECD TTL - 2023'!$BG:$BG,'FoGPbEaIC-entity'!$A9,'OECD TTL - 2023'!$BF:$BF)</f>
        <v>7.9618882930753629E-2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10" x14ac:dyDescent="0.3">
      <c r="A10" t="s">
        <v>97</v>
      </c>
      <c r="B10" s="120">
        <f>SUMIF('OECD TTL - 2023'!$BG:$BG,'FoGPbEaIC-entity'!$A10,'OECD TTL - 2023'!$AX:$AX)/SUMIF('OECD TTL - 2023'!$BG:$BG,'FoGPbEaIC-entity'!$A10,'OECD TTL - 2023'!$BF:$BF)</f>
        <v>6.6083643719947408E-6</v>
      </c>
      <c r="C10" s="121">
        <f t="shared" si="0"/>
        <v>0.61455888754794175</v>
      </c>
      <c r="D10" s="120">
        <f>SUMIF('OECD TTL - 2023'!$BG:$BG,'FoGPbEaIC-entity'!$A10,'OECD TTL - 2023'!AV:AW)/SUMIF('OECD TTL - 2023'!$BG:$BG,'FoGPbEaIC-entity'!$A10,'OECD TTL - 2023'!$BF:$BF)</f>
        <v>9.4218755033715018E-2</v>
      </c>
      <c r="E10" s="120">
        <f>SUMIF('OECD TTL - 2023'!$BG:$BG,'FoGPbEaIC-entity'!$A10,'OECD TTL - 2023'!BC:BC)/SUMIF('OECD TTL - 2023'!$BG:$BG,'FoGPbEaIC-entity'!$A10,'OECD TTL - 2023'!$BF:$BF)</f>
        <v>0.29121574905397124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10" x14ac:dyDescent="0.3">
      <c r="A11" t="s">
        <v>98</v>
      </c>
      <c r="B11" s="120">
        <f>SUMIF('OECD TTL - 2023'!$BG:$BG,'FoGPbEaIC-entity'!$A11,'OECD TTL - 2023'!$AX:$AX)/SUMIF('OECD TTL - 2023'!$BG:$BG,'FoGPbEaIC-entity'!$A11,'OECD TTL - 2023'!$BF:$BF)</f>
        <v>1.2250314765032156E-4</v>
      </c>
      <c r="C11" s="121">
        <f t="shared" si="0"/>
        <v>0.61520462047225588</v>
      </c>
      <c r="D11" s="120">
        <f>SUMIF('OECD TTL - 2023'!$BG:$BG,'FoGPbEaIC-entity'!$A11,'OECD TTL - 2023'!AV:AW)/SUMIF('OECD TTL - 2023'!$BG:$BG,'FoGPbEaIC-entity'!$A11,'OECD TTL - 2023'!$BF:$BF)</f>
        <v>6.4134728714304701E-2</v>
      </c>
      <c r="E11" s="120">
        <f>SUMIF('OECD TTL - 2023'!$BG:$BG,'FoGPbEaIC-entity'!$A11,'OECD TTL - 2023'!BC:BC)/SUMIF('OECD TTL - 2023'!$BG:$BG,'FoGPbEaIC-entity'!$A11,'OECD TTL - 2023'!$BF:$BF)</f>
        <v>0.32053814766578909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10" x14ac:dyDescent="0.3">
      <c r="A12" t="s">
        <v>99</v>
      </c>
      <c r="B12" s="120">
        <f>SUMIF('OECD TTL - 2023'!$BG:$BG,'FoGPbEaIC-entity'!$A12,'OECD TTL - 2023'!$AX:$AX)/SUMIF('OECD TTL - 2023'!$BG:$BG,'FoGPbEaIC-entity'!$A12,'OECD TTL - 2023'!$BF:$BF)</f>
        <v>3.4497353654928278E-5</v>
      </c>
      <c r="C12" s="121">
        <f t="shared" si="0"/>
        <v>0.80267513709381022</v>
      </c>
      <c r="D12" s="120">
        <f>SUMIF('OECD TTL - 2023'!$BG:$BG,'FoGPbEaIC-entity'!$A12,'OECD TTL - 2023'!AV:AW)/SUMIF('OECD TTL - 2023'!$BG:$BG,'FoGPbEaIC-entity'!$A12,'OECD TTL - 2023'!$BF:$BF)</f>
        <v>1.0903817397546174E-2</v>
      </c>
      <c r="E12" s="120">
        <f>SUMIF('OECD TTL - 2023'!$BG:$BG,'FoGPbEaIC-entity'!$A12,'OECD TTL - 2023'!BC:BC)/SUMIF('OECD TTL - 2023'!$BG:$BG,'FoGPbEaIC-entity'!$A12,'OECD TTL - 2023'!$BF:$BF)</f>
        <v>0.18638654815498865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 x14ac:dyDescent="0.3">
      <c r="A13" t="s">
        <v>100</v>
      </c>
      <c r="B13" s="138">
        <f>'All ISIC Splits'!C8*SUMIF('OECD TTL - 2023'!$BG:$BG,'FoGPbEaIC-entity'!$A$13,'OECD TTL - 2023'!$AX:$AX)/SUMIF('OECD TTL - 2023'!$BG:$BG,'FoGPbEaIC-entity'!$A$13,'OECD TTL - 2023'!$BF:$BF)</f>
        <v>1.4120384889751974E-5</v>
      </c>
      <c r="C13" s="121">
        <f t="shared" si="0"/>
        <v>0.96640162261159046</v>
      </c>
      <c r="D13" s="120">
        <f>'All ISIC Splits'!D8*SUMIF('OECD TTL - 2018'!$AX$7:$AX$49, $A13,'OECD TTL - 2018'!$AM$7:$AN$49)/SUMIF( 'OECD TTL - 2018'!$AX$7:$AX$49, $A13, 'OECD TTL - 2018'!$AW$7:$AW$49)</f>
        <v>3.1600366752666679E-3</v>
      </c>
      <c r="E13" s="120">
        <f>'All ISIC Splits'!E8*SUMIF('OECD TTL - 2018'!$AX$7:$AX$49, $A13,'OECD TTL - 2018'!$AT$7:$AT$49)/SUMIF( 'OECD TTL - 2018'!$AX$7:$AX$49, $A13, 'OECD TTL - 2018'!$AW$7:$AW$49)</f>
        <v>3.0424220328253107E-2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10" x14ac:dyDescent="0.3">
      <c r="A14" t="s">
        <v>101</v>
      </c>
      <c r="B14" s="138">
        <f>'All ISIC Splits'!C9*SUMIF('OECD TTL - 2023'!$BG:$BG,'FoGPbEaIC-entity'!$A$13,'OECD TTL - 2023'!$AX:$AX)/SUMIF('OECD TTL - 2023'!$BG:$BG,'FoGPbEaIC-entity'!$A$13,'OECD TTL - 2023'!$BF:$BF)</f>
        <v>2.9255814334579522E-5</v>
      </c>
      <c r="C14" s="121">
        <f t="shared" si="0"/>
        <v>0.95597778010583156</v>
      </c>
      <c r="D14" s="120">
        <f>'All ISIC Splits'!D9*SUMIF('OECD TTL - 2018'!$AX$7:$AX$49, $A13,'OECD TTL - 2018'!$AM$7:$AN$49)/SUMIF( 'OECD TTL - 2018'!$AX$7:$AX$49, $A13, 'OECD TTL - 2018'!$AW$7:$AW$49)</f>
        <v>7.3764283537455268E-3</v>
      </c>
      <c r="E14" s="120">
        <f>'All ISIC Splits'!E9*SUMIF('OECD TTL - 2018'!$AX$7:$AX$49, $A13,'OECD TTL - 2018'!$AT$7:$AT$49)/SUMIF( 'OECD TTL - 2018'!$AX$7:$AX$49, $A13, 'OECD TTL - 2018'!$AW$7:$AW$49)</f>
        <v>3.6616535726088299E-2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</row>
    <row r="15" spans="1:10" x14ac:dyDescent="0.3">
      <c r="A15" t="s">
        <v>102</v>
      </c>
      <c r="B15" s="138">
        <f>'All ISIC Splits'!C10*SUMIF('OECD TTL - 2023'!$BG:$BG,'FoGPbEaIC-entity'!$A$15,'OECD TTL - 2023'!$AX:$AX)/SUMIF('OECD TTL - 2023'!$BG:$BG,'FoGPbEaIC-entity'!$A$15,'OECD TTL - 2023'!$BF:$BF)</f>
        <v>5.9070179484371078E-6</v>
      </c>
      <c r="C15" s="121">
        <f t="shared" si="0"/>
        <v>0.82738027073488174</v>
      </c>
      <c r="D15" s="120">
        <f>'All ISIC Splits'!D10*SUMIF('OECD TTL - 2018'!$AX$7:$AX$49, $A15,'OECD TTL - 2018'!$AM$7:$AN$49)/SUMIF( 'OECD TTL - 2018'!$AX$7:$AX$49, $A15, 'OECD TTL - 2018'!$AW$7:$AW$49)</f>
        <v>2.5002939492029571E-4</v>
      </c>
      <c r="E15" s="120">
        <f>'All ISIC Splits'!E10*SUMIF('OECD TTL - 2018'!$AX$7:$AX$49, $A15,'OECD TTL - 2018'!$AT$7:$AT$49)/SUMIF( 'OECD TTL - 2018'!$AX$7:$AX$49, $A15, 'OECD TTL - 2018'!$AW$7:$AW$49)</f>
        <v>0.17236379285224951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 x14ac:dyDescent="0.3">
      <c r="A16" t="s">
        <v>103</v>
      </c>
      <c r="B16" s="138">
        <f>'All ISIC Splits'!C11*SUMIF('OECD TTL - 2023'!$BG:$BG,'FoGPbEaIC-entity'!$A$15,'OECD TTL - 2023'!$AX:$AX)/SUMIF('OECD TTL - 2023'!$BG:$BG,'FoGPbEaIC-entity'!$A$15,'OECD TTL - 2023'!$BF:$BF)</f>
        <v>1.6121285327390506E-6</v>
      </c>
      <c r="C16" s="121">
        <f t="shared" si="0"/>
        <v>0.92053346927288182</v>
      </c>
      <c r="D16" s="120">
        <f>'All ISIC Splits'!D11*SUMIF('OECD TTL - 2018'!$AX$7:$AX$49, $A15,'OECD TTL - 2018'!$AM$7:$AN$49)/SUMIF( 'OECD TTL - 2018'!$AX$7:$AX$49, $A15, 'OECD TTL - 2018'!$AW$7:$AW$49)</f>
        <v>4.5527906997566529E-3</v>
      </c>
      <c r="E16" s="120">
        <f>'All ISIC Splits'!E11*SUMIF('OECD TTL - 2018'!$AX$7:$AX$49, $A15,'OECD TTL - 2018'!$AT$7:$AT$49)/SUMIF( 'OECD TTL - 2018'!$AX$7:$AX$49, $A15, 'OECD TTL - 2018'!$AW$7:$AW$49)</f>
        <v>7.4912127898828812E-2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 x14ac:dyDescent="0.3">
      <c r="A17" t="s">
        <v>104</v>
      </c>
      <c r="B17" s="120">
        <f>SUMIF('OECD TTL - 2023'!$BG:$BG,'FoGPbEaIC-entity'!$A17,'OECD TTL - 2023'!$AX:$AX)/SUMIF('OECD TTL - 2023'!$BG:$BG,'FoGPbEaIC-entity'!$A17,'OECD TTL - 2023'!$BF:$BF)</f>
        <v>3.4011739535904334E-5</v>
      </c>
      <c r="C17" s="121">
        <f t="shared" si="0"/>
        <v>0.89299029019693887</v>
      </c>
      <c r="D17" s="120">
        <f>SUMIF('OECD TTL - 2023'!$BG:$BG,'FoGPbEaIC-entity'!$A17,'OECD TTL - 2023'!AV:AW)/SUMIF('OECD TTL - 2023'!$BG:$BG,'FoGPbEaIC-entity'!$A17,'OECD TTL - 2023'!$BF:$BF)</f>
        <v>1.5915299797026716E-2</v>
      </c>
      <c r="E17" s="120">
        <f>SUMIF('OECD TTL - 2023'!$BG:$BG,'FoGPbEaIC-entity'!$A17,'OECD TTL - 2023'!BC:BC)/SUMIF('OECD TTL - 2023'!$BG:$BG,'FoGPbEaIC-entity'!$A17,'OECD TTL - 2023'!$BF:$BF)</f>
        <v>9.1060398266498463E-2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</row>
    <row r="18" spans="1:10" x14ac:dyDescent="0.3">
      <c r="A18" t="s">
        <v>105</v>
      </c>
      <c r="B18" s="120">
        <f>SUMIF('OECD TTL - 2023'!$BG:$BG,'FoGPbEaIC-entity'!$A18,'OECD TTL - 2023'!$AX:$AX)/SUMIF('OECD TTL - 2023'!$BG:$BG,'FoGPbEaIC-entity'!$A18,'OECD TTL - 2023'!$BF:$BF)</f>
        <v>1.022817825917026E-4</v>
      </c>
      <c r="C18" s="121">
        <f t="shared" si="0"/>
        <v>0.50001534226738875</v>
      </c>
      <c r="D18" s="120">
        <f>SUMIF('OECD TTL - 2023'!$BG:$BG,'FoGPbEaIC-entity'!$A18,'OECD TTL - 2023'!AV:AW)/SUMIF('OECD TTL - 2023'!$BG:$BG,'FoGPbEaIC-entity'!$A18,'OECD TTL - 2023'!$BF:$BF)</f>
        <v>7.3242434789939567E-2</v>
      </c>
      <c r="E18" s="120">
        <f>SUMIF('OECD TTL - 2023'!$BG:$BG,'FoGPbEaIC-entity'!$A18,'OECD TTL - 2023'!BC:BC)/SUMIF('OECD TTL - 2023'!$BG:$BG,'FoGPbEaIC-entity'!$A18,'OECD TTL - 2023'!$BF:$BF)</f>
        <v>0.42663994116007997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x14ac:dyDescent="0.3">
      <c r="A19" t="s">
        <v>106</v>
      </c>
      <c r="B19" s="120">
        <f>SUMIF('OECD TTL - 2023'!$BG:$BG,'FoGPbEaIC-entity'!$A19,'OECD TTL - 2023'!$AX:$AX)/SUMIF('OECD TTL - 2023'!$BG:$BG,'FoGPbEaIC-entity'!$A19,'OECD TTL - 2023'!$BF:$BF)</f>
        <v>2.9487756988344198E-5</v>
      </c>
      <c r="C19" s="121">
        <f t="shared" si="0"/>
        <v>0.702760359099871</v>
      </c>
      <c r="D19" s="120">
        <f>SUMIF('OECD TTL - 2023'!$BG:$BG,'FoGPbEaIC-entity'!$A19,'OECD TTL - 2023'!AV:AW)/SUMIF('OECD TTL - 2023'!$BG:$BG,'FoGPbEaIC-entity'!$A19,'OECD TTL - 2023'!$BF:$BF)</f>
        <v>7.3374690759858821E-2</v>
      </c>
      <c r="E19" s="120">
        <f>SUMIF('OECD TTL - 2023'!$BG:$BG,'FoGPbEaIC-entity'!$A19,'OECD TTL - 2023'!BC:BC)/SUMIF('OECD TTL - 2023'!$BG:$BG,'FoGPbEaIC-entity'!$A19,'OECD TTL - 2023'!$BF:$BF)</f>
        <v>0.22383546238328184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 x14ac:dyDescent="0.3">
      <c r="A20" t="s">
        <v>107</v>
      </c>
      <c r="B20" s="120">
        <f>SUMIF('OECD TTL - 2023'!$BG:$BG,'FoGPbEaIC-entity'!$A20,'OECD TTL - 2023'!$AX:$AX)/SUMIF('OECD TTL - 2023'!$BG:$BG,'FoGPbEaIC-entity'!$A20,'OECD TTL - 2023'!$BF:$BF)</f>
        <v>4.4462888309224561E-5</v>
      </c>
      <c r="C20" s="121">
        <f t="shared" si="0"/>
        <v>0.67528258635680982</v>
      </c>
      <c r="D20" s="120">
        <f>SUMIF('OECD TTL - 2023'!$BG:$BG,'FoGPbEaIC-entity'!$A20,'OECD TTL - 2023'!AV:AW)/SUMIF('OECD TTL - 2023'!$BG:$BG,'FoGPbEaIC-entity'!$A20,'OECD TTL - 2023'!$BF:$BF)</f>
        <v>2.0242612102939348E-2</v>
      </c>
      <c r="E20" s="120">
        <f>SUMIF('OECD TTL - 2023'!$BG:$BG,'FoGPbEaIC-entity'!$A20,'OECD TTL - 2023'!BC:BC)/SUMIF('OECD TTL - 2023'!$BG:$BG,'FoGPbEaIC-entity'!$A20,'OECD TTL - 2023'!$BF:$BF)</f>
        <v>0.30443033865194163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</row>
    <row r="21" spans="1:10" x14ac:dyDescent="0.3">
      <c r="A21" t="s">
        <v>108</v>
      </c>
      <c r="B21" s="120">
        <f>SUMIF('OECD TTL - 2023'!$BG:$BG,'FoGPbEaIC-entity'!$A21,'OECD TTL - 2023'!$AX:$AX)/SUMIF('OECD TTL - 2023'!$BG:$BG,'FoGPbEaIC-entity'!$A21,'OECD TTL - 2023'!$BF:$BF)</f>
        <v>5.2621579389622918E-5</v>
      </c>
      <c r="C21" s="121">
        <f t="shared" si="0"/>
        <v>0.53370412159905345</v>
      </c>
      <c r="D21" s="120">
        <f>SUMIF('OECD TTL - 2023'!$BG:$BG,'FoGPbEaIC-entity'!$A21,'OECD TTL - 2023'!AV:AW)/SUMIF('OECD TTL - 2023'!$BG:$BG,'FoGPbEaIC-entity'!$A21,'OECD TTL - 2023'!$BF:$BF)</f>
        <v>0.14345307235245602</v>
      </c>
      <c r="E21" s="120">
        <f>SUMIF('OECD TTL - 2023'!$BG:$BG,'FoGPbEaIC-entity'!$A21,'OECD TTL - 2023'!BC:BC)/SUMIF('OECD TTL - 2023'!$BG:$BG,'FoGPbEaIC-entity'!$A21,'OECD TTL - 2023'!$BF:$BF)</f>
        <v>0.3227901844691009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 x14ac:dyDescent="0.3">
      <c r="A22" t="s">
        <v>109</v>
      </c>
      <c r="B22" s="120">
        <f>SUMIF('OECD TTL - 2023'!$BG:$BG,'FoGPbEaIC-entity'!$A22,'OECD TTL - 2023'!$AX:$AX)/SUMIF('OECD TTL - 2023'!$BG:$BG,'FoGPbEaIC-entity'!$A22,'OECD TTL - 2023'!$BF:$BF)</f>
        <v>1.0213085822602783E-5</v>
      </c>
      <c r="C22" s="121">
        <f t="shared" si="0"/>
        <v>0.61457243937512263</v>
      </c>
      <c r="D22" s="120">
        <f>SUMIF('OECD TTL - 2023'!$BG:$BG,'FoGPbEaIC-entity'!$A22,'OECD TTL - 2023'!AV:AW)/SUMIF('OECD TTL - 2023'!$BG:$BG,'FoGPbEaIC-entity'!$A22,'OECD TTL - 2023'!$BF:$BF)</f>
        <v>1.1792028890777174E-2</v>
      </c>
      <c r="E22" s="120">
        <f>SUMIF('OECD TTL - 2023'!$BG:$BG,'FoGPbEaIC-entity'!$A22,'OECD TTL - 2023'!BC:BC)/SUMIF('OECD TTL - 2023'!$BG:$BG,'FoGPbEaIC-entity'!$A22,'OECD TTL - 2023'!$BF:$BF)</f>
        <v>0.37362531864827764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 x14ac:dyDescent="0.3">
      <c r="A23" t="s">
        <v>110</v>
      </c>
      <c r="B23" s="120">
        <f>SUMIF('OECD TTL - 2023'!$BG:$BG,'FoGPbEaIC-entity'!$A23,'OECD TTL - 2023'!$AX:$AX)/SUMIF('OECD TTL - 2023'!$BG:$BG,'FoGPbEaIC-entity'!$A23,'OECD TTL - 2023'!$BF:$BF)</f>
        <v>8.3366282864179644E-5</v>
      </c>
      <c r="C23" s="121">
        <f t="shared" si="0"/>
        <v>0.76484515308431433</v>
      </c>
      <c r="D23" s="120">
        <f>SUMIF('OECD TTL - 2023'!$BG:$BG,'FoGPbEaIC-entity'!$A23,'OECD TTL - 2023'!AV:AW)/SUMIF('OECD TTL - 2023'!$BG:$BG,'FoGPbEaIC-entity'!$A23,'OECD TTL - 2023'!$BF:$BF)</f>
        <v>0.17772738749124653</v>
      </c>
      <c r="E23" s="120">
        <f>SUMIF('OECD TTL - 2023'!$BG:$BG,'FoGPbEaIC-entity'!$A23,'OECD TTL - 2023'!BC:BC)/SUMIF('OECD TTL - 2023'!$BG:$BG,'FoGPbEaIC-entity'!$A23,'OECD TTL - 2023'!$BF:$BF)</f>
        <v>5.7344093141575E-2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1:10" x14ac:dyDescent="0.3">
      <c r="A24" t="s">
        <v>111</v>
      </c>
      <c r="B24" s="138">
        <f>'All ISIC Splits'!C12*SUMIF('OECD TTL - 2018'!$AX$7:$AX$49, $A24, 'OECD TTL - 2018'!$AO$7:$AO$49)/SUMIF( 'OECD TTL - 2018'!$AX$7:$AX$49, $A24, 'OECD TTL - 2018'!$AW$7:$AW$49)</f>
        <v>2.982518287038554E-4</v>
      </c>
      <c r="C24" s="121">
        <f t="shared" si="0"/>
        <v>0.99962158721547256</v>
      </c>
      <c r="D24" s="120">
        <f>'All ISIC Splits'!D12*SUMIF('OECD TTL - 2018'!$AX$7:$AX$49, $A24,'OECD TTL - 2018'!$AM$7:$AN$49)/SUMIF( 'OECD TTL - 2018'!$AX$7:$AX$49, $A24, 'OECD TTL - 2018'!$AW$7:$AW$49)</f>
        <v>8.0160955823568695E-5</v>
      </c>
      <c r="E24" s="120">
        <f>'All ISIC Splits'!E12*SUMIF('OECD TTL - 2018'!$AX$7:$AX$49, $A24,'OECD TTL - 2018'!$AT$7:$AT$49)/SUMIF( 'OECD TTL - 2018'!$AX$7:$AX$49, $A24, 'OECD TTL - 2018'!$AW$7:$AW$49)</f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 x14ac:dyDescent="0.3">
      <c r="A25" t="s">
        <v>112</v>
      </c>
      <c r="B25" s="138">
        <f>'All ISIC Splits'!C13*SUMIF('OECD TTL - 2018'!$AX$7:$AX$49, $A24, 'OECD TTL - 2018'!$AO$7:$AO$49)/SUMIF( 'OECD TTL - 2018'!$AX$7:$AX$49, $A24, 'OECD TTL - 2018'!$AW$7:$AW$49)</f>
        <v>9.8123657426213765E-5</v>
      </c>
      <c r="C25" s="121">
        <f t="shared" si="0"/>
        <v>0.83716904985252083</v>
      </c>
      <c r="D25" s="120">
        <f>'All ISIC Splits'!D13*SUMIF('OECD TTL - 2018'!$AX$7:$AX$49, $A24,'OECD TTL - 2018'!$AM$7:$AN$49)/SUMIF( 'OECD TTL - 2018'!$AX$7:$AX$49, $A24, 'OECD TTL - 2018'!$AW$7:$AW$49)</f>
        <v>0.16272590885778071</v>
      </c>
      <c r="E25" s="120">
        <f>'All ISIC Splits'!E13*SUMIF('OECD TTL - 2018'!$AX$7:$AX$49, $A24,'OECD TTL - 2018'!$AT$7:$AT$49)/SUMIF( 'OECD TTL - 2018'!$AX$7:$AX$49, $A24, 'OECD TTL - 2018'!$AW$7:$AW$49)</f>
        <v>6.9176322722428857E-6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 x14ac:dyDescent="0.3">
      <c r="A26" t="s">
        <v>113</v>
      </c>
      <c r="B26" s="120">
        <f>SUMIF('OECD TTL - 2023'!$BG:$BG,'FoGPbEaIC-entity'!$A26,'OECD TTL - 2023'!$AX:$AX)/SUMIF('OECD TTL - 2023'!$BG:$BG,'FoGPbEaIC-entity'!$A26,'OECD TTL - 2023'!$BF:$BF)</f>
        <v>1.8570901209599795E-5</v>
      </c>
      <c r="C26" s="121">
        <f t="shared" si="0"/>
        <v>0.99795312432765415</v>
      </c>
      <c r="D26" s="120">
        <f>SUMIF('OECD TTL - 2023'!$BG:$BG,'FoGPbEaIC-entity'!$A26,'OECD TTL - 2023'!AV:AW)/SUMIF('OECD TTL - 2023'!$BG:$BG,'FoGPbEaIC-entity'!$A26,'OECD TTL - 2023'!$BF:$BF)</f>
        <v>1.4797837622381107E-3</v>
      </c>
      <c r="E26" s="120">
        <f>SUMIF('OECD TTL - 2023'!$BG:$BG,'FoGPbEaIC-entity'!$A26,'OECD TTL - 2023'!BC:BC)/SUMIF('OECD TTL - 2023'!$BG:$BG,'FoGPbEaIC-entity'!$A26,'OECD TTL - 2023'!$BF:$BF)</f>
        <v>5.4852100889817934E-4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</row>
    <row r="29" spans="1:10" x14ac:dyDescent="0.3">
      <c r="E29" s="95"/>
    </row>
  </sheetData>
  <phoneticPr fontId="4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5ADF6C-B696-4AB3-9E7B-4EED84BEAB42}"/>
</file>

<file path=customXml/itemProps2.xml><?xml version="1.0" encoding="utf-8"?>
<ds:datastoreItem xmlns:ds="http://schemas.openxmlformats.org/officeDocument/2006/customXml" ds:itemID="{D8B8E383-8DBD-42F3-8D63-699010CE5A3A}"/>
</file>

<file path=customXml/itemProps3.xml><?xml version="1.0" encoding="utf-8"?>
<ds:datastoreItem xmlns:ds="http://schemas.openxmlformats.org/officeDocument/2006/customXml" ds:itemID="{E04FF11A-526D-4FF5-8901-9821C8362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1</vt:i4>
      </vt:variant>
    </vt:vector>
  </HeadingPairs>
  <TitlesOfParts>
    <vt:vector size="23" baseType="lpstr">
      <vt:lpstr>About</vt:lpstr>
      <vt:lpstr>DLIM</vt:lpstr>
      <vt:lpstr>DLIM ISIC alignment</vt:lpstr>
      <vt:lpstr>BObIC</vt:lpstr>
      <vt:lpstr>SIOM from DLIM</vt:lpstr>
      <vt:lpstr>SIOM</vt:lpstr>
      <vt:lpstr>FoGPbEaIC-isic</vt:lpstr>
      <vt:lpstr>GaHEbIC-government</vt:lpstr>
      <vt:lpstr>GaHEbIC-household</vt:lpstr>
      <vt:lpstr>KOR WIOD IO-tables</vt:lpstr>
      <vt:lpstr>EXIOBASE output</vt:lpstr>
      <vt:lpstr>EXIOBASE imports exports</vt:lpstr>
      <vt:lpstr>ISIC SPLIT DATA</vt:lpstr>
      <vt:lpstr>All ISIC Splits</vt:lpstr>
      <vt:lpstr>ISIC Code Mapping</vt:lpstr>
      <vt:lpstr>OECD TTL - 2018</vt:lpstr>
      <vt:lpstr>OECD TTL - 2021</vt:lpstr>
      <vt:lpstr>OECD TTL - 2023</vt:lpstr>
      <vt:lpstr>KOR2020ttl</vt:lpstr>
      <vt:lpstr>natTTL</vt:lpstr>
      <vt:lpstr>Cross-walk</vt:lpstr>
      <vt:lpstr>FoGPbEaIC-entity</vt:lpstr>
      <vt:lpstr>natTTL!Print_Area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2019-12-02T22:49:06Z</dcterms:created>
  <dcterms:modified xsi:type="dcterms:W3CDTF">2025-02-10T09:06:07Z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